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674" firstSheet="2" activeTab="2"/>
  </bookViews>
  <sheets>
    <sheet name="Chapter 13 Form 750-010-03" sheetId="1" state="hidden" r:id="rId1"/>
    <sheet name="Chapter 13 Form 750-010-03 (2)" sheetId="2" state="hidden" r:id="rId2"/>
    <sheet name="Chapter 12 Form 750-010-03" sheetId="3" r:id="rId3"/>
    <sheet name="Chapter 12 Form 750-010-03_ (1)" sheetId="4" state="hidden" r:id="rId4"/>
    <sheet name="Chapter 12 Form 750-010-03_ (2)" sheetId="5" state="hidden" r:id="rId5"/>
  </sheets>
  <externalReferences>
    <externalReference r:id="rId8"/>
    <externalReference r:id="rId9"/>
  </externalReferences>
  <definedNames>
    <definedName name="\N">#REF!</definedName>
    <definedName name="\P">#REF!</definedName>
    <definedName name="\R">#REF!</definedName>
    <definedName name="__123Graph_ACHART1" hidden="1">'[1]Warrant 9 &gt;40mph'!$P$50:$P$120</definedName>
    <definedName name="__123Graph_BCHART1" hidden="1">'[1]Warrant 9 &gt;40mph'!$Q$50:$Q$120</definedName>
    <definedName name="__123Graph_CCHART1" hidden="1">'[1]Warrant 9 &gt;40mph'!$R$50:$R$120</definedName>
    <definedName name="__123Graph_DCHART1" hidden="1">'[1]Warrant 9 &gt;40mph'!$S$50:$S$120</definedName>
    <definedName name="__123Graph_XCHART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_xlfn.PERCENTILE.EXC" hidden="1">#NAME?</definedName>
    <definedName name="COUNTER">#REF!</definedName>
    <definedName name="CURVES">'[1]Warrant'!$AV$21:$BK$37</definedName>
    <definedName name="PRINT">#REF!</definedName>
    <definedName name="_xlnm.Print_Area" localSheetId="2">'Chapter 12 Form 750-010-03'!$A$1:$BC$60</definedName>
    <definedName name="_xlnm.Print_Area" localSheetId="3">'Chapter 12 Form 750-010-03_ (1)'!$A$1:$BC$60</definedName>
    <definedName name="_xlnm.Print_Area" localSheetId="4">'Chapter 12 Form 750-010-03_ (2)'!$A$1:$BC$60</definedName>
    <definedName name="_xlnm.Print_Area" localSheetId="0">'Chapter 13 Form 750-010-03'!$A$1:$BC$58</definedName>
    <definedName name="_xlnm.Print_Area" localSheetId="1">'Chapter 13 Form 750-010-03 (2)'!$A$1:$BC$58</definedName>
    <definedName name="REGNO">'[2]Sheet2'!$A$1:$B$32</definedName>
  </definedNames>
  <calcPr fullCalcOnLoad="1"/>
</workbook>
</file>

<file path=xl/sharedStrings.xml><?xml version="1.0" encoding="utf-8"?>
<sst xmlns="http://schemas.openxmlformats.org/spreadsheetml/2006/main" count="1319" uniqueCount="87">
  <si>
    <t>State of Florida Department of Transportation</t>
  </si>
  <si>
    <t>Site Information</t>
  </si>
  <si>
    <t>General Information</t>
  </si>
  <si>
    <t>Analyst/Observer:</t>
  </si>
  <si>
    <t>City:</t>
  </si>
  <si>
    <t>Agency or Company:</t>
  </si>
  <si>
    <t>Date Performed:</t>
  </si>
  <si>
    <t>Time Period From:</t>
  </si>
  <si>
    <t>To:</t>
  </si>
  <si>
    <t>Posted Speed (mph):</t>
  </si>
  <si>
    <t>County:</t>
  </si>
  <si>
    <t>Remarks:</t>
  </si>
  <si>
    <t>Location:</t>
  </si>
  <si>
    <t>Weather/Road Condition:</t>
  </si>
  <si>
    <t>Speed</t>
  </si>
  <si>
    <t>-</t>
  </si>
  <si>
    <t>Cum Total</t>
  </si>
  <si>
    <t>Total</t>
  </si>
  <si>
    <t>≥ 80</t>
  </si>
  <si>
    <t>TOTALS</t>
  </si>
  <si>
    <t>Speed Data Summary</t>
  </si>
  <si>
    <t>85th Percentile Speed</t>
  </si>
  <si>
    <t>10 mph Pace</t>
  </si>
  <si>
    <t>Vehicles traveling</t>
  </si>
  <si>
    <t>bound</t>
  </si>
  <si>
    <t>Both Directions</t>
  </si>
  <si>
    <t>85th Percentile Vehicle</t>
  </si>
  <si>
    <t>85th Speed</t>
  </si>
  <si>
    <t>0-10</t>
  </si>
  <si>
    <t>10-20</t>
  </si>
  <si>
    <t>12-22</t>
  </si>
  <si>
    <t>14-24</t>
  </si>
  <si>
    <t>16-26</t>
  </si>
  <si>
    <t>18-28</t>
  </si>
  <si>
    <t>20-30</t>
  </si>
  <si>
    <t>22-32</t>
  </si>
  <si>
    <t>24-34</t>
  </si>
  <si>
    <t>26-36</t>
  </si>
  <si>
    <t>28-38</t>
  </si>
  <si>
    <t>30-40</t>
  </si>
  <si>
    <t>32-42</t>
  </si>
  <si>
    <t>34-44</t>
  </si>
  <si>
    <t>36-46</t>
  </si>
  <si>
    <t>38-48</t>
  </si>
  <si>
    <t>40-50</t>
  </si>
  <si>
    <t>42-52</t>
  </si>
  <si>
    <t>44-54</t>
  </si>
  <si>
    <t>46-56</t>
  </si>
  <si>
    <t>48-58</t>
  </si>
  <si>
    <t>50-60</t>
  </si>
  <si>
    <t>52-62</t>
  </si>
  <si>
    <t>54-64</t>
  </si>
  <si>
    <t>56-66</t>
  </si>
  <si>
    <t>58-68</t>
  </si>
  <si>
    <t>60-70</t>
  </si>
  <si>
    <t>62-72</t>
  </si>
  <si>
    <t>64-74</t>
  </si>
  <si>
    <t>66-76</t>
  </si>
  <si>
    <t>68-78</t>
  </si>
  <si>
    <t>70-80</t>
  </si>
  <si>
    <t>72-80+</t>
  </si>
  <si>
    <t>10 mph pace</t>
  </si>
  <si>
    <t>Speed
(mph)</t>
  </si>
  <si>
    <t>Milepost :</t>
  </si>
  <si>
    <t>Roadway ID:</t>
  </si>
  <si>
    <t>≤ 10</t>
  </si>
  <si>
    <t>Travel Direction 1 →</t>
  </si>
  <si>
    <t>← Travel Direction 2</t>
  </si>
  <si>
    <t>VEHICLE SPOT SPEED STUDY</t>
  </si>
  <si>
    <t>BPP</t>
  </si>
  <si>
    <t>FDOT</t>
  </si>
  <si>
    <t>SR 112/ W 41st Street</t>
  </si>
  <si>
    <t>Miami Beach</t>
  </si>
  <si>
    <t>Miami-Dade</t>
  </si>
  <si>
    <t>N/A</t>
  </si>
  <si>
    <t>Dry</t>
  </si>
  <si>
    <t>East</t>
  </si>
  <si>
    <t>West</t>
  </si>
  <si>
    <t>East and West</t>
  </si>
  <si>
    <t>--</t>
  </si>
  <si>
    <t>Milepost:</t>
  </si>
  <si>
    <r>
      <t>85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Percentile Vehicle</t>
    </r>
  </si>
  <si>
    <r>
      <t>85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Percentile Speed</t>
    </r>
  </si>
  <si>
    <r>
      <t>50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Percentile Vehicle</t>
    </r>
  </si>
  <si>
    <r>
      <t>50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Percentile Speed</t>
    </r>
  </si>
  <si>
    <t>50th Speed</t>
  </si>
  <si>
    <t>=AZ12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</si>
</sst>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  <numFmt numFmtId="167" formatCode="&quot;$&quot;#,##0.00"/>
    <numFmt numFmtId="168" formatCode="m/d"/>
    <numFmt numFmtId="169" formatCode="&quot;$&quot;#,##0"/>
    <numFmt numFmtId="170" formatCode="0.000"/>
    <numFmt numFmtId="171" formatCode="0.0_)"/>
    <numFmt numFmtId="172" formatCode="0."/>
    <numFmt numFmtId="173" formatCode="mmmm\-yy"/>
    <numFmt numFmtId="174" formatCode="mm/dd/yy_)"/>
    <numFmt numFmtId="175" formatCode="hh:mm\ AM/PM_)"/>
    <numFmt numFmtId="176" formatCode="0.00_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mm/dd_)"/>
    <numFmt numFmtId="187" formatCode="mm/dd/yy"/>
    <numFmt numFmtId="188" formatCode="_(* #,##0.000_);_(* \(#,##0.000\);_(* &quot;-&quot;??_);_(@_)"/>
    <numFmt numFmtId="189" formatCode="_(* #,##0.0_);_(* \(#,##0.0\);_(* &quot;-&quot;??_);_(@_)"/>
    <numFmt numFmtId="190" formatCode="_(&quot;$&quot;* #,##0.000_);_(&quot;$&quot;* \(#,##0.0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.0_);\(&quot;$&quot;#,##0.0\)"/>
    <numFmt numFmtId="194" formatCode="0_)"/>
    <numFmt numFmtId="195" formatCode="0.000_)"/>
    <numFmt numFmtId="196" formatCode=";;;"/>
    <numFmt numFmtId="197" formatCode="#_)"/>
    <numFmt numFmtId="198" formatCode="mmmm\ d\,\ yyyy"/>
    <numFmt numFmtId="199" formatCode="0&quot; VPH&quot;"/>
    <numFmt numFmtId="200" formatCode="0.00&quot; VEH-HRS&quot;"/>
    <numFmt numFmtId="201" formatCode="&quot;&gt; &quot;0&quot; VEH-HRS&quot;"/>
    <numFmt numFmtId="202" formatCode="0.0&quot; VEH-HRS&quot;"/>
    <numFmt numFmtId="203" formatCode="#,##0.00&quot; VPH&quot;"/>
    <numFmt numFmtId="204" formatCode="#,##0&quot; VPH&quot;"/>
    <numFmt numFmtId="205" formatCode="0&quot;*&quot;"/>
    <numFmt numFmtId="206" formatCode="\(000\)"/>
    <numFmt numFmtId="207" formatCode="h:mm\ AM/PM&quot; -&quot;"/>
    <numFmt numFmtId="208" formatCode="\(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d\,\ yyyy"/>
    <numFmt numFmtId="214" formatCode="[$-F800]dddd\,\ mmmm\ dd\,\ yyyy"/>
    <numFmt numFmtId="215" formatCode="[$-409]h:mm:ss\ AM/PM"/>
    <numFmt numFmtId="216" formatCode="[$-409]h:mm\ AM/PM;@"/>
    <numFmt numFmtId="217" formatCode="h:mm;@"/>
    <numFmt numFmtId="218" formatCode="0.0000"/>
    <numFmt numFmtId="219" formatCode="0.00000"/>
    <numFmt numFmtId="220" formatCode="0.000000"/>
  </numFmts>
  <fonts count="51">
    <font>
      <sz val="10"/>
      <name val="Arial"/>
      <family val="0"/>
    </font>
    <font>
      <sz val="10"/>
      <name val="SWISS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" fontId="6" fillId="0" borderId="0" xfId="0" applyNumberFormat="1" applyFont="1" applyAlignment="1">
      <alignment horizontal="center"/>
    </xf>
    <xf numFmtId="166" fontId="6" fillId="0" borderId="13" xfId="0" applyNumberFormat="1" applyFont="1" applyBorder="1" applyAlignment="1">
      <alignment/>
    </xf>
    <xf numFmtId="0" fontId="6" fillId="0" borderId="16" xfId="57" applyFont="1" applyFill="1" applyBorder="1" applyAlignment="1">
      <alignment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vertical="center"/>
      <protection/>
    </xf>
    <xf numFmtId="166" fontId="6" fillId="0" borderId="18" xfId="57" applyNumberFormat="1" applyFont="1" applyFill="1" applyBorder="1" applyAlignment="1">
      <alignment vertical="center"/>
      <protection/>
    </xf>
    <xf numFmtId="0" fontId="6" fillId="0" borderId="17" xfId="57" applyFont="1" applyFill="1" applyBorder="1" applyAlignment="1">
      <alignment/>
      <protection/>
    </xf>
    <xf numFmtId="166" fontId="6" fillId="0" borderId="18" xfId="57" applyNumberFormat="1" applyFont="1" applyFill="1" applyBorder="1" applyAlignment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" fontId="6" fillId="0" borderId="12" xfId="0" applyNumberFormat="1" applyFont="1" applyFill="1" applyBorder="1" applyAlignment="1" applyProtection="1">
      <alignment vertical="center"/>
      <protection locked="0"/>
    </xf>
    <xf numFmtId="1" fontId="6" fillId="0" borderId="20" xfId="0" applyNumberFormat="1" applyFont="1" applyFill="1" applyBorder="1" applyAlignment="1" applyProtection="1">
      <alignment vertical="center"/>
      <protection locked="0"/>
    </xf>
    <xf numFmtId="1" fontId="6" fillId="0" borderId="13" xfId="0" applyNumberFormat="1" applyFont="1" applyFill="1" applyBorder="1" applyAlignment="1" applyProtection="1">
      <alignment vertical="center"/>
      <protection locked="0"/>
    </xf>
    <xf numFmtId="1" fontId="6" fillId="0" borderId="26" xfId="0" applyNumberFormat="1" applyFont="1" applyFill="1" applyBorder="1" applyAlignment="1" applyProtection="1">
      <alignment vertical="center"/>
      <protection locked="0"/>
    </xf>
    <xf numFmtId="1" fontId="6" fillId="0" borderId="27" xfId="0" applyNumberFormat="1" applyFont="1" applyFill="1" applyBorder="1" applyAlignment="1" applyProtection="1">
      <alignment vertical="center"/>
      <protection locked="0"/>
    </xf>
    <xf numFmtId="1" fontId="6" fillId="0" borderId="28" xfId="0" applyNumberFormat="1" applyFont="1" applyFill="1" applyBorder="1" applyAlignment="1" applyProtection="1">
      <alignment vertical="center"/>
      <protection locked="0"/>
    </xf>
    <xf numFmtId="1" fontId="6" fillId="0" borderId="14" xfId="0" applyNumberFormat="1" applyFont="1" applyFill="1" applyBorder="1" applyAlignment="1" applyProtection="1">
      <alignment vertical="center"/>
      <protection locked="0"/>
    </xf>
    <xf numFmtId="1" fontId="6" fillId="0" borderId="24" xfId="0" applyNumberFormat="1" applyFont="1" applyFill="1" applyBorder="1" applyAlignment="1" applyProtection="1">
      <alignment vertical="center"/>
      <protection locked="0"/>
    </xf>
    <xf numFmtId="1" fontId="6" fillId="0" borderId="15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" fontId="6" fillId="0" borderId="12" xfId="58" applyNumberFormat="1" applyFont="1" applyFill="1" applyBorder="1" applyAlignment="1" applyProtection="1">
      <alignment vertical="center" wrapText="1"/>
      <protection locked="0"/>
    </xf>
    <xf numFmtId="1" fontId="6" fillId="0" borderId="20" xfId="58" applyNumberFormat="1" applyFont="1" applyFill="1" applyBorder="1" applyAlignment="1" applyProtection="1">
      <alignment vertical="center" wrapText="1"/>
      <protection locked="0"/>
    </xf>
    <xf numFmtId="1" fontId="6" fillId="0" borderId="20" xfId="58" applyNumberFormat="1" applyFont="1" applyFill="1" applyBorder="1" applyAlignment="1" applyProtection="1">
      <alignment vertical="center"/>
      <protection locked="0"/>
    </xf>
    <xf numFmtId="1" fontId="6" fillId="0" borderId="13" xfId="58" applyNumberFormat="1" applyFont="1" applyFill="1" applyBorder="1" applyAlignment="1" applyProtection="1">
      <alignment vertical="center"/>
      <protection locked="0"/>
    </xf>
    <xf numFmtId="1" fontId="6" fillId="0" borderId="12" xfId="58" applyNumberFormat="1" applyFont="1" applyFill="1" applyBorder="1" applyAlignment="1" applyProtection="1">
      <alignment vertical="center"/>
      <protection locked="0"/>
    </xf>
    <xf numFmtId="1" fontId="6" fillId="0" borderId="13" xfId="58" applyNumberFormat="1" applyFont="1" applyFill="1" applyBorder="1" applyAlignment="1" applyProtection="1">
      <alignment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29" xfId="0" applyNumberFormat="1" applyFont="1" applyFill="1" applyBorder="1" applyAlignment="1" applyProtection="1">
      <alignment vertical="center"/>
      <protection locked="0"/>
    </xf>
    <xf numFmtId="1" fontId="6" fillId="0" borderId="30" xfId="0" applyNumberFormat="1" applyFont="1" applyFill="1" applyBorder="1" applyAlignment="1" applyProtection="1">
      <alignment vertical="center"/>
      <protection locked="0"/>
    </xf>
    <xf numFmtId="1" fontId="6" fillId="0" borderId="30" xfId="0" applyNumberFormat="1" applyFont="1" applyFill="1" applyBorder="1" applyAlignment="1" applyProtection="1">
      <alignment horizontal="center" vertical="center"/>
      <protection locked="0"/>
    </xf>
    <xf numFmtId="1" fontId="6" fillId="0" borderId="30" xfId="58" applyNumberFormat="1" applyFont="1" applyFill="1" applyBorder="1" applyAlignment="1" applyProtection="1">
      <alignment vertical="center" wrapText="1"/>
      <protection locked="0"/>
    </xf>
    <xf numFmtId="1" fontId="6" fillId="0" borderId="30" xfId="58" applyNumberFormat="1" applyFont="1" applyFill="1" applyBorder="1" applyAlignment="1" applyProtection="1">
      <alignment vertical="center"/>
      <protection locked="0"/>
    </xf>
    <xf numFmtId="1" fontId="6" fillId="0" borderId="31" xfId="0" applyNumberFormat="1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2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19" xfId="57" applyFont="1" applyBorder="1" applyAlignment="1">
      <alignment horizontal="left" vertical="center"/>
      <protection/>
    </xf>
    <xf numFmtId="0" fontId="4" fillId="0" borderId="0" xfId="57" applyFont="1" applyBorder="1" applyAlignment="1">
      <alignment horizontal="left" vertical="center"/>
      <protection/>
    </xf>
    <xf numFmtId="0" fontId="5" fillId="0" borderId="21" xfId="57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4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33" borderId="46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/>
      <protection locked="0"/>
    </xf>
    <xf numFmtId="214" fontId="5" fillId="0" borderId="16" xfId="0" applyNumberFormat="1" applyFont="1" applyBorder="1" applyAlignment="1" applyProtection="1">
      <alignment horizontal="center"/>
      <protection locked="0"/>
    </xf>
    <xf numFmtId="216" fontId="5" fillId="0" borderId="16" xfId="57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5" fillId="0" borderId="16" xfId="57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57" applyFont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4" fillId="0" borderId="41" xfId="57" applyFont="1" applyBorder="1" applyAlignment="1">
      <alignment horizontal="center"/>
      <protection/>
    </xf>
    <xf numFmtId="0" fontId="3" fillId="0" borderId="22" xfId="58" applyFont="1" applyBorder="1" applyAlignment="1" applyProtection="1">
      <alignment horizontal="center" vertical="center"/>
      <protection/>
    </xf>
    <xf numFmtId="0" fontId="3" fillId="0" borderId="21" xfId="58" applyFont="1" applyBorder="1" applyAlignment="1" applyProtection="1">
      <alignment horizontal="center" vertical="center"/>
      <protection/>
    </xf>
    <xf numFmtId="0" fontId="3" fillId="0" borderId="39" xfId="58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9" xfId="0" applyFont="1" applyFill="1" applyBorder="1" applyAlignment="1" applyProtection="1">
      <alignment horizontal="center"/>
      <protection/>
    </xf>
    <xf numFmtId="49" fontId="9" fillId="33" borderId="16" xfId="0" applyNumberFormat="1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left" vertic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9" fillId="34" borderId="46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5" fillId="34" borderId="1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9" xfId="57" applyFont="1" applyFill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0" fontId="4" fillId="33" borderId="41" xfId="57" applyFont="1" applyFill="1" applyBorder="1" applyAlignment="1">
      <alignment horizontal="center"/>
      <protection/>
    </xf>
    <xf numFmtId="0" fontId="4" fillId="33" borderId="16" xfId="0" applyFont="1" applyFill="1" applyBorder="1" applyAlignment="1">
      <alignment horizontal="right"/>
    </xf>
    <xf numFmtId="0" fontId="4" fillId="33" borderId="19" xfId="57" applyFont="1" applyFill="1" applyBorder="1" applyAlignment="1">
      <alignment horizontal="left" vertical="center"/>
      <protection/>
    </xf>
    <xf numFmtId="0" fontId="4" fillId="33" borderId="0" xfId="57" applyFont="1" applyFill="1" applyBorder="1" applyAlignment="1">
      <alignment horizontal="left" vertical="center"/>
      <protection/>
    </xf>
    <xf numFmtId="0" fontId="9" fillId="34" borderId="17" xfId="0" applyFont="1" applyFill="1" applyBorder="1" applyAlignment="1">
      <alignment horizontal="right" vertical="center"/>
    </xf>
    <xf numFmtId="0" fontId="9" fillId="34" borderId="16" xfId="0" applyFont="1" applyFill="1" applyBorder="1" applyAlignment="1">
      <alignment horizontal="right" vertical="center"/>
    </xf>
    <xf numFmtId="49" fontId="10" fillId="34" borderId="16" xfId="0" applyNumberFormat="1" applyFont="1" applyFill="1" applyBorder="1" applyAlignment="1" applyProtection="1">
      <alignment horizontal="center" vertical="center"/>
      <protection locked="0"/>
    </xf>
    <xf numFmtId="49" fontId="9" fillId="34" borderId="16" xfId="0" applyNumberFormat="1" applyFont="1" applyFill="1" applyBorder="1" applyAlignment="1">
      <alignment horizontal="left" vertical="center"/>
    </xf>
    <xf numFmtId="49" fontId="9" fillId="34" borderId="18" xfId="0" applyNumberFormat="1" applyFont="1" applyFill="1" applyBorder="1" applyAlignment="1">
      <alignment horizontal="left" vertical="center"/>
    </xf>
    <xf numFmtId="0" fontId="9" fillId="34" borderId="4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35" borderId="4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" fontId="6" fillId="0" borderId="17" xfId="0" applyNumberFormat="1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18" xfId="0" applyNumberFormat="1" applyFont="1" applyFill="1" applyBorder="1" applyAlignment="1" applyProtection="1">
      <alignment horizontal="center" vertical="center"/>
      <protection/>
    </xf>
    <xf numFmtId="49" fontId="5" fillId="34" borderId="42" xfId="0" applyNumberFormat="1" applyFont="1" applyFill="1" applyBorder="1" applyAlignment="1">
      <alignment horizontal="center" vertical="center"/>
    </xf>
    <xf numFmtId="49" fontId="4" fillId="34" borderId="42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 applyProtection="1">
      <alignment horizontal="center" vertical="center"/>
      <protection/>
    </xf>
    <xf numFmtId="1" fontId="4" fillId="33" borderId="16" xfId="0" applyNumberFormat="1" applyFont="1" applyFill="1" applyBorder="1" applyAlignment="1" applyProtection="1">
      <alignment horizontal="center" vertical="center"/>
      <protection/>
    </xf>
    <xf numFmtId="1" fontId="4" fillId="33" borderId="18" xfId="0" applyNumberFormat="1" applyFont="1" applyFill="1" applyBorder="1" applyAlignment="1" applyProtection="1">
      <alignment horizontal="center" vertical="center"/>
      <protection/>
    </xf>
    <xf numFmtId="1" fontId="4" fillId="33" borderId="46" xfId="0" applyNumberFormat="1" applyFont="1" applyFill="1" applyBorder="1" applyAlignment="1" applyProtection="1">
      <alignment horizontal="center" vertical="center"/>
      <protection/>
    </xf>
    <xf numFmtId="49" fontId="4" fillId="34" borderId="46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IGN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ill>
        <patternFill>
          <bgColor theme="9" tint="0.5999600291252136"/>
        </patternFill>
      </fill>
    </dxf>
    <dxf>
      <font>
        <color theme="0"/>
      </font>
    </dxf>
    <dxf>
      <font>
        <name val="Cambria"/>
        <family val="1"/>
        <color theme="0" tint="-0.149959996342659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ill>
        <patternFill>
          <bgColor theme="9" tint="0.5999600291252136"/>
        </patternFill>
      </fill>
    </dxf>
    <dxf>
      <font>
        <color theme="0"/>
      </font>
    </dxf>
    <dxf>
      <font>
        <name val="Cambria"/>
        <family val="1"/>
        <color theme="0" tint="-0.149959996342659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ill>
        <patternFill>
          <bgColor theme="9" tint="0.5999600291252136"/>
        </patternFill>
      </fill>
    </dxf>
    <dxf>
      <font>
        <color theme="0"/>
      </font>
    </dxf>
    <dxf>
      <font>
        <name val="Cambria"/>
        <family val="1"/>
        <color theme="0" tint="-0.149959996342659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4914900" y="70389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962525" y="70485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4933950" y="70389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4914900" y="70389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962525" y="70485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4933950" y="70389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4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5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6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7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8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9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0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11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12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3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14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15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6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17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18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4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5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6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7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8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9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0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11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12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3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14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15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6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17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18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4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5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6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7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8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9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0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11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12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3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14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15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6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17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18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9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20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21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22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23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24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25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26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27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28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29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30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31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32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33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34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35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36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37" name="Line 1"/>
        <xdr:cNvSpPr>
          <a:spLocks/>
        </xdr:cNvSpPr>
      </xdr:nvSpPr>
      <xdr:spPr>
        <a:xfrm flipH="1">
          <a:off x="4914900" y="67341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38" name="Line 2"/>
        <xdr:cNvSpPr>
          <a:spLocks/>
        </xdr:cNvSpPr>
      </xdr:nvSpPr>
      <xdr:spPr>
        <a:xfrm flipH="1">
          <a:off x="4962525" y="67437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39" name="Line 3"/>
        <xdr:cNvSpPr>
          <a:spLocks/>
        </xdr:cNvSpPr>
      </xdr:nvSpPr>
      <xdr:spPr>
        <a:xfrm flipH="1">
          <a:off x="4933950" y="67341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48660017\blank%20warra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a-data\projects\MGD\99%20BP\Dep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377.657972</v>
          </cell>
          <cell r="AX23">
            <v>377.657972</v>
          </cell>
          <cell r="AY23">
            <v>488.79056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156.043548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82.63100400000005</v>
          </cell>
          <cell r="BJ23">
            <v>82.63100400000005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91.90688000000006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</v>
          </cell>
          <cell r="AZ25">
            <v>75</v>
          </cell>
          <cell r="BA25">
            <v>75.44322999999997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</v>
          </cell>
          <cell r="AX26">
            <v>211.700712</v>
          </cell>
          <cell r="AY26">
            <v>278.8560799999999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269.0301600000001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134.213732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324.65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173.3400000000001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161.17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</v>
          </cell>
          <cell r="R78">
            <v>99.97999999999998</v>
          </cell>
        </row>
        <row r="79">
          <cell r="O79">
            <v>590</v>
          </cell>
          <cell r="P79">
            <v>178.8</v>
          </cell>
          <cell r="Q79">
            <v>136.8</v>
          </cell>
          <cell r="R79">
            <v>96.63999999999997</v>
          </cell>
        </row>
        <row r="80">
          <cell r="O80">
            <v>600</v>
          </cell>
          <cell r="P80">
            <v>173.3</v>
          </cell>
          <cell r="Q80">
            <v>133.3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136.7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88.35000000000001</v>
          </cell>
          <cell r="R95">
            <v>64.15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63.32000000000001</v>
          </cell>
        </row>
        <row r="97">
          <cell r="O97">
            <v>770</v>
          </cell>
          <cell r="P97">
            <v>113.31999999999996</v>
          </cell>
          <cell r="Q97">
            <v>83.69000000000001</v>
          </cell>
          <cell r="R97">
            <v>62.49000000000001</v>
          </cell>
        </row>
        <row r="98">
          <cell r="O98">
            <v>780</v>
          </cell>
          <cell r="P98">
            <v>109.97999999999996</v>
          </cell>
          <cell r="Q98">
            <v>81.36000000000001</v>
          </cell>
          <cell r="R98">
            <v>61.66000000000001</v>
          </cell>
        </row>
        <row r="99">
          <cell r="O99">
            <v>790</v>
          </cell>
          <cell r="P99">
            <v>106.63999999999996</v>
          </cell>
          <cell r="Q99">
            <v>79.03000000000002</v>
          </cell>
          <cell r="R99">
            <v>60.83000000000001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</v>
          </cell>
          <cell r="R105">
            <v>60</v>
          </cell>
        </row>
        <row r="106">
          <cell r="O106">
            <v>860</v>
          </cell>
          <cell r="P106">
            <v>89.32000000000001</v>
          </cell>
          <cell r="Q106">
            <v>70.02000000000002</v>
          </cell>
          <cell r="R106">
            <v>60</v>
          </cell>
        </row>
        <row r="107">
          <cell r="O107">
            <v>870</v>
          </cell>
          <cell r="P107">
            <v>86.99000000000001</v>
          </cell>
          <cell r="Q107">
            <v>68.9066666666667</v>
          </cell>
          <cell r="R107">
            <v>60</v>
          </cell>
        </row>
        <row r="108">
          <cell r="O108">
            <v>880</v>
          </cell>
          <cell r="P108">
            <v>84.66000000000001</v>
          </cell>
          <cell r="Q108">
            <v>67.79333333333336</v>
          </cell>
          <cell r="R108">
            <v>60</v>
          </cell>
        </row>
        <row r="109">
          <cell r="O109">
            <v>890</v>
          </cell>
          <cell r="P109">
            <v>82.33000000000001</v>
          </cell>
          <cell r="Q109">
            <v>66.68000000000004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64.45333333333338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63.34000000000004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8"/>
  <sheetViews>
    <sheetView showGridLines="0" zoomScaleSheetLayoutView="130" workbookViewId="0" topLeftCell="A1">
      <selection activeCell="I5" sqref="I5:Y5"/>
    </sheetView>
  </sheetViews>
  <sheetFormatPr defaultColWidth="9.140625" defaultRowHeight="12.75"/>
  <cols>
    <col min="1" max="4" width="2.28125" style="1" customWidth="1"/>
    <col min="5" max="24" width="1.7109375" style="1" customWidth="1"/>
    <col min="25" max="25" width="2.421875" style="1" customWidth="1"/>
    <col min="26" max="26" width="0.71875" style="1" customWidth="1"/>
    <col min="27" max="27" width="4.00390625" style="1" customWidth="1"/>
    <col min="28" max="47" width="1.7109375" style="1" customWidth="1"/>
    <col min="48" max="51" width="2.28125" style="1" customWidth="1"/>
    <col min="52" max="55" width="2.7109375" style="1" customWidth="1"/>
    <col min="56" max="56" width="6.7109375" style="6" hidden="1" customWidth="1"/>
    <col min="57" max="58" width="5.140625" style="6" hidden="1" customWidth="1"/>
    <col min="59" max="59" width="3.7109375" style="6" hidden="1" customWidth="1"/>
    <col min="60" max="60" width="2.140625" style="6" hidden="1" customWidth="1"/>
    <col min="61" max="61" width="3.140625" style="6" hidden="1" customWidth="1"/>
    <col min="62" max="62" width="3.00390625" style="6" hidden="1" customWidth="1"/>
    <col min="63" max="63" width="3.140625" style="6" hidden="1" customWidth="1"/>
    <col min="64" max="65" width="4.421875" style="6" hidden="1" customWidth="1"/>
    <col min="66" max="66" width="2.28125" style="6" hidden="1" customWidth="1"/>
    <col min="67" max="67" width="2.140625" style="6" hidden="1" customWidth="1"/>
    <col min="68" max="68" width="5.421875" style="6" hidden="1" customWidth="1"/>
    <col min="69" max="69" width="5.57421875" style="6" hidden="1" customWidth="1"/>
    <col min="70" max="71" width="4.57421875" style="6" hidden="1" customWidth="1"/>
    <col min="72" max="72" width="3.7109375" style="6" hidden="1" customWidth="1"/>
    <col min="73" max="73" width="2.140625" style="6" hidden="1" customWidth="1"/>
    <col min="74" max="74" width="4.140625" style="6" hidden="1" customWidth="1"/>
    <col min="75" max="76" width="2.8515625" style="6" hidden="1" customWidth="1"/>
    <col min="77" max="77" width="4.140625" style="6" hidden="1" customWidth="1"/>
    <col min="78" max="78" width="3.57421875" style="6" hidden="1" customWidth="1"/>
    <col min="79" max="79" width="2.00390625" style="6" hidden="1" customWidth="1"/>
    <col min="80" max="80" width="1.7109375" style="6" hidden="1" customWidth="1"/>
    <col min="81" max="81" width="5.421875" style="6" hidden="1" customWidth="1"/>
    <col min="82" max="82" width="9.28125" style="6" hidden="1" customWidth="1"/>
    <col min="83" max="84" width="5.7109375" style="6" hidden="1" customWidth="1"/>
    <col min="85" max="85" width="4.00390625" style="6" hidden="1" customWidth="1"/>
    <col min="86" max="86" width="1.7109375" style="6" hidden="1" customWidth="1"/>
    <col min="87" max="87" width="3.8515625" style="6" hidden="1" customWidth="1"/>
    <col min="88" max="88" width="2.7109375" style="6" hidden="1" customWidth="1"/>
    <col min="89" max="89" width="2.421875" style="6" hidden="1" customWidth="1"/>
    <col min="90" max="90" width="4.140625" style="6" hidden="1" customWidth="1"/>
    <col min="91" max="91" width="3.421875" style="6" hidden="1" customWidth="1"/>
    <col min="92" max="92" width="1.7109375" style="6" hidden="1" customWidth="1"/>
    <col min="93" max="93" width="2.00390625" style="6" hidden="1" customWidth="1"/>
    <col min="94" max="94" width="5.421875" style="6" hidden="1" customWidth="1"/>
    <col min="95" max="16384" width="9.140625" style="1" customWidth="1"/>
  </cols>
  <sheetData>
    <row r="1" spans="1:55" ht="9.7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9"/>
    </row>
    <row r="2" spans="1:94" s="2" customFormat="1" ht="15">
      <c r="A2" s="188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90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1:94" s="4" customFormat="1" ht="18">
      <c r="A3" s="194" t="s">
        <v>68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s="5" customFormat="1" ht="12" customHeight="1">
      <c r="A4" s="225" t="s">
        <v>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7" t="s">
        <v>1</v>
      </c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8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s="5" customFormat="1" ht="12" customHeight="1">
      <c r="A5" s="106" t="s">
        <v>3</v>
      </c>
      <c r="B5" s="107"/>
      <c r="C5" s="107"/>
      <c r="D5" s="107"/>
      <c r="E5" s="107"/>
      <c r="F5" s="107"/>
      <c r="G5" s="107"/>
      <c r="H5" s="107"/>
      <c r="I5" s="178" t="s">
        <v>69</v>
      </c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03"/>
      <c r="AA5" s="103"/>
      <c r="AB5" s="103"/>
      <c r="AC5" s="107" t="s">
        <v>12</v>
      </c>
      <c r="AD5" s="107"/>
      <c r="AE5" s="107"/>
      <c r="AF5" s="107"/>
      <c r="AG5" s="107"/>
      <c r="AH5" s="107"/>
      <c r="AI5" s="183" t="s">
        <v>71</v>
      </c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92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4" s="5" customFormat="1" ht="12" customHeight="1">
      <c r="A6" s="251" t="s">
        <v>5</v>
      </c>
      <c r="B6" s="105"/>
      <c r="C6" s="105"/>
      <c r="D6" s="105"/>
      <c r="E6" s="105"/>
      <c r="F6" s="105"/>
      <c r="G6" s="105"/>
      <c r="H6" s="105"/>
      <c r="I6" s="178" t="s">
        <v>70</v>
      </c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04"/>
      <c r="AA6" s="104"/>
      <c r="AB6" s="104"/>
      <c r="AC6" s="105" t="s">
        <v>4</v>
      </c>
      <c r="AD6" s="105"/>
      <c r="AE6" s="105"/>
      <c r="AF6" s="105"/>
      <c r="AG6" s="105"/>
      <c r="AH6" s="105"/>
      <c r="AI6" s="183" t="s">
        <v>72</v>
      </c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93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s="5" customFormat="1" ht="12" customHeight="1">
      <c r="A7" s="251" t="s">
        <v>6</v>
      </c>
      <c r="B7" s="105"/>
      <c r="C7" s="105"/>
      <c r="D7" s="105"/>
      <c r="E7" s="105"/>
      <c r="F7" s="105"/>
      <c r="G7" s="105"/>
      <c r="H7" s="105"/>
      <c r="I7" s="179">
        <v>41717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04"/>
      <c r="AA7" s="104"/>
      <c r="AB7" s="104"/>
      <c r="AC7" s="105" t="s">
        <v>10</v>
      </c>
      <c r="AD7" s="105"/>
      <c r="AE7" s="105"/>
      <c r="AF7" s="105"/>
      <c r="AG7" s="105"/>
      <c r="AH7" s="105"/>
      <c r="AI7" s="183" t="s">
        <v>73</v>
      </c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93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1:94" s="3" customFormat="1" ht="12" customHeight="1">
      <c r="A8" s="191" t="s">
        <v>7</v>
      </c>
      <c r="B8" s="192"/>
      <c r="C8" s="192"/>
      <c r="D8" s="192"/>
      <c r="E8" s="192"/>
      <c r="F8" s="192"/>
      <c r="G8" s="192"/>
      <c r="H8" s="192"/>
      <c r="I8" s="180">
        <v>0.4583333333333333</v>
      </c>
      <c r="J8" s="180"/>
      <c r="K8" s="180"/>
      <c r="L8" s="180"/>
      <c r="M8" s="180"/>
      <c r="N8" s="180"/>
      <c r="O8" s="180"/>
      <c r="P8" s="180"/>
      <c r="Q8" s="193" t="s">
        <v>8</v>
      </c>
      <c r="R8" s="193"/>
      <c r="S8" s="180">
        <v>0.5</v>
      </c>
      <c r="T8" s="180"/>
      <c r="U8" s="180"/>
      <c r="V8" s="180"/>
      <c r="W8" s="180"/>
      <c r="X8" s="180"/>
      <c r="Y8" s="180"/>
      <c r="Z8" s="104"/>
      <c r="AA8" s="104"/>
      <c r="AB8" s="104"/>
      <c r="AC8" s="105" t="s">
        <v>64</v>
      </c>
      <c r="AD8" s="105"/>
      <c r="AE8" s="105"/>
      <c r="AF8" s="105"/>
      <c r="AG8" s="105"/>
      <c r="AH8" s="105"/>
      <c r="AI8" s="183">
        <v>87016000</v>
      </c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93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</row>
    <row r="9" spans="1:94" s="3" customFormat="1" ht="12" customHeight="1">
      <c r="A9" s="100" t="s">
        <v>13</v>
      </c>
      <c r="B9" s="101"/>
      <c r="C9" s="101"/>
      <c r="D9" s="101"/>
      <c r="E9" s="101"/>
      <c r="F9" s="101"/>
      <c r="G9" s="101"/>
      <c r="H9" s="101"/>
      <c r="I9" s="101"/>
      <c r="J9" s="101"/>
      <c r="K9" s="102" t="s">
        <v>75</v>
      </c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4"/>
      <c r="AA9" s="104"/>
      <c r="AB9" s="104"/>
      <c r="AC9" s="105" t="s">
        <v>63</v>
      </c>
      <c r="AD9" s="105"/>
      <c r="AE9" s="105"/>
      <c r="AF9" s="105"/>
      <c r="AG9" s="105"/>
      <c r="AH9" s="105"/>
      <c r="AI9" s="183">
        <v>0.088</v>
      </c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93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</row>
    <row r="10" spans="1:94" s="3" customFormat="1" ht="12" customHeight="1">
      <c r="A10" s="249" t="s">
        <v>9</v>
      </c>
      <c r="B10" s="250"/>
      <c r="C10" s="250"/>
      <c r="D10" s="250"/>
      <c r="E10" s="250"/>
      <c r="F10" s="250"/>
      <c r="G10" s="250"/>
      <c r="H10" s="250"/>
      <c r="I10" s="250"/>
      <c r="J10" s="250"/>
      <c r="K10" s="178">
        <v>30</v>
      </c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04"/>
      <c r="AA10" s="104"/>
      <c r="AB10" s="104"/>
      <c r="AC10" s="105" t="s">
        <v>11</v>
      </c>
      <c r="AD10" s="105"/>
      <c r="AE10" s="105"/>
      <c r="AF10" s="105"/>
      <c r="AG10" s="105"/>
      <c r="AH10" s="105"/>
      <c r="AI10" s="183" t="s">
        <v>74</v>
      </c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93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</row>
    <row r="11" spans="1:94" s="3" customFormat="1" ht="12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s="3" customFormat="1" ht="19.5" customHeight="1">
      <c r="A12" s="207" t="s">
        <v>23</v>
      </c>
      <c r="B12" s="208"/>
      <c r="C12" s="208"/>
      <c r="D12" s="208"/>
      <c r="E12" s="208"/>
      <c r="F12" s="208"/>
      <c r="G12" s="208"/>
      <c r="H12" s="208"/>
      <c r="I12" s="208"/>
      <c r="J12" s="201" t="s">
        <v>76</v>
      </c>
      <c r="K12" s="201"/>
      <c r="L12" s="201"/>
      <c r="M12" s="201"/>
      <c r="N12" s="201"/>
      <c r="O12" s="201"/>
      <c r="P12" s="201"/>
      <c r="Q12" s="201"/>
      <c r="R12" s="206" t="s">
        <v>24</v>
      </c>
      <c r="S12" s="206"/>
      <c r="T12" s="206"/>
      <c r="U12" s="206"/>
      <c r="V12" s="206"/>
      <c r="W12" s="206"/>
      <c r="X12" s="229"/>
      <c r="Y12" s="134" t="s">
        <v>62</v>
      </c>
      <c r="Z12" s="135"/>
      <c r="AA12" s="136"/>
      <c r="AB12" s="207" t="s">
        <v>23</v>
      </c>
      <c r="AC12" s="208"/>
      <c r="AD12" s="208"/>
      <c r="AE12" s="208"/>
      <c r="AF12" s="208"/>
      <c r="AG12" s="208"/>
      <c r="AH12" s="208"/>
      <c r="AI12" s="208"/>
      <c r="AJ12" s="208"/>
      <c r="AK12" s="201" t="s">
        <v>77</v>
      </c>
      <c r="AL12" s="201"/>
      <c r="AM12" s="201"/>
      <c r="AN12" s="201"/>
      <c r="AO12" s="201"/>
      <c r="AP12" s="201"/>
      <c r="AQ12" s="201"/>
      <c r="AR12" s="201"/>
      <c r="AS12" s="206" t="s">
        <v>24</v>
      </c>
      <c r="AT12" s="206"/>
      <c r="AU12" s="206"/>
      <c r="AV12" s="206"/>
      <c r="AW12" s="206"/>
      <c r="AX12" s="206"/>
      <c r="AY12" s="206"/>
      <c r="AZ12" s="246" t="s">
        <v>25</v>
      </c>
      <c r="BA12" s="247"/>
      <c r="BB12" s="247"/>
      <c r="BC12" s="248"/>
      <c r="BD12" s="6"/>
      <c r="BE12" s="120" t="str">
        <f>J12</f>
        <v>East</v>
      </c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6"/>
      <c r="BR12" s="112" t="str">
        <f>AK12</f>
        <v>West</v>
      </c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4"/>
      <c r="CD12" s="6"/>
      <c r="CE12" s="197" t="str">
        <f>AZ12</f>
        <v>Both Directions</v>
      </c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9"/>
    </row>
    <row r="13" spans="1:94" s="3" customFormat="1" ht="10.5" customHeight="1">
      <c r="A13" s="211" t="s">
        <v>16</v>
      </c>
      <c r="B13" s="212"/>
      <c r="C13" s="184" t="s">
        <v>17</v>
      </c>
      <c r="D13" s="185"/>
      <c r="E13" s="170">
        <v>20</v>
      </c>
      <c r="F13" s="171"/>
      <c r="G13" s="171"/>
      <c r="H13" s="171"/>
      <c r="I13" s="172"/>
      <c r="J13" s="170">
        <v>15</v>
      </c>
      <c r="K13" s="171"/>
      <c r="L13" s="171"/>
      <c r="M13" s="171"/>
      <c r="N13" s="172"/>
      <c r="O13" s="170">
        <v>10</v>
      </c>
      <c r="P13" s="171"/>
      <c r="Q13" s="171"/>
      <c r="R13" s="171"/>
      <c r="S13" s="172"/>
      <c r="T13" s="170">
        <v>5</v>
      </c>
      <c r="U13" s="171"/>
      <c r="V13" s="171"/>
      <c r="W13" s="171"/>
      <c r="X13" s="172"/>
      <c r="Y13" s="137"/>
      <c r="Z13" s="138"/>
      <c r="AA13" s="139"/>
      <c r="AB13" s="143">
        <v>5</v>
      </c>
      <c r="AC13" s="144"/>
      <c r="AD13" s="144"/>
      <c r="AE13" s="144"/>
      <c r="AF13" s="145"/>
      <c r="AG13" s="143">
        <v>10</v>
      </c>
      <c r="AH13" s="144"/>
      <c r="AI13" s="144"/>
      <c r="AJ13" s="144"/>
      <c r="AK13" s="145"/>
      <c r="AL13" s="143">
        <v>15</v>
      </c>
      <c r="AM13" s="144"/>
      <c r="AN13" s="144"/>
      <c r="AO13" s="144"/>
      <c r="AP13" s="145"/>
      <c r="AQ13" s="143">
        <v>20</v>
      </c>
      <c r="AR13" s="144"/>
      <c r="AS13" s="144"/>
      <c r="AT13" s="144"/>
      <c r="AU13" s="216"/>
      <c r="AV13" s="184" t="s">
        <v>17</v>
      </c>
      <c r="AW13" s="185"/>
      <c r="AX13" s="234" t="s">
        <v>16</v>
      </c>
      <c r="AY13" s="235"/>
      <c r="AZ13" s="230" t="s">
        <v>17</v>
      </c>
      <c r="BA13" s="164"/>
      <c r="BB13" s="163" t="s">
        <v>16</v>
      </c>
      <c r="BC13" s="164"/>
      <c r="BE13" s="159" t="s">
        <v>17</v>
      </c>
      <c r="BF13" s="121" t="s">
        <v>16</v>
      </c>
      <c r="BG13" s="111" t="s">
        <v>27</v>
      </c>
      <c r="BH13" s="111"/>
      <c r="BI13" s="111"/>
      <c r="BJ13" s="121" t="s">
        <v>14</v>
      </c>
      <c r="BK13" s="121"/>
      <c r="BL13" s="121"/>
      <c r="BM13" s="200" t="s">
        <v>61</v>
      </c>
      <c r="BN13" s="200"/>
      <c r="BO13" s="200"/>
      <c r="BP13" s="200"/>
      <c r="BQ13" s="6"/>
      <c r="BR13" s="118" t="s">
        <v>17</v>
      </c>
      <c r="BS13" s="161" t="s">
        <v>16</v>
      </c>
      <c r="BT13" s="111" t="s">
        <v>27</v>
      </c>
      <c r="BU13" s="111"/>
      <c r="BV13" s="111"/>
      <c r="BW13" s="121" t="s">
        <v>14</v>
      </c>
      <c r="BX13" s="121"/>
      <c r="BY13" s="121"/>
      <c r="BZ13" s="200" t="s">
        <v>61</v>
      </c>
      <c r="CA13" s="200"/>
      <c r="CB13" s="200"/>
      <c r="CC13" s="200"/>
      <c r="CD13" s="6"/>
      <c r="CE13" s="159" t="s">
        <v>17</v>
      </c>
      <c r="CF13" s="121" t="s">
        <v>16</v>
      </c>
      <c r="CG13" s="111" t="s">
        <v>27</v>
      </c>
      <c r="CH13" s="111"/>
      <c r="CI13" s="111"/>
      <c r="CJ13" s="121" t="s">
        <v>14</v>
      </c>
      <c r="CK13" s="121"/>
      <c r="CL13" s="121"/>
      <c r="CM13" s="200" t="s">
        <v>61</v>
      </c>
      <c r="CN13" s="200"/>
      <c r="CO13" s="200"/>
      <c r="CP13" s="200"/>
    </row>
    <row r="14" spans="1:94" s="3" customFormat="1" ht="10.5" customHeight="1">
      <c r="A14" s="213"/>
      <c r="B14" s="214"/>
      <c r="C14" s="186"/>
      <c r="D14" s="187"/>
      <c r="E14" s="173"/>
      <c r="F14" s="174"/>
      <c r="G14" s="174"/>
      <c r="H14" s="174"/>
      <c r="I14" s="175"/>
      <c r="J14" s="173"/>
      <c r="K14" s="174"/>
      <c r="L14" s="174"/>
      <c r="M14" s="174"/>
      <c r="N14" s="175"/>
      <c r="O14" s="173"/>
      <c r="P14" s="174"/>
      <c r="Q14" s="174"/>
      <c r="R14" s="174"/>
      <c r="S14" s="175"/>
      <c r="T14" s="173"/>
      <c r="U14" s="174"/>
      <c r="V14" s="174"/>
      <c r="W14" s="174"/>
      <c r="X14" s="175"/>
      <c r="Y14" s="140"/>
      <c r="Z14" s="141"/>
      <c r="AA14" s="142"/>
      <c r="AB14" s="146"/>
      <c r="AC14" s="147"/>
      <c r="AD14" s="147"/>
      <c r="AE14" s="147"/>
      <c r="AF14" s="148"/>
      <c r="AG14" s="146"/>
      <c r="AH14" s="147"/>
      <c r="AI14" s="147"/>
      <c r="AJ14" s="147"/>
      <c r="AK14" s="148"/>
      <c r="AL14" s="146"/>
      <c r="AM14" s="147"/>
      <c r="AN14" s="147"/>
      <c r="AO14" s="147"/>
      <c r="AP14" s="148"/>
      <c r="AQ14" s="146"/>
      <c r="AR14" s="147"/>
      <c r="AS14" s="147"/>
      <c r="AT14" s="147"/>
      <c r="AU14" s="217"/>
      <c r="AV14" s="186"/>
      <c r="AW14" s="187"/>
      <c r="AX14" s="234"/>
      <c r="AY14" s="235"/>
      <c r="AZ14" s="231"/>
      <c r="BA14" s="166"/>
      <c r="BB14" s="165"/>
      <c r="BC14" s="166"/>
      <c r="BE14" s="159"/>
      <c r="BF14" s="121"/>
      <c r="BG14" s="111"/>
      <c r="BH14" s="111"/>
      <c r="BI14" s="111"/>
      <c r="BJ14" s="121"/>
      <c r="BK14" s="121"/>
      <c r="BL14" s="121"/>
      <c r="BM14" s="200"/>
      <c r="BN14" s="200"/>
      <c r="BO14" s="200"/>
      <c r="BP14" s="200"/>
      <c r="BQ14" s="6"/>
      <c r="BR14" s="119"/>
      <c r="BS14" s="162"/>
      <c r="BT14" s="111"/>
      <c r="BU14" s="111"/>
      <c r="BV14" s="111"/>
      <c r="BW14" s="121"/>
      <c r="BX14" s="121"/>
      <c r="BY14" s="121"/>
      <c r="BZ14" s="200"/>
      <c r="CA14" s="200"/>
      <c r="CB14" s="200"/>
      <c r="CC14" s="200"/>
      <c r="CD14" s="6"/>
      <c r="CE14" s="159"/>
      <c r="CF14" s="121"/>
      <c r="CG14" s="111"/>
      <c r="CH14" s="111"/>
      <c r="CI14" s="111"/>
      <c r="CJ14" s="121"/>
      <c r="CK14" s="121"/>
      <c r="CL14" s="121"/>
      <c r="CM14" s="200"/>
      <c r="CN14" s="200"/>
      <c r="CO14" s="200"/>
      <c r="CP14" s="200"/>
    </row>
    <row r="15" spans="1:94" s="3" customFormat="1" ht="12.75" customHeight="1">
      <c r="A15" s="181">
        <f aca="true" t="shared" si="0" ref="A15:A50">A16+C15</f>
        <v>105</v>
      </c>
      <c r="B15" s="205"/>
      <c r="C15" s="181">
        <f>SUM(E15:X15)</f>
        <v>0</v>
      </c>
      <c r="D15" s="205"/>
      <c r="E15" s="55"/>
      <c r="F15" s="56"/>
      <c r="G15" s="56"/>
      <c r="H15" s="56"/>
      <c r="I15" s="57"/>
      <c r="J15" s="55"/>
      <c r="K15" s="56"/>
      <c r="L15" s="56"/>
      <c r="M15" s="56"/>
      <c r="N15" s="57"/>
      <c r="O15" s="55"/>
      <c r="P15" s="56"/>
      <c r="Q15" s="56"/>
      <c r="R15" s="56"/>
      <c r="S15" s="57"/>
      <c r="T15" s="55"/>
      <c r="U15" s="56"/>
      <c r="V15" s="56"/>
      <c r="W15" s="56"/>
      <c r="X15" s="57"/>
      <c r="Y15" s="218" t="s">
        <v>18</v>
      </c>
      <c r="Z15" s="218"/>
      <c r="AA15" s="218"/>
      <c r="AB15" s="55"/>
      <c r="AC15" s="56"/>
      <c r="AD15" s="56"/>
      <c r="AE15" s="56"/>
      <c r="AF15" s="57"/>
      <c r="AG15" s="55"/>
      <c r="AH15" s="56"/>
      <c r="AI15" s="56"/>
      <c r="AJ15" s="56"/>
      <c r="AK15" s="57"/>
      <c r="AL15" s="55"/>
      <c r="AM15" s="56"/>
      <c r="AN15" s="56"/>
      <c r="AO15" s="56"/>
      <c r="AP15" s="57"/>
      <c r="AQ15" s="55"/>
      <c r="AR15" s="56"/>
      <c r="AS15" s="56"/>
      <c r="AT15" s="56"/>
      <c r="AU15" s="74"/>
      <c r="AV15" s="181">
        <f aca="true" t="shared" si="1" ref="AV15:AV48">SUM(AB15:AU15)</f>
        <v>0</v>
      </c>
      <c r="AW15" s="205"/>
      <c r="AX15" s="181">
        <f aca="true" t="shared" si="2" ref="AX15:AX50">AX16+AV15</f>
        <v>110</v>
      </c>
      <c r="AY15" s="182"/>
      <c r="AZ15" s="149">
        <f aca="true" t="shared" si="3" ref="AZ15:AZ50">AV15+C15</f>
        <v>0</v>
      </c>
      <c r="BA15" s="150"/>
      <c r="BB15" s="160">
        <f aca="true" t="shared" si="4" ref="BB15:BB51">AX15+A15</f>
        <v>215</v>
      </c>
      <c r="BC15" s="150"/>
      <c r="BE15" s="7">
        <f ca="1">OFFSET($C$15,51-ROW(),0)</f>
        <v>0</v>
      </c>
      <c r="BF15" s="8">
        <f ca="1">OFFSET($A$15,51-ROW(),0)</f>
        <v>0</v>
      </c>
      <c r="BG15" s="47">
        <f>ROUND($N$54,10)-BF15</f>
        <v>89</v>
      </c>
      <c r="BH15" s="63">
        <f aca="true" t="shared" si="5" ref="BH15:BH51">IF(BG15&gt;0,0,1)</f>
        <v>0</v>
      </c>
      <c r="BI15" s="40">
        <f>IF(BG15&gt;0,0,BJ15)</f>
        <v>0</v>
      </c>
      <c r="BJ15" s="115" t="str">
        <f ca="1">OFFSET($Y$15,51-ROW(),0)</f>
        <v>≤ 10</v>
      </c>
      <c r="BK15" s="116"/>
      <c r="BL15" s="117"/>
      <c r="BM15" s="38">
        <f>BE15</f>
        <v>0</v>
      </c>
      <c r="BN15" s="39">
        <f>IF(BM15=$BM$52,1,0)</f>
        <v>0</v>
      </c>
      <c r="BO15" s="39">
        <f>SUM($BN$15)*BN15</f>
        <v>0</v>
      </c>
      <c r="BP15" s="27" t="s">
        <v>28</v>
      </c>
      <c r="BQ15" s="6"/>
      <c r="BR15" s="7">
        <f ca="1">OFFSET($AV$15,51-ROW(),0)</f>
        <v>0</v>
      </c>
      <c r="BS15" s="8">
        <f ca="1">OFFSET($AX$15,51-ROW(),0)</f>
        <v>0</v>
      </c>
      <c r="BT15" s="47">
        <f>ROUND($AF$54,10)-BS15</f>
        <v>94</v>
      </c>
      <c r="BU15" s="39">
        <f>IF(BT15&gt;0,0,1)</f>
        <v>0</v>
      </c>
      <c r="BV15" s="40">
        <f>IF(BT15&gt;0,0,#REF!)</f>
        <v>0</v>
      </c>
      <c r="BW15" s="115" t="str">
        <f ca="1">OFFSET($Y$15,51-ROW(),0)</f>
        <v>≤ 10</v>
      </c>
      <c r="BX15" s="122"/>
      <c r="BY15" s="123"/>
      <c r="BZ15" s="38">
        <f>BR15</f>
        <v>0</v>
      </c>
      <c r="CA15" s="39">
        <f>IF(BZ15=$BZ$52,1,0)</f>
        <v>0</v>
      </c>
      <c r="CB15" s="39">
        <f>SUM($CA$15)*CA15</f>
        <v>0</v>
      </c>
      <c r="CC15" s="27" t="s">
        <v>28</v>
      </c>
      <c r="CD15" s="6"/>
      <c r="CE15" s="7">
        <f ca="1">OFFSET($AZ$15,51-ROW(),0)</f>
        <v>0</v>
      </c>
      <c r="CF15" s="8">
        <f ca="1">OFFSET($BB$15,51-ROW(),0)</f>
        <v>0</v>
      </c>
      <c r="CG15" s="47">
        <f>ROUND($AZ$54,10)-CF15</f>
        <v>183</v>
      </c>
      <c r="CH15" s="39">
        <f>IF(CG15&gt;0,0,1)</f>
        <v>0</v>
      </c>
      <c r="CI15" s="40">
        <f>IF(CG15&gt;0,0,#REF!)</f>
        <v>0</v>
      </c>
      <c r="CJ15" s="202" t="str">
        <f ca="1">OFFSET($Y$15,51-ROW(),0)</f>
        <v>≤ 10</v>
      </c>
      <c r="CK15" s="203"/>
      <c r="CL15" s="204"/>
      <c r="CM15" s="38">
        <f>CE15</f>
        <v>0</v>
      </c>
      <c r="CN15" s="39">
        <f>IF(CM15=$CM$52,1,0)</f>
        <v>0</v>
      </c>
      <c r="CO15" s="39">
        <f>SUM($CN$15)*CN15</f>
        <v>0</v>
      </c>
      <c r="CP15" s="27" t="s">
        <v>28</v>
      </c>
    </row>
    <row r="16" spans="1:94" s="3" customFormat="1" ht="12.75" customHeight="1">
      <c r="A16" s="209">
        <f t="shared" si="0"/>
        <v>105</v>
      </c>
      <c r="B16" s="210"/>
      <c r="C16" s="209">
        <f aca="true" t="shared" si="6" ref="C16:C51">SUM(E16:X16)</f>
        <v>0</v>
      </c>
      <c r="D16" s="210"/>
      <c r="E16" s="52"/>
      <c r="F16" s="53"/>
      <c r="G16" s="53"/>
      <c r="H16" s="53"/>
      <c r="I16" s="54"/>
      <c r="J16" s="52"/>
      <c r="K16" s="53"/>
      <c r="L16" s="53"/>
      <c r="M16" s="53"/>
      <c r="N16" s="54"/>
      <c r="O16" s="52"/>
      <c r="P16" s="53"/>
      <c r="Q16" s="53"/>
      <c r="R16" s="53"/>
      <c r="S16" s="54"/>
      <c r="T16" s="52"/>
      <c r="U16" s="53"/>
      <c r="V16" s="53"/>
      <c r="W16" s="53"/>
      <c r="X16" s="54"/>
      <c r="Y16" s="17">
        <v>78</v>
      </c>
      <c r="Z16" s="16" t="s">
        <v>15</v>
      </c>
      <c r="AA16" s="18">
        <v>79.9</v>
      </c>
      <c r="AB16" s="52"/>
      <c r="AC16" s="53"/>
      <c r="AD16" s="53"/>
      <c r="AE16" s="53"/>
      <c r="AF16" s="54"/>
      <c r="AG16" s="52"/>
      <c r="AH16" s="53"/>
      <c r="AI16" s="53"/>
      <c r="AJ16" s="53"/>
      <c r="AK16" s="54"/>
      <c r="AL16" s="52"/>
      <c r="AM16" s="53"/>
      <c r="AN16" s="53"/>
      <c r="AO16" s="53"/>
      <c r="AP16" s="54"/>
      <c r="AQ16" s="52"/>
      <c r="AR16" s="53"/>
      <c r="AS16" s="53"/>
      <c r="AT16" s="53"/>
      <c r="AU16" s="75"/>
      <c r="AV16" s="209">
        <f t="shared" si="1"/>
        <v>0</v>
      </c>
      <c r="AW16" s="210"/>
      <c r="AX16" s="209">
        <f t="shared" si="2"/>
        <v>110</v>
      </c>
      <c r="AY16" s="215"/>
      <c r="AZ16" s="149">
        <f t="shared" si="3"/>
        <v>0</v>
      </c>
      <c r="BA16" s="150"/>
      <c r="BB16" s="160">
        <f t="shared" si="4"/>
        <v>215</v>
      </c>
      <c r="BC16" s="150"/>
      <c r="BE16" s="9">
        <f aca="true" ca="1" t="shared" si="7" ref="BE16:BE51">OFFSET($C$15,51-ROW(),0)</f>
        <v>0</v>
      </c>
      <c r="BF16" s="10">
        <f aca="true" ca="1" t="shared" si="8" ref="BF16:BF51">OFFSET($A$15,51-ROW(),0)</f>
        <v>0</v>
      </c>
      <c r="BG16" s="48">
        <f>ROUND($N$54,10)-BF16</f>
        <v>89</v>
      </c>
      <c r="BH16" s="25">
        <f t="shared" si="5"/>
        <v>0</v>
      </c>
      <c r="BI16" s="45">
        <f aca="true" t="shared" si="9" ref="BI16:BI51">IF(BG16&gt;0,0,BK16)</f>
        <v>0</v>
      </c>
      <c r="BJ16" s="9">
        <f ca="1">OFFSET($Y$15,51-ROW(),0)</f>
        <v>10</v>
      </c>
      <c r="BK16" s="25">
        <v>11</v>
      </c>
      <c r="BL16" s="14">
        <f ca="1">OFFSET($AA$15,51-ROW(),0)</f>
        <v>11.9</v>
      </c>
      <c r="BM16" s="44">
        <f aca="true" t="shared" si="10" ref="BM16:BM47">SUM(BE16:BE20)</f>
        <v>0</v>
      </c>
      <c r="BN16" s="49">
        <f aca="true" t="shared" si="11" ref="BN16:BN47">IF(BM16=$BM$52,1,0)</f>
        <v>0</v>
      </c>
      <c r="BO16" s="49">
        <f>SUM($BN$15:BN16)*BN16</f>
        <v>0</v>
      </c>
      <c r="BP16" s="28" t="s">
        <v>29</v>
      </c>
      <c r="BQ16" s="6"/>
      <c r="BR16" s="9">
        <f aca="true" ca="1" t="shared" si="12" ref="BR16:BR51">OFFSET($AV$15,51-ROW(),0)</f>
        <v>0</v>
      </c>
      <c r="BS16" s="10">
        <f aca="true" ca="1" t="shared" si="13" ref="BS16:BS51">OFFSET($AX$15,51-ROW(),0)</f>
        <v>0</v>
      </c>
      <c r="BT16" s="48">
        <f aca="true" t="shared" si="14" ref="BT16:BT51">ROUND($AF$54,10)-BS16</f>
        <v>94</v>
      </c>
      <c r="BU16" s="49">
        <f aca="true" t="shared" si="15" ref="BU16:BU51">IF(BT16&gt;0,0,1)</f>
        <v>0</v>
      </c>
      <c r="BV16" s="45">
        <f aca="true" t="shared" si="16" ref="BV16:BV51">IF(BT16&gt;0,0,BW16)</f>
        <v>0</v>
      </c>
      <c r="BW16" s="46">
        <f aca="true" ca="1" t="shared" si="17" ref="BW16:BW50">OFFSET($Y$15,51-ROW(),0)</f>
        <v>10</v>
      </c>
      <c r="BX16" s="25">
        <v>11</v>
      </c>
      <c r="BY16" s="14">
        <f ca="1">OFFSET($AA$15,51-ROW(),0)</f>
        <v>11.9</v>
      </c>
      <c r="BZ16" s="44">
        <f aca="true" t="shared" si="18" ref="BZ16:BZ47">SUM(BR16:BR20)</f>
        <v>0</v>
      </c>
      <c r="CA16" s="49">
        <f>IF(BZ16=$BZ$52,1,0)</f>
        <v>0</v>
      </c>
      <c r="CB16" s="49">
        <f>SUM($CA$15:CA16)*CA16</f>
        <v>0</v>
      </c>
      <c r="CC16" s="28" t="s">
        <v>29</v>
      </c>
      <c r="CD16" s="6"/>
      <c r="CE16" s="9">
        <f aca="true" ca="1" t="shared" si="19" ref="CE16:CE51">OFFSET($AZ$15,51-ROW(),0)</f>
        <v>0</v>
      </c>
      <c r="CF16" s="10">
        <f aca="true" ca="1" t="shared" si="20" ref="CF16:CF51">OFFSET($BB$15,51-ROW(),0)</f>
        <v>0</v>
      </c>
      <c r="CG16" s="48">
        <f aca="true" t="shared" si="21" ref="CG16:CG51">ROUND($AZ$54,10)-CF16</f>
        <v>183</v>
      </c>
      <c r="CH16" s="49">
        <f aca="true" t="shared" si="22" ref="CH16:CH51">IF(CG16&gt;0,0,1)</f>
        <v>0</v>
      </c>
      <c r="CI16" s="45">
        <f aca="true" t="shared" si="23" ref="CI16:CI51">IF(CG16&gt;0,0,CJ16)</f>
        <v>0</v>
      </c>
      <c r="CJ16" s="9">
        <f ca="1">OFFSET($Y$15,51-ROW(),0)</f>
        <v>10</v>
      </c>
      <c r="CK16" s="25">
        <v>11</v>
      </c>
      <c r="CL16" s="14">
        <f ca="1">OFFSET($AA$15,51-ROW(),0)</f>
        <v>11.9</v>
      </c>
      <c r="CM16" s="44">
        <f aca="true" t="shared" si="24" ref="CM16:CM47">SUM(CE16:CE20)</f>
        <v>0</v>
      </c>
      <c r="CN16" s="49">
        <f aca="true" t="shared" si="25" ref="CN16:CN47">IF(CM16=$CM$52,1,0)</f>
        <v>0</v>
      </c>
      <c r="CO16" s="49">
        <f>SUM($CN$15:CN16)*CN16</f>
        <v>0</v>
      </c>
      <c r="CP16" s="28" t="s">
        <v>29</v>
      </c>
    </row>
    <row r="17" spans="1:94" s="3" customFormat="1" ht="12.75" customHeight="1">
      <c r="A17" s="209">
        <f t="shared" si="0"/>
        <v>105</v>
      </c>
      <c r="B17" s="210"/>
      <c r="C17" s="209">
        <f t="shared" si="6"/>
        <v>0</v>
      </c>
      <c r="D17" s="210"/>
      <c r="E17" s="52"/>
      <c r="F17" s="53"/>
      <c r="G17" s="53"/>
      <c r="H17" s="53"/>
      <c r="I17" s="54"/>
      <c r="J17" s="52"/>
      <c r="K17" s="53"/>
      <c r="L17" s="53"/>
      <c r="M17" s="53"/>
      <c r="N17" s="54"/>
      <c r="O17" s="52"/>
      <c r="P17" s="53"/>
      <c r="Q17" s="53"/>
      <c r="R17" s="53"/>
      <c r="S17" s="54"/>
      <c r="T17" s="52"/>
      <c r="U17" s="53"/>
      <c r="V17" s="53"/>
      <c r="W17" s="53"/>
      <c r="X17" s="54"/>
      <c r="Y17" s="19">
        <v>76</v>
      </c>
      <c r="Z17" s="16" t="s">
        <v>15</v>
      </c>
      <c r="AA17" s="20">
        <v>77.9</v>
      </c>
      <c r="AB17" s="52"/>
      <c r="AC17" s="53"/>
      <c r="AD17" s="53"/>
      <c r="AE17" s="53"/>
      <c r="AF17" s="54"/>
      <c r="AG17" s="52"/>
      <c r="AH17" s="53"/>
      <c r="AI17" s="53"/>
      <c r="AJ17" s="53"/>
      <c r="AK17" s="54"/>
      <c r="AL17" s="52"/>
      <c r="AM17" s="53"/>
      <c r="AN17" s="53"/>
      <c r="AO17" s="53"/>
      <c r="AP17" s="54"/>
      <c r="AQ17" s="52"/>
      <c r="AR17" s="53"/>
      <c r="AS17" s="53"/>
      <c r="AT17" s="53"/>
      <c r="AU17" s="75"/>
      <c r="AV17" s="209">
        <f t="shared" si="1"/>
        <v>0</v>
      </c>
      <c r="AW17" s="210"/>
      <c r="AX17" s="209">
        <f t="shared" si="2"/>
        <v>110</v>
      </c>
      <c r="AY17" s="215"/>
      <c r="AZ17" s="149">
        <f t="shared" si="3"/>
        <v>0</v>
      </c>
      <c r="BA17" s="150"/>
      <c r="BB17" s="160">
        <f t="shared" si="4"/>
        <v>215</v>
      </c>
      <c r="BC17" s="150"/>
      <c r="BE17" s="9">
        <f ca="1" t="shared" si="7"/>
        <v>0</v>
      </c>
      <c r="BF17" s="10">
        <f ca="1" t="shared" si="8"/>
        <v>0</v>
      </c>
      <c r="BG17" s="48">
        <f aca="true" t="shared" si="26" ref="BG17:BG51">ROUND($N$54,10)-BF17</f>
        <v>89</v>
      </c>
      <c r="BH17" s="25">
        <f t="shared" si="5"/>
        <v>0</v>
      </c>
      <c r="BI17" s="45">
        <f t="shared" si="9"/>
        <v>0</v>
      </c>
      <c r="BJ17" s="9">
        <f aca="true" ca="1" t="shared" si="27" ref="BJ17:BJ51">OFFSET($Y$15,51-ROW(),0)</f>
        <v>12</v>
      </c>
      <c r="BK17" s="25">
        <v>13</v>
      </c>
      <c r="BL17" s="14">
        <f aca="true" ca="1" t="shared" si="28" ref="BL17:BL50">OFFSET($AA$15,51-ROW(),0)</f>
        <v>13.9</v>
      </c>
      <c r="BM17" s="44">
        <f t="shared" si="10"/>
        <v>0</v>
      </c>
      <c r="BN17" s="49">
        <f t="shared" si="11"/>
        <v>0</v>
      </c>
      <c r="BO17" s="49">
        <f>SUM($BN$15:BN17)*BN17</f>
        <v>0</v>
      </c>
      <c r="BP17" s="28" t="s">
        <v>30</v>
      </c>
      <c r="BQ17" s="6"/>
      <c r="BR17" s="9">
        <f ca="1" t="shared" si="12"/>
        <v>0</v>
      </c>
      <c r="BS17" s="10">
        <f ca="1" t="shared" si="13"/>
        <v>0</v>
      </c>
      <c r="BT17" s="48">
        <f t="shared" si="14"/>
        <v>94</v>
      </c>
      <c r="BU17" s="49">
        <f t="shared" si="15"/>
        <v>0</v>
      </c>
      <c r="BV17" s="45">
        <f t="shared" si="16"/>
        <v>0</v>
      </c>
      <c r="BW17" s="9">
        <f ca="1" t="shared" si="17"/>
        <v>12</v>
      </c>
      <c r="BX17" s="25">
        <v>13</v>
      </c>
      <c r="BY17" s="14">
        <f aca="true" ca="1" t="shared" si="29" ref="BY17:BY50">OFFSET($AA$15,51-ROW(),0)</f>
        <v>13.9</v>
      </c>
      <c r="BZ17" s="44">
        <f t="shared" si="18"/>
        <v>0</v>
      </c>
      <c r="CA17" s="49">
        <f aca="true" t="shared" si="30" ref="CA17:CA47">IF(BZ17=$BZ$52,1,0)</f>
        <v>0</v>
      </c>
      <c r="CB17" s="49">
        <f>SUM($CA$15:CA17)*CA17</f>
        <v>0</v>
      </c>
      <c r="CC17" s="28" t="s">
        <v>30</v>
      </c>
      <c r="CD17" s="6"/>
      <c r="CE17" s="9">
        <f ca="1" t="shared" si="19"/>
        <v>0</v>
      </c>
      <c r="CF17" s="10">
        <f ca="1" t="shared" si="20"/>
        <v>0</v>
      </c>
      <c r="CG17" s="48">
        <f t="shared" si="21"/>
        <v>183</v>
      </c>
      <c r="CH17" s="49">
        <f t="shared" si="22"/>
        <v>0</v>
      </c>
      <c r="CI17" s="45">
        <f t="shared" si="23"/>
        <v>0</v>
      </c>
      <c r="CJ17" s="9">
        <f aca="true" ca="1" t="shared" si="31" ref="CJ17:CJ50">OFFSET($Y$15,51-ROW(),0)</f>
        <v>12</v>
      </c>
      <c r="CK17" s="25">
        <v>13</v>
      </c>
      <c r="CL17" s="14">
        <f aca="true" ca="1" t="shared" si="32" ref="CL17:CL50">OFFSET($AA$15,51-ROW(),0)</f>
        <v>13.9</v>
      </c>
      <c r="CM17" s="44">
        <f t="shared" si="24"/>
        <v>0</v>
      </c>
      <c r="CN17" s="49">
        <f t="shared" si="25"/>
        <v>0</v>
      </c>
      <c r="CO17" s="49">
        <f>SUM($CN$15:CN17)*CN17</f>
        <v>0</v>
      </c>
      <c r="CP17" s="28" t="s">
        <v>30</v>
      </c>
    </row>
    <row r="18" spans="1:94" s="3" customFormat="1" ht="12.75" customHeight="1">
      <c r="A18" s="209">
        <f t="shared" si="0"/>
        <v>105</v>
      </c>
      <c r="B18" s="210"/>
      <c r="C18" s="209">
        <f t="shared" si="6"/>
        <v>0</v>
      </c>
      <c r="D18" s="210"/>
      <c r="E18" s="52"/>
      <c r="F18" s="53"/>
      <c r="G18" s="53"/>
      <c r="H18" s="53"/>
      <c r="I18" s="54"/>
      <c r="J18" s="52"/>
      <c r="K18" s="53"/>
      <c r="L18" s="53"/>
      <c r="M18" s="53"/>
      <c r="N18" s="54"/>
      <c r="O18" s="52"/>
      <c r="P18" s="53"/>
      <c r="Q18" s="53"/>
      <c r="R18" s="53"/>
      <c r="S18" s="54"/>
      <c r="T18" s="52"/>
      <c r="U18" s="53"/>
      <c r="V18" s="53"/>
      <c r="W18" s="53"/>
      <c r="X18" s="54"/>
      <c r="Y18" s="19">
        <v>74</v>
      </c>
      <c r="Z18" s="16" t="s">
        <v>15</v>
      </c>
      <c r="AA18" s="20">
        <v>75.9</v>
      </c>
      <c r="AB18" s="52"/>
      <c r="AC18" s="53"/>
      <c r="AD18" s="53"/>
      <c r="AE18" s="53"/>
      <c r="AF18" s="54"/>
      <c r="AG18" s="52"/>
      <c r="AH18" s="53"/>
      <c r="AI18" s="53"/>
      <c r="AJ18" s="53"/>
      <c r="AK18" s="54"/>
      <c r="AL18" s="52"/>
      <c r="AM18" s="53"/>
      <c r="AN18" s="53"/>
      <c r="AO18" s="53"/>
      <c r="AP18" s="54"/>
      <c r="AQ18" s="52"/>
      <c r="AR18" s="53"/>
      <c r="AS18" s="53"/>
      <c r="AT18" s="53"/>
      <c r="AU18" s="75"/>
      <c r="AV18" s="209">
        <f t="shared" si="1"/>
        <v>0</v>
      </c>
      <c r="AW18" s="210"/>
      <c r="AX18" s="209">
        <f t="shared" si="2"/>
        <v>110</v>
      </c>
      <c r="AY18" s="215"/>
      <c r="AZ18" s="149">
        <f t="shared" si="3"/>
        <v>0</v>
      </c>
      <c r="BA18" s="150"/>
      <c r="BB18" s="160">
        <f t="shared" si="4"/>
        <v>215</v>
      </c>
      <c r="BC18" s="150"/>
      <c r="BE18" s="9">
        <f ca="1" t="shared" si="7"/>
        <v>0</v>
      </c>
      <c r="BF18" s="10">
        <f ca="1" t="shared" si="8"/>
        <v>0</v>
      </c>
      <c r="BG18" s="48">
        <f t="shared" si="26"/>
        <v>89</v>
      </c>
      <c r="BH18" s="25">
        <f t="shared" si="5"/>
        <v>0</v>
      </c>
      <c r="BI18" s="45">
        <f t="shared" si="9"/>
        <v>0</v>
      </c>
      <c r="BJ18" s="9">
        <f ca="1" t="shared" si="27"/>
        <v>14</v>
      </c>
      <c r="BK18" s="25">
        <v>15</v>
      </c>
      <c r="BL18" s="14">
        <f ca="1" t="shared" si="28"/>
        <v>15.9</v>
      </c>
      <c r="BM18" s="44">
        <f t="shared" si="10"/>
        <v>0</v>
      </c>
      <c r="BN18" s="49">
        <f t="shared" si="11"/>
        <v>0</v>
      </c>
      <c r="BO18" s="49">
        <f>SUM($BN$15:BN18)*BN18</f>
        <v>0</v>
      </c>
      <c r="BP18" s="28" t="s">
        <v>31</v>
      </c>
      <c r="BQ18" s="6"/>
      <c r="BR18" s="9">
        <f ca="1" t="shared" si="12"/>
        <v>0</v>
      </c>
      <c r="BS18" s="10">
        <f ca="1" t="shared" si="13"/>
        <v>0</v>
      </c>
      <c r="BT18" s="48">
        <f t="shared" si="14"/>
        <v>94</v>
      </c>
      <c r="BU18" s="49">
        <f t="shared" si="15"/>
        <v>0</v>
      </c>
      <c r="BV18" s="45">
        <f t="shared" si="16"/>
        <v>0</v>
      </c>
      <c r="BW18" s="9">
        <f ca="1" t="shared" si="17"/>
        <v>14</v>
      </c>
      <c r="BX18" s="25">
        <v>15</v>
      </c>
      <c r="BY18" s="14">
        <f ca="1" t="shared" si="29"/>
        <v>15.9</v>
      </c>
      <c r="BZ18" s="44">
        <f t="shared" si="18"/>
        <v>0</v>
      </c>
      <c r="CA18" s="49">
        <f t="shared" si="30"/>
        <v>0</v>
      </c>
      <c r="CB18" s="49">
        <f>SUM($CA$15:CA18)*CA18</f>
        <v>0</v>
      </c>
      <c r="CC18" s="28" t="s">
        <v>31</v>
      </c>
      <c r="CD18" s="6"/>
      <c r="CE18" s="9">
        <f ca="1" t="shared" si="19"/>
        <v>0</v>
      </c>
      <c r="CF18" s="10">
        <f ca="1" t="shared" si="20"/>
        <v>0</v>
      </c>
      <c r="CG18" s="48">
        <f t="shared" si="21"/>
        <v>183</v>
      </c>
      <c r="CH18" s="49">
        <f t="shared" si="22"/>
        <v>0</v>
      </c>
      <c r="CI18" s="45">
        <f t="shared" si="23"/>
        <v>0</v>
      </c>
      <c r="CJ18" s="9">
        <f ca="1" t="shared" si="31"/>
        <v>14</v>
      </c>
      <c r="CK18" s="25">
        <v>15</v>
      </c>
      <c r="CL18" s="14">
        <f ca="1" t="shared" si="32"/>
        <v>15.9</v>
      </c>
      <c r="CM18" s="44">
        <f t="shared" si="24"/>
        <v>0</v>
      </c>
      <c r="CN18" s="49">
        <f t="shared" si="25"/>
        <v>0</v>
      </c>
      <c r="CO18" s="49">
        <f>SUM($CN$15:CN18)*CN18</f>
        <v>0</v>
      </c>
      <c r="CP18" s="28" t="s">
        <v>31</v>
      </c>
    </row>
    <row r="19" spans="1:94" s="3" customFormat="1" ht="12.75" customHeight="1">
      <c r="A19" s="209">
        <f t="shared" si="0"/>
        <v>105</v>
      </c>
      <c r="B19" s="210"/>
      <c r="C19" s="209">
        <f t="shared" si="6"/>
        <v>0</v>
      </c>
      <c r="D19" s="210"/>
      <c r="E19" s="52"/>
      <c r="F19" s="53"/>
      <c r="G19" s="53"/>
      <c r="H19" s="53"/>
      <c r="I19" s="54"/>
      <c r="J19" s="52"/>
      <c r="K19" s="53"/>
      <c r="L19" s="53"/>
      <c r="M19" s="53"/>
      <c r="N19" s="54"/>
      <c r="O19" s="52"/>
      <c r="P19" s="53"/>
      <c r="Q19" s="53"/>
      <c r="R19" s="53"/>
      <c r="S19" s="54"/>
      <c r="T19" s="52"/>
      <c r="U19" s="53"/>
      <c r="V19" s="53"/>
      <c r="W19" s="53"/>
      <c r="X19" s="54"/>
      <c r="Y19" s="19">
        <v>72</v>
      </c>
      <c r="Z19" s="16" t="s">
        <v>15</v>
      </c>
      <c r="AA19" s="20">
        <v>73.9</v>
      </c>
      <c r="AB19" s="71"/>
      <c r="AC19" s="72"/>
      <c r="AD19" s="72"/>
      <c r="AE19" s="72"/>
      <c r="AF19" s="73"/>
      <c r="AG19" s="71"/>
      <c r="AH19" s="72"/>
      <c r="AI19" s="72"/>
      <c r="AJ19" s="72"/>
      <c r="AK19" s="73"/>
      <c r="AL19" s="71"/>
      <c r="AM19" s="72"/>
      <c r="AN19" s="72"/>
      <c r="AO19" s="72"/>
      <c r="AP19" s="73"/>
      <c r="AQ19" s="71"/>
      <c r="AR19" s="72"/>
      <c r="AS19" s="72"/>
      <c r="AT19" s="72"/>
      <c r="AU19" s="76"/>
      <c r="AV19" s="209">
        <f t="shared" si="1"/>
        <v>0</v>
      </c>
      <c r="AW19" s="210"/>
      <c r="AX19" s="209">
        <f t="shared" si="2"/>
        <v>110</v>
      </c>
      <c r="AY19" s="215"/>
      <c r="AZ19" s="149">
        <f t="shared" si="3"/>
        <v>0</v>
      </c>
      <c r="BA19" s="150"/>
      <c r="BB19" s="160">
        <f t="shared" si="4"/>
        <v>215</v>
      </c>
      <c r="BC19" s="150"/>
      <c r="BE19" s="9">
        <f ca="1" t="shared" si="7"/>
        <v>0</v>
      </c>
      <c r="BF19" s="10">
        <f ca="1" t="shared" si="8"/>
        <v>0</v>
      </c>
      <c r="BG19" s="48">
        <f t="shared" si="26"/>
        <v>89</v>
      </c>
      <c r="BH19" s="25">
        <f t="shared" si="5"/>
        <v>0</v>
      </c>
      <c r="BI19" s="45">
        <f t="shared" si="9"/>
        <v>0</v>
      </c>
      <c r="BJ19" s="9">
        <f ca="1" t="shared" si="27"/>
        <v>16</v>
      </c>
      <c r="BK19" s="25">
        <v>17</v>
      </c>
      <c r="BL19" s="14">
        <f ca="1" t="shared" si="28"/>
        <v>17.9</v>
      </c>
      <c r="BM19" s="44">
        <f t="shared" si="10"/>
        <v>1</v>
      </c>
      <c r="BN19" s="49">
        <f t="shared" si="11"/>
        <v>0</v>
      </c>
      <c r="BO19" s="49">
        <f>SUM($BN$15:BN19)*BN19</f>
        <v>0</v>
      </c>
      <c r="BP19" s="28" t="s">
        <v>32</v>
      </c>
      <c r="BQ19" s="6"/>
      <c r="BR19" s="9">
        <f ca="1" t="shared" si="12"/>
        <v>0</v>
      </c>
      <c r="BS19" s="10">
        <f ca="1" t="shared" si="13"/>
        <v>0</v>
      </c>
      <c r="BT19" s="48">
        <f t="shared" si="14"/>
        <v>94</v>
      </c>
      <c r="BU19" s="49">
        <f t="shared" si="15"/>
        <v>0</v>
      </c>
      <c r="BV19" s="45">
        <f t="shared" si="16"/>
        <v>0</v>
      </c>
      <c r="BW19" s="9">
        <f ca="1" t="shared" si="17"/>
        <v>16</v>
      </c>
      <c r="BX19" s="25">
        <v>17</v>
      </c>
      <c r="BY19" s="14">
        <f ca="1" t="shared" si="29"/>
        <v>17.9</v>
      </c>
      <c r="BZ19" s="44">
        <f t="shared" si="18"/>
        <v>0</v>
      </c>
      <c r="CA19" s="49">
        <f t="shared" si="30"/>
        <v>0</v>
      </c>
      <c r="CB19" s="49">
        <f>SUM($CA$15:CA19)*CA19</f>
        <v>0</v>
      </c>
      <c r="CC19" s="28" t="s">
        <v>32</v>
      </c>
      <c r="CD19" s="6"/>
      <c r="CE19" s="9">
        <f ca="1" t="shared" si="19"/>
        <v>0</v>
      </c>
      <c r="CF19" s="10">
        <f ca="1" t="shared" si="20"/>
        <v>0</v>
      </c>
      <c r="CG19" s="48">
        <f t="shared" si="21"/>
        <v>183</v>
      </c>
      <c r="CH19" s="49">
        <f t="shared" si="22"/>
        <v>0</v>
      </c>
      <c r="CI19" s="45">
        <f t="shared" si="23"/>
        <v>0</v>
      </c>
      <c r="CJ19" s="9">
        <f ca="1" t="shared" si="31"/>
        <v>16</v>
      </c>
      <c r="CK19" s="25">
        <v>17</v>
      </c>
      <c r="CL19" s="14">
        <f ca="1" t="shared" si="32"/>
        <v>17.9</v>
      </c>
      <c r="CM19" s="44">
        <f t="shared" si="24"/>
        <v>1</v>
      </c>
      <c r="CN19" s="49">
        <f t="shared" si="25"/>
        <v>0</v>
      </c>
      <c r="CO19" s="49">
        <f>SUM($CN$15:CN19)*CN19</f>
        <v>0</v>
      </c>
      <c r="CP19" s="28" t="s">
        <v>32</v>
      </c>
    </row>
    <row r="20" spans="1:94" s="3" customFormat="1" ht="12.75" customHeight="1">
      <c r="A20" s="209">
        <f t="shared" si="0"/>
        <v>105</v>
      </c>
      <c r="B20" s="210"/>
      <c r="C20" s="209">
        <f t="shared" si="6"/>
        <v>0</v>
      </c>
      <c r="D20" s="210"/>
      <c r="E20" s="65"/>
      <c r="F20" s="66"/>
      <c r="G20" s="66"/>
      <c r="H20" s="67"/>
      <c r="I20" s="68"/>
      <c r="J20" s="69"/>
      <c r="K20" s="67"/>
      <c r="L20" s="67"/>
      <c r="M20" s="67"/>
      <c r="N20" s="68"/>
      <c r="O20" s="69"/>
      <c r="P20" s="67"/>
      <c r="Q20" s="67"/>
      <c r="R20" s="67"/>
      <c r="S20" s="68"/>
      <c r="T20" s="69"/>
      <c r="U20" s="67"/>
      <c r="V20" s="67"/>
      <c r="W20" s="67"/>
      <c r="X20" s="68"/>
      <c r="Y20" s="19">
        <v>70</v>
      </c>
      <c r="Z20" s="16" t="s">
        <v>15</v>
      </c>
      <c r="AA20" s="20">
        <v>71.9</v>
      </c>
      <c r="AB20" s="69"/>
      <c r="AC20" s="67"/>
      <c r="AD20" s="67"/>
      <c r="AE20" s="67"/>
      <c r="AF20" s="68"/>
      <c r="AG20" s="69"/>
      <c r="AH20" s="67"/>
      <c r="AI20" s="67"/>
      <c r="AJ20" s="67"/>
      <c r="AK20" s="68"/>
      <c r="AL20" s="65"/>
      <c r="AM20" s="66"/>
      <c r="AN20" s="66"/>
      <c r="AO20" s="66"/>
      <c r="AP20" s="70"/>
      <c r="AQ20" s="65"/>
      <c r="AR20" s="66"/>
      <c r="AS20" s="66"/>
      <c r="AT20" s="66"/>
      <c r="AU20" s="77"/>
      <c r="AV20" s="209">
        <f t="shared" si="1"/>
        <v>0</v>
      </c>
      <c r="AW20" s="210"/>
      <c r="AX20" s="209">
        <f t="shared" si="2"/>
        <v>110</v>
      </c>
      <c r="AY20" s="215"/>
      <c r="AZ20" s="149">
        <f t="shared" si="3"/>
        <v>0</v>
      </c>
      <c r="BA20" s="150"/>
      <c r="BB20" s="160">
        <f t="shared" si="4"/>
        <v>215</v>
      </c>
      <c r="BC20" s="150"/>
      <c r="BE20" s="9">
        <f ca="1" t="shared" si="7"/>
        <v>0</v>
      </c>
      <c r="BF20" s="10">
        <f ca="1" t="shared" si="8"/>
        <v>0</v>
      </c>
      <c r="BG20" s="48">
        <f t="shared" si="26"/>
        <v>89</v>
      </c>
      <c r="BH20" s="25">
        <f t="shared" si="5"/>
        <v>0</v>
      </c>
      <c r="BI20" s="45">
        <f t="shared" si="9"/>
        <v>0</v>
      </c>
      <c r="BJ20" s="9">
        <f ca="1" t="shared" si="27"/>
        <v>18</v>
      </c>
      <c r="BK20" s="25">
        <v>19</v>
      </c>
      <c r="BL20" s="14">
        <f ca="1" t="shared" si="28"/>
        <v>19.9</v>
      </c>
      <c r="BM20" s="44">
        <f t="shared" si="10"/>
        <v>3</v>
      </c>
      <c r="BN20" s="49">
        <f t="shared" si="11"/>
        <v>0</v>
      </c>
      <c r="BO20" s="49">
        <f>SUM($BN$15:BN20)*BN20</f>
        <v>0</v>
      </c>
      <c r="BP20" s="28" t="s">
        <v>33</v>
      </c>
      <c r="BQ20" s="6"/>
      <c r="BR20" s="9">
        <f ca="1" t="shared" si="12"/>
        <v>0</v>
      </c>
      <c r="BS20" s="10">
        <f ca="1" t="shared" si="13"/>
        <v>0</v>
      </c>
      <c r="BT20" s="48">
        <f t="shared" si="14"/>
        <v>94</v>
      </c>
      <c r="BU20" s="49">
        <f t="shared" si="15"/>
        <v>0</v>
      </c>
      <c r="BV20" s="45">
        <f t="shared" si="16"/>
        <v>0</v>
      </c>
      <c r="BW20" s="9">
        <f ca="1" t="shared" si="17"/>
        <v>18</v>
      </c>
      <c r="BX20" s="25">
        <v>19</v>
      </c>
      <c r="BY20" s="14">
        <f ca="1" t="shared" si="29"/>
        <v>19.9</v>
      </c>
      <c r="BZ20" s="44">
        <f t="shared" si="18"/>
        <v>1</v>
      </c>
      <c r="CA20" s="49">
        <f t="shared" si="30"/>
        <v>0</v>
      </c>
      <c r="CB20" s="49">
        <f>SUM($CA$15:CA20)*CA20</f>
        <v>0</v>
      </c>
      <c r="CC20" s="28" t="s">
        <v>33</v>
      </c>
      <c r="CD20" s="6"/>
      <c r="CE20" s="9">
        <f ca="1" t="shared" si="19"/>
        <v>0</v>
      </c>
      <c r="CF20" s="10">
        <f ca="1" t="shared" si="20"/>
        <v>0</v>
      </c>
      <c r="CG20" s="48">
        <f t="shared" si="21"/>
        <v>183</v>
      </c>
      <c r="CH20" s="49">
        <f t="shared" si="22"/>
        <v>0</v>
      </c>
      <c r="CI20" s="45">
        <f t="shared" si="23"/>
        <v>0</v>
      </c>
      <c r="CJ20" s="9">
        <f ca="1" t="shared" si="31"/>
        <v>18</v>
      </c>
      <c r="CK20" s="25">
        <v>19</v>
      </c>
      <c r="CL20" s="14">
        <f ca="1" t="shared" si="32"/>
        <v>19.9</v>
      </c>
      <c r="CM20" s="44">
        <f t="shared" si="24"/>
        <v>4</v>
      </c>
      <c r="CN20" s="49">
        <f t="shared" si="25"/>
        <v>0</v>
      </c>
      <c r="CO20" s="49">
        <f>SUM($CN$15:CN20)*CN20</f>
        <v>0</v>
      </c>
      <c r="CP20" s="28" t="s">
        <v>33</v>
      </c>
    </row>
    <row r="21" spans="1:94" s="6" customFormat="1" ht="12.75" customHeight="1">
      <c r="A21" s="209">
        <f t="shared" si="0"/>
        <v>105</v>
      </c>
      <c r="B21" s="210"/>
      <c r="C21" s="209">
        <f t="shared" si="6"/>
        <v>0</v>
      </c>
      <c r="D21" s="210"/>
      <c r="E21" s="65"/>
      <c r="F21" s="66"/>
      <c r="G21" s="66"/>
      <c r="H21" s="67"/>
      <c r="I21" s="68"/>
      <c r="J21" s="69"/>
      <c r="K21" s="67"/>
      <c r="L21" s="67"/>
      <c r="M21" s="67"/>
      <c r="N21" s="68"/>
      <c r="O21" s="69"/>
      <c r="P21" s="67"/>
      <c r="Q21" s="67"/>
      <c r="R21" s="67"/>
      <c r="S21" s="68"/>
      <c r="T21" s="69"/>
      <c r="U21" s="67"/>
      <c r="V21" s="67"/>
      <c r="W21" s="67"/>
      <c r="X21" s="68"/>
      <c r="Y21" s="19">
        <v>68</v>
      </c>
      <c r="Z21" s="16" t="s">
        <v>15</v>
      </c>
      <c r="AA21" s="20">
        <v>69.9</v>
      </c>
      <c r="AB21" s="69"/>
      <c r="AC21" s="67"/>
      <c r="AD21" s="67"/>
      <c r="AE21" s="67"/>
      <c r="AF21" s="68"/>
      <c r="AG21" s="69"/>
      <c r="AH21" s="67"/>
      <c r="AI21" s="67"/>
      <c r="AJ21" s="67"/>
      <c r="AK21" s="68"/>
      <c r="AL21" s="65"/>
      <c r="AM21" s="66"/>
      <c r="AN21" s="66"/>
      <c r="AO21" s="66"/>
      <c r="AP21" s="70"/>
      <c r="AQ21" s="65"/>
      <c r="AR21" s="66"/>
      <c r="AS21" s="66"/>
      <c r="AT21" s="66"/>
      <c r="AU21" s="77"/>
      <c r="AV21" s="209">
        <f t="shared" si="1"/>
        <v>0</v>
      </c>
      <c r="AW21" s="210"/>
      <c r="AX21" s="209">
        <f t="shared" si="2"/>
        <v>110</v>
      </c>
      <c r="AY21" s="215"/>
      <c r="AZ21" s="149">
        <f t="shared" si="3"/>
        <v>0</v>
      </c>
      <c r="BA21" s="150"/>
      <c r="BB21" s="160">
        <f t="shared" si="4"/>
        <v>215</v>
      </c>
      <c r="BC21" s="150"/>
      <c r="BE21" s="9">
        <f ca="1" t="shared" si="7"/>
        <v>0</v>
      </c>
      <c r="BF21" s="10">
        <f ca="1" t="shared" si="8"/>
        <v>0</v>
      </c>
      <c r="BG21" s="48">
        <f t="shared" si="26"/>
        <v>89</v>
      </c>
      <c r="BH21" s="25">
        <f t="shared" si="5"/>
        <v>0</v>
      </c>
      <c r="BI21" s="45">
        <f t="shared" si="9"/>
        <v>0</v>
      </c>
      <c r="BJ21" s="9">
        <f ca="1" t="shared" si="27"/>
        <v>20</v>
      </c>
      <c r="BK21" s="25">
        <v>21</v>
      </c>
      <c r="BL21" s="14">
        <f ca="1" t="shared" si="28"/>
        <v>21.9</v>
      </c>
      <c r="BM21" s="44">
        <f t="shared" si="10"/>
        <v>7</v>
      </c>
      <c r="BN21" s="49">
        <f t="shared" si="11"/>
        <v>0</v>
      </c>
      <c r="BO21" s="49">
        <f>SUM($BN$15:BN21)*BN21</f>
        <v>0</v>
      </c>
      <c r="BP21" s="28" t="s">
        <v>34</v>
      </c>
      <c r="BR21" s="9">
        <f ca="1" t="shared" si="12"/>
        <v>0</v>
      </c>
      <c r="BS21" s="10">
        <f ca="1" t="shared" si="13"/>
        <v>0</v>
      </c>
      <c r="BT21" s="48">
        <f t="shared" si="14"/>
        <v>94</v>
      </c>
      <c r="BU21" s="49">
        <f t="shared" si="15"/>
        <v>0</v>
      </c>
      <c r="BV21" s="45">
        <f t="shared" si="16"/>
        <v>0</v>
      </c>
      <c r="BW21" s="9">
        <f ca="1" t="shared" si="17"/>
        <v>20</v>
      </c>
      <c r="BX21" s="25">
        <v>21</v>
      </c>
      <c r="BY21" s="14">
        <f ca="1" t="shared" si="29"/>
        <v>21.9</v>
      </c>
      <c r="BZ21" s="44">
        <f t="shared" si="18"/>
        <v>11</v>
      </c>
      <c r="CA21" s="49">
        <f t="shared" si="30"/>
        <v>0</v>
      </c>
      <c r="CB21" s="49">
        <f>SUM($CA$15:CA21)*CA21</f>
        <v>0</v>
      </c>
      <c r="CC21" s="28" t="s">
        <v>34</v>
      </c>
      <c r="CE21" s="9">
        <f ca="1" t="shared" si="19"/>
        <v>0</v>
      </c>
      <c r="CF21" s="10">
        <f ca="1" t="shared" si="20"/>
        <v>0</v>
      </c>
      <c r="CG21" s="48">
        <f t="shared" si="21"/>
        <v>183</v>
      </c>
      <c r="CH21" s="49">
        <f t="shared" si="22"/>
        <v>0</v>
      </c>
      <c r="CI21" s="45">
        <f t="shared" si="23"/>
        <v>0</v>
      </c>
      <c r="CJ21" s="9">
        <f ca="1" t="shared" si="31"/>
        <v>20</v>
      </c>
      <c r="CK21" s="25">
        <v>21</v>
      </c>
      <c r="CL21" s="14">
        <f ca="1" t="shared" si="32"/>
        <v>21.9</v>
      </c>
      <c r="CM21" s="44">
        <f t="shared" si="24"/>
        <v>18</v>
      </c>
      <c r="CN21" s="49">
        <f t="shared" si="25"/>
        <v>0</v>
      </c>
      <c r="CO21" s="49">
        <f>SUM($CN$15:CN21)*CN21</f>
        <v>0</v>
      </c>
      <c r="CP21" s="28" t="s">
        <v>34</v>
      </c>
    </row>
    <row r="22" spans="1:94" s="6" customFormat="1" ht="12.75" customHeight="1">
      <c r="A22" s="209">
        <f t="shared" si="0"/>
        <v>105</v>
      </c>
      <c r="B22" s="210"/>
      <c r="C22" s="209">
        <f t="shared" si="6"/>
        <v>0</v>
      </c>
      <c r="D22" s="210"/>
      <c r="E22" s="65"/>
      <c r="F22" s="66"/>
      <c r="G22" s="66"/>
      <c r="H22" s="67"/>
      <c r="I22" s="68"/>
      <c r="J22" s="69"/>
      <c r="K22" s="67"/>
      <c r="L22" s="67"/>
      <c r="M22" s="67"/>
      <c r="N22" s="68"/>
      <c r="O22" s="69"/>
      <c r="P22" s="67"/>
      <c r="Q22" s="67"/>
      <c r="R22" s="67"/>
      <c r="S22" s="68"/>
      <c r="T22" s="69"/>
      <c r="U22" s="67"/>
      <c r="V22" s="67"/>
      <c r="W22" s="67"/>
      <c r="X22" s="68"/>
      <c r="Y22" s="19">
        <v>66</v>
      </c>
      <c r="Z22" s="16" t="s">
        <v>15</v>
      </c>
      <c r="AA22" s="20">
        <v>67.9</v>
      </c>
      <c r="AB22" s="69"/>
      <c r="AC22" s="67"/>
      <c r="AD22" s="67"/>
      <c r="AE22" s="67"/>
      <c r="AF22" s="68"/>
      <c r="AG22" s="69"/>
      <c r="AH22" s="67"/>
      <c r="AI22" s="67"/>
      <c r="AJ22" s="67"/>
      <c r="AK22" s="68"/>
      <c r="AL22" s="65"/>
      <c r="AM22" s="66"/>
      <c r="AN22" s="66"/>
      <c r="AO22" s="66"/>
      <c r="AP22" s="70"/>
      <c r="AQ22" s="65"/>
      <c r="AR22" s="66"/>
      <c r="AS22" s="66"/>
      <c r="AT22" s="66"/>
      <c r="AU22" s="77"/>
      <c r="AV22" s="209">
        <f t="shared" si="1"/>
        <v>0</v>
      </c>
      <c r="AW22" s="210"/>
      <c r="AX22" s="209">
        <f t="shared" si="2"/>
        <v>110</v>
      </c>
      <c r="AY22" s="215"/>
      <c r="AZ22" s="149">
        <f t="shared" si="3"/>
        <v>0</v>
      </c>
      <c r="BA22" s="150"/>
      <c r="BB22" s="160">
        <f t="shared" si="4"/>
        <v>215</v>
      </c>
      <c r="BC22" s="150"/>
      <c r="BE22" s="9">
        <f ca="1" t="shared" si="7"/>
        <v>0</v>
      </c>
      <c r="BF22" s="10">
        <f ca="1" t="shared" si="8"/>
        <v>0</v>
      </c>
      <c r="BG22" s="48">
        <f t="shared" si="26"/>
        <v>89</v>
      </c>
      <c r="BH22" s="25">
        <f t="shared" si="5"/>
        <v>0</v>
      </c>
      <c r="BI22" s="45">
        <f t="shared" si="9"/>
        <v>0</v>
      </c>
      <c r="BJ22" s="9">
        <f ca="1" t="shared" si="27"/>
        <v>22</v>
      </c>
      <c r="BK22" s="25">
        <v>23</v>
      </c>
      <c r="BL22" s="14">
        <f ca="1" t="shared" si="28"/>
        <v>23.9</v>
      </c>
      <c r="BM22" s="44">
        <f t="shared" si="10"/>
        <v>11</v>
      </c>
      <c r="BN22" s="49">
        <f t="shared" si="11"/>
        <v>0</v>
      </c>
      <c r="BO22" s="49">
        <f>SUM($BN$15:BN22)*BN22</f>
        <v>0</v>
      </c>
      <c r="BP22" s="28" t="s">
        <v>35</v>
      </c>
      <c r="BR22" s="9">
        <f ca="1" t="shared" si="12"/>
        <v>0</v>
      </c>
      <c r="BS22" s="10">
        <f ca="1" t="shared" si="13"/>
        <v>0</v>
      </c>
      <c r="BT22" s="48">
        <f t="shared" si="14"/>
        <v>94</v>
      </c>
      <c r="BU22" s="49">
        <f t="shared" si="15"/>
        <v>0</v>
      </c>
      <c r="BV22" s="45">
        <f t="shared" si="16"/>
        <v>0</v>
      </c>
      <c r="BW22" s="9">
        <f ca="1" t="shared" si="17"/>
        <v>22</v>
      </c>
      <c r="BX22" s="25">
        <v>23</v>
      </c>
      <c r="BY22" s="14">
        <f ca="1" t="shared" si="29"/>
        <v>23.9</v>
      </c>
      <c r="BZ22" s="44">
        <f t="shared" si="18"/>
        <v>23</v>
      </c>
      <c r="CA22" s="49">
        <f t="shared" si="30"/>
        <v>0</v>
      </c>
      <c r="CB22" s="49">
        <f>SUM($CA$15:CA22)*CA22</f>
        <v>0</v>
      </c>
      <c r="CC22" s="28" t="s">
        <v>35</v>
      </c>
      <c r="CE22" s="9">
        <f ca="1" t="shared" si="19"/>
        <v>0</v>
      </c>
      <c r="CF22" s="10">
        <f ca="1" t="shared" si="20"/>
        <v>0</v>
      </c>
      <c r="CG22" s="48">
        <f t="shared" si="21"/>
        <v>183</v>
      </c>
      <c r="CH22" s="49">
        <f t="shared" si="22"/>
        <v>0</v>
      </c>
      <c r="CI22" s="45">
        <f t="shared" si="23"/>
        <v>0</v>
      </c>
      <c r="CJ22" s="9">
        <f ca="1" t="shared" si="31"/>
        <v>22</v>
      </c>
      <c r="CK22" s="25">
        <v>23</v>
      </c>
      <c r="CL22" s="14">
        <f ca="1" t="shared" si="32"/>
        <v>23.9</v>
      </c>
      <c r="CM22" s="44">
        <f t="shared" si="24"/>
        <v>34</v>
      </c>
      <c r="CN22" s="49">
        <f t="shared" si="25"/>
        <v>0</v>
      </c>
      <c r="CO22" s="49">
        <f>SUM($CN$15:CN22)*CN22</f>
        <v>0</v>
      </c>
      <c r="CP22" s="28" t="s">
        <v>35</v>
      </c>
    </row>
    <row r="23" spans="1:94" s="6" customFormat="1" ht="12.75" customHeight="1">
      <c r="A23" s="209">
        <f t="shared" si="0"/>
        <v>105</v>
      </c>
      <c r="B23" s="210"/>
      <c r="C23" s="209">
        <f t="shared" si="6"/>
        <v>0</v>
      </c>
      <c r="D23" s="210"/>
      <c r="E23" s="69"/>
      <c r="F23" s="67"/>
      <c r="G23" s="67"/>
      <c r="H23" s="67"/>
      <c r="I23" s="68"/>
      <c r="J23" s="69"/>
      <c r="K23" s="67"/>
      <c r="L23" s="67"/>
      <c r="M23" s="67"/>
      <c r="N23" s="68"/>
      <c r="O23" s="69"/>
      <c r="P23" s="67"/>
      <c r="Q23" s="67"/>
      <c r="R23" s="67"/>
      <c r="S23" s="68"/>
      <c r="T23" s="69"/>
      <c r="U23" s="67"/>
      <c r="V23" s="67"/>
      <c r="W23" s="67"/>
      <c r="X23" s="68"/>
      <c r="Y23" s="19">
        <v>64</v>
      </c>
      <c r="Z23" s="16" t="s">
        <v>15</v>
      </c>
      <c r="AA23" s="20">
        <v>65.9</v>
      </c>
      <c r="AB23" s="69"/>
      <c r="AC23" s="67"/>
      <c r="AD23" s="67"/>
      <c r="AE23" s="67"/>
      <c r="AF23" s="68"/>
      <c r="AG23" s="69"/>
      <c r="AH23" s="67"/>
      <c r="AI23" s="67"/>
      <c r="AJ23" s="67"/>
      <c r="AK23" s="68"/>
      <c r="AL23" s="69"/>
      <c r="AM23" s="67"/>
      <c r="AN23" s="67"/>
      <c r="AO23" s="67"/>
      <c r="AP23" s="68"/>
      <c r="AQ23" s="69"/>
      <c r="AR23" s="67"/>
      <c r="AS23" s="67"/>
      <c r="AT23" s="67"/>
      <c r="AU23" s="78"/>
      <c r="AV23" s="209">
        <f t="shared" si="1"/>
        <v>0</v>
      </c>
      <c r="AW23" s="210"/>
      <c r="AX23" s="209">
        <f t="shared" si="2"/>
        <v>110</v>
      </c>
      <c r="AY23" s="215"/>
      <c r="AZ23" s="149">
        <f t="shared" si="3"/>
        <v>0</v>
      </c>
      <c r="BA23" s="150"/>
      <c r="BB23" s="160">
        <f t="shared" si="4"/>
        <v>215</v>
      </c>
      <c r="BC23" s="150"/>
      <c r="BE23" s="9">
        <f ca="1" t="shared" si="7"/>
        <v>1</v>
      </c>
      <c r="BF23" s="10">
        <f ca="1" t="shared" si="8"/>
        <v>1</v>
      </c>
      <c r="BG23" s="48">
        <f t="shared" si="26"/>
        <v>88</v>
      </c>
      <c r="BH23" s="25">
        <f t="shared" si="5"/>
        <v>0</v>
      </c>
      <c r="BI23" s="45">
        <f t="shared" si="9"/>
        <v>0</v>
      </c>
      <c r="BJ23" s="9">
        <f ca="1" t="shared" si="27"/>
        <v>24</v>
      </c>
      <c r="BK23" s="25">
        <v>25</v>
      </c>
      <c r="BL23" s="14">
        <f ca="1" t="shared" si="28"/>
        <v>25.9</v>
      </c>
      <c r="BM23" s="44">
        <f t="shared" si="10"/>
        <v>22</v>
      </c>
      <c r="BN23" s="49">
        <f t="shared" si="11"/>
        <v>0</v>
      </c>
      <c r="BO23" s="49">
        <f>SUM($BN$15:BN23)*BN23</f>
        <v>0</v>
      </c>
      <c r="BP23" s="28" t="s">
        <v>36</v>
      </c>
      <c r="BR23" s="9">
        <f ca="1" t="shared" si="12"/>
        <v>0</v>
      </c>
      <c r="BS23" s="10">
        <f ca="1" t="shared" si="13"/>
        <v>0</v>
      </c>
      <c r="BT23" s="48">
        <f t="shared" si="14"/>
        <v>94</v>
      </c>
      <c r="BU23" s="49">
        <f t="shared" si="15"/>
        <v>0</v>
      </c>
      <c r="BV23" s="45">
        <f t="shared" si="16"/>
        <v>0</v>
      </c>
      <c r="BW23" s="9">
        <f ca="1" t="shared" si="17"/>
        <v>24</v>
      </c>
      <c r="BX23" s="25">
        <v>25</v>
      </c>
      <c r="BY23" s="14">
        <f ca="1" t="shared" si="29"/>
        <v>25.9</v>
      </c>
      <c r="BZ23" s="44">
        <f t="shared" si="18"/>
        <v>38</v>
      </c>
      <c r="CA23" s="49">
        <f t="shared" si="30"/>
        <v>0</v>
      </c>
      <c r="CB23" s="49">
        <f>SUM($CA$15:CA23)*CA23</f>
        <v>0</v>
      </c>
      <c r="CC23" s="28" t="s">
        <v>36</v>
      </c>
      <c r="CE23" s="9">
        <f ca="1" t="shared" si="19"/>
        <v>1</v>
      </c>
      <c r="CF23" s="10">
        <f ca="1" t="shared" si="20"/>
        <v>1</v>
      </c>
      <c r="CG23" s="48">
        <f t="shared" si="21"/>
        <v>182</v>
      </c>
      <c r="CH23" s="49">
        <f t="shared" si="22"/>
        <v>0</v>
      </c>
      <c r="CI23" s="45">
        <f t="shared" si="23"/>
        <v>0</v>
      </c>
      <c r="CJ23" s="9">
        <f ca="1" t="shared" si="31"/>
        <v>24</v>
      </c>
      <c r="CK23" s="25">
        <v>25</v>
      </c>
      <c r="CL23" s="14">
        <f ca="1" t="shared" si="32"/>
        <v>25.9</v>
      </c>
      <c r="CM23" s="44">
        <f t="shared" si="24"/>
        <v>60</v>
      </c>
      <c r="CN23" s="49">
        <f t="shared" si="25"/>
        <v>0</v>
      </c>
      <c r="CO23" s="49">
        <f>SUM($CN$15:CN23)*CN23</f>
        <v>0</v>
      </c>
      <c r="CP23" s="28" t="s">
        <v>36</v>
      </c>
    </row>
    <row r="24" spans="1:94" s="6" customFormat="1" ht="12.75" customHeight="1">
      <c r="A24" s="209">
        <f t="shared" si="0"/>
        <v>105</v>
      </c>
      <c r="B24" s="210"/>
      <c r="C24" s="209">
        <f t="shared" si="6"/>
        <v>0</v>
      </c>
      <c r="D24" s="210"/>
      <c r="E24" s="69"/>
      <c r="F24" s="67"/>
      <c r="G24" s="67"/>
      <c r="H24" s="67"/>
      <c r="I24" s="68"/>
      <c r="J24" s="69"/>
      <c r="K24" s="67"/>
      <c r="L24" s="67"/>
      <c r="M24" s="67"/>
      <c r="N24" s="68"/>
      <c r="O24" s="69"/>
      <c r="P24" s="67"/>
      <c r="Q24" s="67"/>
      <c r="R24" s="67"/>
      <c r="S24" s="68"/>
      <c r="T24" s="69"/>
      <c r="U24" s="67"/>
      <c r="V24" s="67"/>
      <c r="W24" s="67"/>
      <c r="X24" s="68"/>
      <c r="Y24" s="19">
        <v>62</v>
      </c>
      <c r="Z24" s="16" t="s">
        <v>15</v>
      </c>
      <c r="AA24" s="20">
        <v>63.9</v>
      </c>
      <c r="AB24" s="69"/>
      <c r="AC24" s="67"/>
      <c r="AD24" s="67"/>
      <c r="AE24" s="67"/>
      <c r="AF24" s="68"/>
      <c r="AG24" s="69"/>
      <c r="AH24" s="67"/>
      <c r="AI24" s="67"/>
      <c r="AJ24" s="67"/>
      <c r="AK24" s="68"/>
      <c r="AL24" s="69"/>
      <c r="AM24" s="67"/>
      <c r="AN24" s="67"/>
      <c r="AO24" s="67"/>
      <c r="AP24" s="68"/>
      <c r="AQ24" s="69"/>
      <c r="AR24" s="67"/>
      <c r="AS24" s="67"/>
      <c r="AT24" s="67"/>
      <c r="AU24" s="78"/>
      <c r="AV24" s="209">
        <f t="shared" si="1"/>
        <v>0</v>
      </c>
      <c r="AW24" s="210"/>
      <c r="AX24" s="209">
        <f t="shared" si="2"/>
        <v>110</v>
      </c>
      <c r="AY24" s="215"/>
      <c r="AZ24" s="149">
        <f t="shared" si="3"/>
        <v>0</v>
      </c>
      <c r="BA24" s="150"/>
      <c r="BB24" s="160">
        <f t="shared" si="4"/>
        <v>215</v>
      </c>
      <c r="BC24" s="150"/>
      <c r="BE24" s="9">
        <f ca="1" t="shared" si="7"/>
        <v>2</v>
      </c>
      <c r="BF24" s="10">
        <f ca="1" t="shared" si="8"/>
        <v>3</v>
      </c>
      <c r="BG24" s="48">
        <f t="shared" si="26"/>
        <v>86</v>
      </c>
      <c r="BH24" s="25">
        <f t="shared" si="5"/>
        <v>0</v>
      </c>
      <c r="BI24" s="45">
        <f t="shared" si="9"/>
        <v>0</v>
      </c>
      <c r="BJ24" s="9">
        <f ca="1" t="shared" si="27"/>
        <v>26</v>
      </c>
      <c r="BK24" s="25">
        <v>27</v>
      </c>
      <c r="BL24" s="14">
        <f ca="1" t="shared" si="28"/>
        <v>27.9</v>
      </c>
      <c r="BM24" s="44">
        <f t="shared" si="10"/>
        <v>38</v>
      </c>
      <c r="BN24" s="49">
        <f t="shared" si="11"/>
        <v>0</v>
      </c>
      <c r="BO24" s="49">
        <f>SUM($BN$15:BN24)*BN24</f>
        <v>0</v>
      </c>
      <c r="BP24" s="28" t="s">
        <v>37</v>
      </c>
      <c r="BR24" s="9">
        <f ca="1" t="shared" si="12"/>
        <v>1</v>
      </c>
      <c r="BS24" s="10">
        <f ca="1" t="shared" si="13"/>
        <v>1</v>
      </c>
      <c r="BT24" s="48">
        <f t="shared" si="14"/>
        <v>93</v>
      </c>
      <c r="BU24" s="49">
        <f t="shared" si="15"/>
        <v>0</v>
      </c>
      <c r="BV24" s="45">
        <f t="shared" si="16"/>
        <v>0</v>
      </c>
      <c r="BW24" s="9">
        <f ca="1" t="shared" si="17"/>
        <v>26</v>
      </c>
      <c r="BX24" s="25">
        <v>27</v>
      </c>
      <c r="BY24" s="14">
        <f ca="1" t="shared" si="29"/>
        <v>27.9</v>
      </c>
      <c r="BZ24" s="44">
        <f t="shared" si="18"/>
        <v>54</v>
      </c>
      <c r="CA24" s="49">
        <f t="shared" si="30"/>
        <v>0</v>
      </c>
      <c r="CB24" s="49">
        <f>SUM($CA$15:CA24)*CA24</f>
        <v>0</v>
      </c>
      <c r="CC24" s="28" t="s">
        <v>37</v>
      </c>
      <c r="CE24" s="9">
        <f ca="1" t="shared" si="19"/>
        <v>3</v>
      </c>
      <c r="CF24" s="10">
        <f ca="1" t="shared" si="20"/>
        <v>4</v>
      </c>
      <c r="CG24" s="48">
        <f t="shared" si="21"/>
        <v>179</v>
      </c>
      <c r="CH24" s="49">
        <f t="shared" si="22"/>
        <v>0</v>
      </c>
      <c r="CI24" s="45">
        <f t="shared" si="23"/>
        <v>0</v>
      </c>
      <c r="CJ24" s="9">
        <f ca="1" t="shared" si="31"/>
        <v>26</v>
      </c>
      <c r="CK24" s="25">
        <v>27</v>
      </c>
      <c r="CL24" s="14">
        <f ca="1" t="shared" si="32"/>
        <v>27.9</v>
      </c>
      <c r="CM24" s="44">
        <f t="shared" si="24"/>
        <v>92</v>
      </c>
      <c r="CN24" s="49">
        <f t="shared" si="25"/>
        <v>0</v>
      </c>
      <c r="CO24" s="49">
        <f>SUM($CN$15:CN24)*CN24</f>
        <v>0</v>
      </c>
      <c r="CP24" s="28" t="s">
        <v>37</v>
      </c>
    </row>
    <row r="25" spans="1:94" s="6" customFormat="1" ht="12.75" customHeight="1">
      <c r="A25" s="209">
        <f t="shared" si="0"/>
        <v>105</v>
      </c>
      <c r="B25" s="210"/>
      <c r="C25" s="209">
        <f t="shared" si="6"/>
        <v>0</v>
      </c>
      <c r="D25" s="210"/>
      <c r="E25" s="69"/>
      <c r="F25" s="67"/>
      <c r="G25" s="67"/>
      <c r="H25" s="67"/>
      <c r="I25" s="68"/>
      <c r="J25" s="69"/>
      <c r="K25" s="67"/>
      <c r="L25" s="67"/>
      <c r="M25" s="67"/>
      <c r="N25" s="68"/>
      <c r="O25" s="69"/>
      <c r="P25" s="67"/>
      <c r="Q25" s="67"/>
      <c r="R25" s="67"/>
      <c r="S25" s="68"/>
      <c r="T25" s="69"/>
      <c r="U25" s="67"/>
      <c r="V25" s="67"/>
      <c r="W25" s="67"/>
      <c r="X25" s="68"/>
      <c r="Y25" s="19">
        <v>60</v>
      </c>
      <c r="Z25" s="16" t="s">
        <v>15</v>
      </c>
      <c r="AA25" s="20">
        <v>61.9</v>
      </c>
      <c r="AB25" s="69"/>
      <c r="AC25" s="67"/>
      <c r="AD25" s="67"/>
      <c r="AE25" s="67"/>
      <c r="AF25" s="68"/>
      <c r="AG25" s="69"/>
      <c r="AH25" s="67"/>
      <c r="AI25" s="67"/>
      <c r="AJ25" s="67"/>
      <c r="AK25" s="68"/>
      <c r="AL25" s="69"/>
      <c r="AM25" s="67"/>
      <c r="AN25" s="67"/>
      <c r="AO25" s="67"/>
      <c r="AP25" s="68"/>
      <c r="AQ25" s="69"/>
      <c r="AR25" s="67"/>
      <c r="AS25" s="67"/>
      <c r="AT25" s="67"/>
      <c r="AU25" s="78"/>
      <c r="AV25" s="209">
        <f t="shared" si="1"/>
        <v>0</v>
      </c>
      <c r="AW25" s="210"/>
      <c r="AX25" s="209">
        <f t="shared" si="2"/>
        <v>110</v>
      </c>
      <c r="AY25" s="215"/>
      <c r="AZ25" s="149">
        <f t="shared" si="3"/>
        <v>0</v>
      </c>
      <c r="BA25" s="150"/>
      <c r="BB25" s="160">
        <f t="shared" si="4"/>
        <v>215</v>
      </c>
      <c r="BC25" s="150"/>
      <c r="BE25" s="9">
        <f ca="1" t="shared" si="7"/>
        <v>4</v>
      </c>
      <c r="BF25" s="10">
        <f ca="1" t="shared" si="8"/>
        <v>7</v>
      </c>
      <c r="BG25" s="48">
        <f t="shared" si="26"/>
        <v>82</v>
      </c>
      <c r="BH25" s="25">
        <f t="shared" si="5"/>
        <v>0</v>
      </c>
      <c r="BI25" s="45">
        <f t="shared" si="9"/>
        <v>0</v>
      </c>
      <c r="BJ25" s="9">
        <f ca="1" t="shared" si="27"/>
        <v>28</v>
      </c>
      <c r="BK25" s="25">
        <v>29</v>
      </c>
      <c r="BL25" s="14">
        <f ca="1" t="shared" si="28"/>
        <v>29.9</v>
      </c>
      <c r="BM25" s="44">
        <f t="shared" si="10"/>
        <v>49</v>
      </c>
      <c r="BN25" s="49">
        <f t="shared" si="11"/>
        <v>0</v>
      </c>
      <c r="BO25" s="49">
        <f>SUM($BN$15:BN25)*BN25</f>
        <v>0</v>
      </c>
      <c r="BP25" s="28" t="s">
        <v>38</v>
      </c>
      <c r="BR25" s="9">
        <f ca="1" t="shared" si="12"/>
        <v>10</v>
      </c>
      <c r="BS25" s="10">
        <f ca="1" t="shared" si="13"/>
        <v>11</v>
      </c>
      <c r="BT25" s="48">
        <f t="shared" si="14"/>
        <v>83</v>
      </c>
      <c r="BU25" s="49">
        <f t="shared" si="15"/>
        <v>0</v>
      </c>
      <c r="BV25" s="45">
        <f t="shared" si="16"/>
        <v>0</v>
      </c>
      <c r="BW25" s="9">
        <f ca="1" t="shared" si="17"/>
        <v>28</v>
      </c>
      <c r="BX25" s="25">
        <v>29</v>
      </c>
      <c r="BY25" s="14">
        <f ca="1" t="shared" si="29"/>
        <v>29.9</v>
      </c>
      <c r="BZ25" s="44">
        <f t="shared" si="18"/>
        <v>65</v>
      </c>
      <c r="CA25" s="49">
        <f t="shared" si="30"/>
        <v>1</v>
      </c>
      <c r="CB25" s="49">
        <f>SUM($CA$15:CA25)*CA25</f>
        <v>1</v>
      </c>
      <c r="CC25" s="28" t="s">
        <v>38</v>
      </c>
      <c r="CE25" s="9">
        <f ca="1" t="shared" si="19"/>
        <v>14</v>
      </c>
      <c r="CF25" s="10">
        <f ca="1" t="shared" si="20"/>
        <v>18</v>
      </c>
      <c r="CG25" s="48">
        <f t="shared" si="21"/>
        <v>165</v>
      </c>
      <c r="CH25" s="49">
        <f t="shared" si="22"/>
        <v>0</v>
      </c>
      <c r="CI25" s="45">
        <f t="shared" si="23"/>
        <v>0</v>
      </c>
      <c r="CJ25" s="9">
        <f ca="1" t="shared" si="31"/>
        <v>28</v>
      </c>
      <c r="CK25" s="25">
        <v>29</v>
      </c>
      <c r="CL25" s="14">
        <f ca="1" t="shared" si="32"/>
        <v>29.9</v>
      </c>
      <c r="CM25" s="44">
        <f t="shared" si="24"/>
        <v>114</v>
      </c>
      <c r="CN25" s="49">
        <f t="shared" si="25"/>
        <v>0</v>
      </c>
      <c r="CO25" s="49">
        <f>SUM($CN$15:CN25)*CN25</f>
        <v>0</v>
      </c>
      <c r="CP25" s="28" t="s">
        <v>38</v>
      </c>
    </row>
    <row r="26" spans="1:94" s="6" customFormat="1" ht="12.75" customHeight="1">
      <c r="A26" s="209">
        <f t="shared" si="0"/>
        <v>105</v>
      </c>
      <c r="B26" s="210"/>
      <c r="C26" s="209">
        <f t="shared" si="6"/>
        <v>0</v>
      </c>
      <c r="D26" s="210"/>
      <c r="E26" s="69"/>
      <c r="F26" s="67"/>
      <c r="G26" s="67"/>
      <c r="H26" s="67"/>
      <c r="I26" s="68"/>
      <c r="J26" s="69"/>
      <c r="K26" s="67"/>
      <c r="L26" s="67"/>
      <c r="M26" s="67"/>
      <c r="N26" s="68"/>
      <c r="O26" s="69"/>
      <c r="P26" s="67"/>
      <c r="Q26" s="67"/>
      <c r="R26" s="67"/>
      <c r="S26" s="68"/>
      <c r="T26" s="69"/>
      <c r="U26" s="67"/>
      <c r="V26" s="67"/>
      <c r="W26" s="67"/>
      <c r="X26" s="68"/>
      <c r="Y26" s="19">
        <v>58</v>
      </c>
      <c r="Z26" s="16" t="s">
        <v>15</v>
      </c>
      <c r="AA26" s="20">
        <v>59.9</v>
      </c>
      <c r="AB26" s="69"/>
      <c r="AC26" s="67"/>
      <c r="AD26" s="67"/>
      <c r="AE26" s="67"/>
      <c r="AF26" s="68"/>
      <c r="AG26" s="69"/>
      <c r="AH26" s="67"/>
      <c r="AI26" s="67"/>
      <c r="AJ26" s="67"/>
      <c r="AK26" s="68"/>
      <c r="AL26" s="69"/>
      <c r="AM26" s="67"/>
      <c r="AN26" s="67"/>
      <c r="AO26" s="67"/>
      <c r="AP26" s="68"/>
      <c r="AQ26" s="69"/>
      <c r="AR26" s="67"/>
      <c r="AS26" s="67"/>
      <c r="AT26" s="67"/>
      <c r="AU26" s="78"/>
      <c r="AV26" s="209">
        <f t="shared" si="1"/>
        <v>0</v>
      </c>
      <c r="AW26" s="210"/>
      <c r="AX26" s="209">
        <f t="shared" si="2"/>
        <v>110</v>
      </c>
      <c r="AY26" s="215"/>
      <c r="AZ26" s="149">
        <f t="shared" si="3"/>
        <v>0</v>
      </c>
      <c r="BA26" s="150"/>
      <c r="BB26" s="160">
        <f t="shared" si="4"/>
        <v>215</v>
      </c>
      <c r="BC26" s="150"/>
      <c r="BE26" s="9">
        <f ca="1" t="shared" si="7"/>
        <v>4</v>
      </c>
      <c r="BF26" s="10">
        <f ca="1" t="shared" si="8"/>
        <v>11</v>
      </c>
      <c r="BG26" s="48">
        <f t="shared" si="26"/>
        <v>78</v>
      </c>
      <c r="BH26" s="25">
        <f t="shared" si="5"/>
        <v>0</v>
      </c>
      <c r="BI26" s="45">
        <f t="shared" si="9"/>
        <v>0</v>
      </c>
      <c r="BJ26" s="9">
        <f ca="1" t="shared" si="27"/>
        <v>30</v>
      </c>
      <c r="BK26" s="25">
        <v>31</v>
      </c>
      <c r="BL26" s="14">
        <f ca="1" t="shared" si="28"/>
        <v>31.9</v>
      </c>
      <c r="BM26" s="44">
        <f t="shared" si="10"/>
        <v>55</v>
      </c>
      <c r="BN26" s="49">
        <f t="shared" si="11"/>
        <v>0</v>
      </c>
      <c r="BO26" s="49">
        <f>SUM($BN$15:BN26)*BN26</f>
        <v>0</v>
      </c>
      <c r="BP26" s="28" t="s">
        <v>39</v>
      </c>
      <c r="BR26" s="9">
        <f ca="1" t="shared" si="12"/>
        <v>12</v>
      </c>
      <c r="BS26" s="10">
        <f ca="1" t="shared" si="13"/>
        <v>23</v>
      </c>
      <c r="BT26" s="48">
        <f t="shared" si="14"/>
        <v>71</v>
      </c>
      <c r="BU26" s="49">
        <f t="shared" si="15"/>
        <v>0</v>
      </c>
      <c r="BV26" s="45">
        <f t="shared" si="16"/>
        <v>0</v>
      </c>
      <c r="BW26" s="9">
        <f ca="1" t="shared" si="17"/>
        <v>30</v>
      </c>
      <c r="BX26" s="25">
        <v>31</v>
      </c>
      <c r="BY26" s="14">
        <f ca="1" t="shared" si="29"/>
        <v>31.9</v>
      </c>
      <c r="BZ26" s="44">
        <f t="shared" si="18"/>
        <v>65</v>
      </c>
      <c r="CA26" s="49">
        <f t="shared" si="30"/>
        <v>1</v>
      </c>
      <c r="CB26" s="49">
        <f>SUM($CA$15:CA26)*CA26</f>
        <v>2</v>
      </c>
      <c r="CC26" s="28" t="s">
        <v>39</v>
      </c>
      <c r="CE26" s="9">
        <f ca="1" t="shared" si="19"/>
        <v>16</v>
      </c>
      <c r="CF26" s="10">
        <f ca="1" t="shared" si="20"/>
        <v>34</v>
      </c>
      <c r="CG26" s="48">
        <f t="shared" si="21"/>
        <v>149</v>
      </c>
      <c r="CH26" s="49">
        <f t="shared" si="22"/>
        <v>0</v>
      </c>
      <c r="CI26" s="45">
        <f t="shared" si="23"/>
        <v>0</v>
      </c>
      <c r="CJ26" s="9">
        <f ca="1" t="shared" si="31"/>
        <v>30</v>
      </c>
      <c r="CK26" s="25">
        <v>31</v>
      </c>
      <c r="CL26" s="14">
        <f ca="1" t="shared" si="32"/>
        <v>31.9</v>
      </c>
      <c r="CM26" s="44">
        <f t="shared" si="24"/>
        <v>120</v>
      </c>
      <c r="CN26" s="49">
        <f t="shared" si="25"/>
        <v>0</v>
      </c>
      <c r="CO26" s="49">
        <f>SUM($CN$15:CN26)*CN26</f>
        <v>0</v>
      </c>
      <c r="CP26" s="28" t="s">
        <v>39</v>
      </c>
    </row>
    <row r="27" spans="1:94" s="6" customFormat="1" ht="12.75" customHeight="1">
      <c r="A27" s="209">
        <f t="shared" si="0"/>
        <v>105</v>
      </c>
      <c r="B27" s="210"/>
      <c r="C27" s="209">
        <f t="shared" si="6"/>
        <v>0</v>
      </c>
      <c r="D27" s="210"/>
      <c r="E27" s="69"/>
      <c r="F27" s="67"/>
      <c r="G27" s="67"/>
      <c r="H27" s="67"/>
      <c r="I27" s="68"/>
      <c r="J27" s="69"/>
      <c r="K27" s="67"/>
      <c r="L27" s="67"/>
      <c r="M27" s="67"/>
      <c r="N27" s="68"/>
      <c r="O27" s="69"/>
      <c r="P27" s="67"/>
      <c r="Q27" s="67"/>
      <c r="R27" s="67"/>
      <c r="S27" s="68"/>
      <c r="T27" s="69"/>
      <c r="U27" s="67"/>
      <c r="V27" s="67"/>
      <c r="W27" s="67"/>
      <c r="X27" s="68"/>
      <c r="Y27" s="19">
        <v>56</v>
      </c>
      <c r="Z27" s="16" t="s">
        <v>15</v>
      </c>
      <c r="AA27" s="20">
        <v>57.9</v>
      </c>
      <c r="AB27" s="69"/>
      <c r="AC27" s="67"/>
      <c r="AD27" s="67"/>
      <c r="AE27" s="67"/>
      <c r="AF27" s="68"/>
      <c r="AG27" s="69"/>
      <c r="AH27" s="67"/>
      <c r="AI27" s="67"/>
      <c r="AJ27" s="67"/>
      <c r="AK27" s="68"/>
      <c r="AL27" s="69"/>
      <c r="AM27" s="67"/>
      <c r="AN27" s="67"/>
      <c r="AO27" s="67"/>
      <c r="AP27" s="68"/>
      <c r="AQ27" s="69"/>
      <c r="AR27" s="67"/>
      <c r="AS27" s="67"/>
      <c r="AT27" s="67"/>
      <c r="AU27" s="78"/>
      <c r="AV27" s="209">
        <f t="shared" si="1"/>
        <v>0</v>
      </c>
      <c r="AW27" s="210"/>
      <c r="AX27" s="209">
        <f t="shared" si="2"/>
        <v>110</v>
      </c>
      <c r="AY27" s="215"/>
      <c r="AZ27" s="149">
        <f t="shared" si="3"/>
        <v>0</v>
      </c>
      <c r="BA27" s="150"/>
      <c r="BB27" s="160">
        <f t="shared" si="4"/>
        <v>215</v>
      </c>
      <c r="BC27" s="150"/>
      <c r="BE27" s="9">
        <f ca="1" t="shared" si="7"/>
        <v>11</v>
      </c>
      <c r="BF27" s="10">
        <f ca="1" t="shared" si="8"/>
        <v>22</v>
      </c>
      <c r="BG27" s="48">
        <f t="shared" si="26"/>
        <v>67</v>
      </c>
      <c r="BH27" s="25">
        <f t="shared" si="5"/>
        <v>0</v>
      </c>
      <c r="BI27" s="45">
        <f t="shared" si="9"/>
        <v>0</v>
      </c>
      <c r="BJ27" s="9">
        <f ca="1" t="shared" si="27"/>
        <v>32</v>
      </c>
      <c r="BK27" s="25">
        <v>33</v>
      </c>
      <c r="BL27" s="14">
        <f ca="1" t="shared" si="28"/>
        <v>33.9</v>
      </c>
      <c r="BM27" s="44">
        <f t="shared" si="10"/>
        <v>64</v>
      </c>
      <c r="BN27" s="49">
        <f t="shared" si="11"/>
        <v>1</v>
      </c>
      <c r="BO27" s="49">
        <f>SUM($BN$15:BN27)*BN27</f>
        <v>1</v>
      </c>
      <c r="BP27" s="28" t="s">
        <v>40</v>
      </c>
      <c r="BR27" s="9">
        <f ca="1" t="shared" si="12"/>
        <v>15</v>
      </c>
      <c r="BS27" s="10">
        <f ca="1" t="shared" si="13"/>
        <v>38</v>
      </c>
      <c r="BT27" s="48">
        <f t="shared" si="14"/>
        <v>56</v>
      </c>
      <c r="BU27" s="49">
        <f t="shared" si="15"/>
        <v>0</v>
      </c>
      <c r="BV27" s="45">
        <f t="shared" si="16"/>
        <v>0</v>
      </c>
      <c r="BW27" s="9">
        <f ca="1" t="shared" si="17"/>
        <v>32</v>
      </c>
      <c r="BX27" s="25">
        <v>33</v>
      </c>
      <c r="BY27" s="14">
        <f ca="1" t="shared" si="29"/>
        <v>33.9</v>
      </c>
      <c r="BZ27" s="44">
        <f t="shared" si="18"/>
        <v>63</v>
      </c>
      <c r="CA27" s="49">
        <f t="shared" si="30"/>
        <v>0</v>
      </c>
      <c r="CB27" s="49">
        <f>SUM($CA$15:CA27)*CA27</f>
        <v>0</v>
      </c>
      <c r="CC27" s="28" t="s">
        <v>40</v>
      </c>
      <c r="CE27" s="9">
        <f ca="1" t="shared" si="19"/>
        <v>26</v>
      </c>
      <c r="CF27" s="10">
        <f ca="1" t="shared" si="20"/>
        <v>60</v>
      </c>
      <c r="CG27" s="48">
        <f t="shared" si="21"/>
        <v>123</v>
      </c>
      <c r="CH27" s="49">
        <f t="shared" si="22"/>
        <v>0</v>
      </c>
      <c r="CI27" s="45">
        <f t="shared" si="23"/>
        <v>0</v>
      </c>
      <c r="CJ27" s="9">
        <f ca="1" t="shared" si="31"/>
        <v>32</v>
      </c>
      <c r="CK27" s="25">
        <v>33</v>
      </c>
      <c r="CL27" s="14">
        <f ca="1" t="shared" si="32"/>
        <v>33.9</v>
      </c>
      <c r="CM27" s="44">
        <f t="shared" si="24"/>
        <v>127</v>
      </c>
      <c r="CN27" s="49">
        <f t="shared" si="25"/>
        <v>1</v>
      </c>
      <c r="CO27" s="49">
        <f>SUM($CN$15:CN27)*CN27</f>
        <v>1</v>
      </c>
      <c r="CP27" s="28" t="s">
        <v>40</v>
      </c>
    </row>
    <row r="28" spans="1:94" s="6" customFormat="1" ht="12.75" customHeight="1">
      <c r="A28" s="209">
        <f t="shared" si="0"/>
        <v>105</v>
      </c>
      <c r="B28" s="210"/>
      <c r="C28" s="209">
        <f t="shared" si="6"/>
        <v>2</v>
      </c>
      <c r="D28" s="210"/>
      <c r="E28" s="69"/>
      <c r="F28" s="67"/>
      <c r="G28" s="67"/>
      <c r="H28" s="67"/>
      <c r="I28" s="68"/>
      <c r="J28" s="69"/>
      <c r="K28" s="67"/>
      <c r="L28" s="67"/>
      <c r="M28" s="67"/>
      <c r="N28" s="68"/>
      <c r="O28" s="69"/>
      <c r="P28" s="67"/>
      <c r="Q28" s="67"/>
      <c r="R28" s="67"/>
      <c r="S28" s="68"/>
      <c r="T28" s="69"/>
      <c r="U28" s="67"/>
      <c r="V28" s="67"/>
      <c r="W28" s="67">
        <v>1</v>
      </c>
      <c r="X28" s="68">
        <v>1</v>
      </c>
      <c r="Y28" s="19">
        <v>54</v>
      </c>
      <c r="Z28" s="16" t="s">
        <v>15</v>
      </c>
      <c r="AA28" s="20">
        <v>55.9</v>
      </c>
      <c r="AB28" s="69"/>
      <c r="AC28" s="67"/>
      <c r="AD28" s="67"/>
      <c r="AE28" s="67"/>
      <c r="AF28" s="68"/>
      <c r="AG28" s="69"/>
      <c r="AH28" s="67"/>
      <c r="AI28" s="67"/>
      <c r="AJ28" s="67"/>
      <c r="AK28" s="68"/>
      <c r="AL28" s="69"/>
      <c r="AM28" s="67"/>
      <c r="AN28" s="67"/>
      <c r="AO28" s="67"/>
      <c r="AP28" s="68"/>
      <c r="AQ28" s="69"/>
      <c r="AR28" s="67"/>
      <c r="AS28" s="67"/>
      <c r="AT28" s="67"/>
      <c r="AU28" s="78"/>
      <c r="AV28" s="209">
        <f t="shared" si="1"/>
        <v>0</v>
      </c>
      <c r="AW28" s="210"/>
      <c r="AX28" s="209">
        <f t="shared" si="2"/>
        <v>110</v>
      </c>
      <c r="AY28" s="215"/>
      <c r="AZ28" s="149">
        <f t="shared" si="3"/>
        <v>2</v>
      </c>
      <c r="BA28" s="150"/>
      <c r="BB28" s="160">
        <f t="shared" si="4"/>
        <v>215</v>
      </c>
      <c r="BC28" s="150"/>
      <c r="BE28" s="9">
        <f ca="1" t="shared" si="7"/>
        <v>17</v>
      </c>
      <c r="BF28" s="10">
        <f ca="1" t="shared" si="8"/>
        <v>39</v>
      </c>
      <c r="BG28" s="48">
        <f t="shared" si="26"/>
        <v>50</v>
      </c>
      <c r="BH28" s="25">
        <f t="shared" si="5"/>
        <v>0</v>
      </c>
      <c r="BI28" s="45">
        <f t="shared" si="9"/>
        <v>0</v>
      </c>
      <c r="BJ28" s="9">
        <f ca="1" t="shared" si="27"/>
        <v>34</v>
      </c>
      <c r="BK28" s="25">
        <v>35</v>
      </c>
      <c r="BL28" s="14">
        <f ca="1" t="shared" si="28"/>
        <v>35.9</v>
      </c>
      <c r="BM28" s="44">
        <f t="shared" si="10"/>
        <v>62</v>
      </c>
      <c r="BN28" s="49">
        <f t="shared" si="11"/>
        <v>0</v>
      </c>
      <c r="BO28" s="49">
        <f>SUM($BN$15:BN28)*BN28</f>
        <v>0</v>
      </c>
      <c r="BP28" s="28" t="s">
        <v>41</v>
      </c>
      <c r="BR28" s="9">
        <f ca="1" t="shared" si="12"/>
        <v>16</v>
      </c>
      <c r="BS28" s="10">
        <f ca="1" t="shared" si="13"/>
        <v>54</v>
      </c>
      <c r="BT28" s="48">
        <f t="shared" si="14"/>
        <v>40</v>
      </c>
      <c r="BU28" s="49">
        <f t="shared" si="15"/>
        <v>0</v>
      </c>
      <c r="BV28" s="45">
        <f t="shared" si="16"/>
        <v>0</v>
      </c>
      <c r="BW28" s="9">
        <f ca="1" t="shared" si="17"/>
        <v>34</v>
      </c>
      <c r="BX28" s="25">
        <v>35</v>
      </c>
      <c r="BY28" s="14">
        <f ca="1" t="shared" si="29"/>
        <v>35.9</v>
      </c>
      <c r="BZ28" s="44">
        <f t="shared" si="18"/>
        <v>58</v>
      </c>
      <c r="CA28" s="49">
        <f t="shared" si="30"/>
        <v>0</v>
      </c>
      <c r="CB28" s="49">
        <f>SUM($CA$15:CA28)*CA28</f>
        <v>0</v>
      </c>
      <c r="CC28" s="28" t="s">
        <v>41</v>
      </c>
      <c r="CE28" s="9">
        <f ca="1" t="shared" si="19"/>
        <v>33</v>
      </c>
      <c r="CF28" s="10">
        <f ca="1" t="shared" si="20"/>
        <v>93</v>
      </c>
      <c r="CG28" s="48">
        <f t="shared" si="21"/>
        <v>90</v>
      </c>
      <c r="CH28" s="49">
        <f t="shared" si="22"/>
        <v>0</v>
      </c>
      <c r="CI28" s="45">
        <f t="shared" si="23"/>
        <v>0</v>
      </c>
      <c r="CJ28" s="9">
        <f ca="1" t="shared" si="31"/>
        <v>34</v>
      </c>
      <c r="CK28" s="25">
        <v>35</v>
      </c>
      <c r="CL28" s="14">
        <f ca="1" t="shared" si="32"/>
        <v>35.9</v>
      </c>
      <c r="CM28" s="44">
        <f t="shared" si="24"/>
        <v>120</v>
      </c>
      <c r="CN28" s="49">
        <f t="shared" si="25"/>
        <v>0</v>
      </c>
      <c r="CO28" s="49">
        <f>SUM($CN$15:CN28)*CN28</f>
        <v>0</v>
      </c>
      <c r="CP28" s="28" t="s">
        <v>41</v>
      </c>
    </row>
    <row r="29" spans="1:94" s="6" customFormat="1" ht="12.75" customHeight="1">
      <c r="A29" s="209">
        <f t="shared" si="0"/>
        <v>103</v>
      </c>
      <c r="B29" s="210"/>
      <c r="C29" s="209">
        <f t="shared" si="6"/>
        <v>2</v>
      </c>
      <c r="D29" s="210"/>
      <c r="E29" s="69"/>
      <c r="F29" s="67"/>
      <c r="G29" s="67"/>
      <c r="H29" s="67"/>
      <c r="I29" s="68"/>
      <c r="J29" s="69"/>
      <c r="K29" s="67"/>
      <c r="L29" s="67"/>
      <c r="M29" s="67"/>
      <c r="N29" s="68"/>
      <c r="O29" s="69"/>
      <c r="P29" s="67"/>
      <c r="Q29" s="67"/>
      <c r="R29" s="67"/>
      <c r="S29" s="68"/>
      <c r="T29" s="69"/>
      <c r="U29" s="67"/>
      <c r="V29" s="67"/>
      <c r="W29" s="67">
        <v>1</v>
      </c>
      <c r="X29" s="68">
        <v>1</v>
      </c>
      <c r="Y29" s="19">
        <v>52</v>
      </c>
      <c r="Z29" s="16" t="s">
        <v>15</v>
      </c>
      <c r="AA29" s="20">
        <v>53.9</v>
      </c>
      <c r="AB29" s="69"/>
      <c r="AC29" s="67"/>
      <c r="AD29" s="67"/>
      <c r="AE29" s="67"/>
      <c r="AF29" s="68"/>
      <c r="AG29" s="69"/>
      <c r="AH29" s="67"/>
      <c r="AI29" s="67"/>
      <c r="AJ29" s="67"/>
      <c r="AK29" s="68"/>
      <c r="AL29" s="69"/>
      <c r="AM29" s="67"/>
      <c r="AN29" s="67"/>
      <c r="AO29" s="67"/>
      <c r="AP29" s="68"/>
      <c r="AQ29" s="69"/>
      <c r="AR29" s="67"/>
      <c r="AS29" s="67"/>
      <c r="AT29" s="67"/>
      <c r="AU29" s="78"/>
      <c r="AV29" s="209">
        <f t="shared" si="1"/>
        <v>0</v>
      </c>
      <c r="AW29" s="210"/>
      <c r="AX29" s="209">
        <f t="shared" si="2"/>
        <v>110</v>
      </c>
      <c r="AY29" s="215"/>
      <c r="AZ29" s="149">
        <f t="shared" si="3"/>
        <v>2</v>
      </c>
      <c r="BA29" s="150"/>
      <c r="BB29" s="160">
        <f t="shared" si="4"/>
        <v>213</v>
      </c>
      <c r="BC29" s="150"/>
      <c r="BE29" s="9">
        <f ca="1" t="shared" si="7"/>
        <v>13</v>
      </c>
      <c r="BF29" s="10">
        <f ca="1" t="shared" si="8"/>
        <v>52</v>
      </c>
      <c r="BG29" s="48">
        <f t="shared" si="26"/>
        <v>37</v>
      </c>
      <c r="BH29" s="25">
        <f t="shared" si="5"/>
        <v>0</v>
      </c>
      <c r="BI29" s="45">
        <f t="shared" si="9"/>
        <v>0</v>
      </c>
      <c r="BJ29" s="9">
        <f ca="1" t="shared" si="27"/>
        <v>36</v>
      </c>
      <c r="BK29" s="25">
        <v>37</v>
      </c>
      <c r="BL29" s="14">
        <f ca="1" t="shared" si="28"/>
        <v>37.9</v>
      </c>
      <c r="BM29" s="44">
        <f t="shared" si="10"/>
        <v>52</v>
      </c>
      <c r="BN29" s="49">
        <f t="shared" si="11"/>
        <v>0</v>
      </c>
      <c r="BO29" s="49">
        <f>SUM($BN$15:BN29)*BN29</f>
        <v>0</v>
      </c>
      <c r="BP29" s="28" t="s">
        <v>42</v>
      </c>
      <c r="BR29" s="9">
        <f ca="1" t="shared" si="12"/>
        <v>12</v>
      </c>
      <c r="BS29" s="10">
        <f ca="1" t="shared" si="13"/>
        <v>66</v>
      </c>
      <c r="BT29" s="48">
        <f t="shared" si="14"/>
        <v>28</v>
      </c>
      <c r="BU29" s="49">
        <f t="shared" si="15"/>
        <v>0</v>
      </c>
      <c r="BV29" s="45">
        <f t="shared" si="16"/>
        <v>0</v>
      </c>
      <c r="BW29" s="9">
        <f ca="1" t="shared" si="17"/>
        <v>36</v>
      </c>
      <c r="BX29" s="25">
        <v>37</v>
      </c>
      <c r="BY29" s="14">
        <f ca="1" t="shared" si="29"/>
        <v>37.9</v>
      </c>
      <c r="BZ29" s="44">
        <f t="shared" si="18"/>
        <v>51</v>
      </c>
      <c r="CA29" s="49">
        <f t="shared" si="30"/>
        <v>0</v>
      </c>
      <c r="CB29" s="49">
        <f>SUM($CA$15:CA29)*CA29</f>
        <v>0</v>
      </c>
      <c r="CC29" s="28" t="s">
        <v>42</v>
      </c>
      <c r="CE29" s="9">
        <f ca="1" t="shared" si="19"/>
        <v>25</v>
      </c>
      <c r="CF29" s="10">
        <f ca="1" t="shared" si="20"/>
        <v>118</v>
      </c>
      <c r="CG29" s="48">
        <f t="shared" si="21"/>
        <v>65</v>
      </c>
      <c r="CH29" s="49">
        <f t="shared" si="22"/>
        <v>0</v>
      </c>
      <c r="CI29" s="45">
        <f t="shared" si="23"/>
        <v>0</v>
      </c>
      <c r="CJ29" s="9">
        <f ca="1" t="shared" si="31"/>
        <v>36</v>
      </c>
      <c r="CK29" s="25">
        <v>37</v>
      </c>
      <c r="CL29" s="14">
        <f ca="1" t="shared" si="32"/>
        <v>37.9</v>
      </c>
      <c r="CM29" s="44">
        <f t="shared" si="24"/>
        <v>103</v>
      </c>
      <c r="CN29" s="49">
        <f t="shared" si="25"/>
        <v>0</v>
      </c>
      <c r="CO29" s="49">
        <f>SUM($CN$15:CN29)*CN29</f>
        <v>0</v>
      </c>
      <c r="CP29" s="28" t="s">
        <v>42</v>
      </c>
    </row>
    <row r="30" spans="1:94" s="6" customFormat="1" ht="12.75" customHeight="1">
      <c r="A30" s="209">
        <f t="shared" si="0"/>
        <v>101</v>
      </c>
      <c r="B30" s="210"/>
      <c r="C30" s="209">
        <f t="shared" si="6"/>
        <v>3</v>
      </c>
      <c r="D30" s="210"/>
      <c r="E30" s="69"/>
      <c r="F30" s="67"/>
      <c r="G30" s="67"/>
      <c r="H30" s="67"/>
      <c r="I30" s="68"/>
      <c r="J30" s="69"/>
      <c r="K30" s="67"/>
      <c r="L30" s="67"/>
      <c r="M30" s="67"/>
      <c r="N30" s="68"/>
      <c r="O30" s="69"/>
      <c r="P30" s="67"/>
      <c r="Q30" s="67"/>
      <c r="R30" s="67"/>
      <c r="S30" s="68"/>
      <c r="T30" s="69"/>
      <c r="U30" s="67"/>
      <c r="V30" s="67">
        <v>1</v>
      </c>
      <c r="W30" s="67">
        <v>1</v>
      </c>
      <c r="X30" s="68">
        <v>1</v>
      </c>
      <c r="Y30" s="19">
        <v>50</v>
      </c>
      <c r="Z30" s="16" t="s">
        <v>15</v>
      </c>
      <c r="AA30" s="20">
        <v>51.9</v>
      </c>
      <c r="AB30" s="69">
        <v>1</v>
      </c>
      <c r="AC30" s="67"/>
      <c r="AD30" s="67"/>
      <c r="AE30" s="67"/>
      <c r="AF30" s="68"/>
      <c r="AG30" s="69"/>
      <c r="AH30" s="67"/>
      <c r="AI30" s="67"/>
      <c r="AJ30" s="67"/>
      <c r="AK30" s="68"/>
      <c r="AL30" s="69"/>
      <c r="AM30" s="67"/>
      <c r="AN30" s="67"/>
      <c r="AO30" s="67"/>
      <c r="AP30" s="68"/>
      <c r="AQ30" s="69"/>
      <c r="AR30" s="67"/>
      <c r="AS30" s="67"/>
      <c r="AT30" s="67"/>
      <c r="AU30" s="78"/>
      <c r="AV30" s="209">
        <f t="shared" si="1"/>
        <v>1</v>
      </c>
      <c r="AW30" s="210"/>
      <c r="AX30" s="209">
        <f t="shared" si="2"/>
        <v>110</v>
      </c>
      <c r="AY30" s="215"/>
      <c r="AZ30" s="149">
        <f t="shared" si="3"/>
        <v>4</v>
      </c>
      <c r="BA30" s="150"/>
      <c r="BB30" s="160">
        <f t="shared" si="4"/>
        <v>211</v>
      </c>
      <c r="BC30" s="150"/>
      <c r="BE30" s="9">
        <f ca="1" t="shared" si="7"/>
        <v>10</v>
      </c>
      <c r="BF30" s="10">
        <f ca="1" t="shared" si="8"/>
        <v>62</v>
      </c>
      <c r="BG30" s="48">
        <f t="shared" si="26"/>
        <v>27</v>
      </c>
      <c r="BH30" s="25">
        <f t="shared" si="5"/>
        <v>0</v>
      </c>
      <c r="BI30" s="45">
        <f t="shared" si="9"/>
        <v>0</v>
      </c>
      <c r="BJ30" s="9">
        <f ca="1" t="shared" si="27"/>
        <v>38</v>
      </c>
      <c r="BK30" s="25">
        <v>39</v>
      </c>
      <c r="BL30" s="14">
        <f ca="1" t="shared" si="28"/>
        <v>39.9</v>
      </c>
      <c r="BM30" s="44">
        <f t="shared" si="10"/>
        <v>43</v>
      </c>
      <c r="BN30" s="49">
        <f t="shared" si="11"/>
        <v>0</v>
      </c>
      <c r="BO30" s="49">
        <f>SUM($BN$15:BN30)*BN30</f>
        <v>0</v>
      </c>
      <c r="BP30" s="28" t="s">
        <v>43</v>
      </c>
      <c r="BR30" s="9">
        <f ca="1" t="shared" si="12"/>
        <v>10</v>
      </c>
      <c r="BS30" s="10">
        <f ca="1" t="shared" si="13"/>
        <v>76</v>
      </c>
      <c r="BT30" s="48">
        <f t="shared" si="14"/>
        <v>18</v>
      </c>
      <c r="BU30" s="49">
        <f t="shared" si="15"/>
        <v>0</v>
      </c>
      <c r="BV30" s="45">
        <f t="shared" si="16"/>
        <v>0</v>
      </c>
      <c r="BW30" s="9">
        <f ca="1" t="shared" si="17"/>
        <v>38</v>
      </c>
      <c r="BX30" s="25">
        <v>39</v>
      </c>
      <c r="BY30" s="14">
        <f ca="1" t="shared" si="29"/>
        <v>39.9</v>
      </c>
      <c r="BZ30" s="44">
        <f t="shared" si="18"/>
        <v>40</v>
      </c>
      <c r="CA30" s="49">
        <f t="shared" si="30"/>
        <v>0</v>
      </c>
      <c r="CB30" s="49">
        <f>SUM($CA$15:CA30)*CA30</f>
        <v>0</v>
      </c>
      <c r="CC30" s="28" t="s">
        <v>43</v>
      </c>
      <c r="CE30" s="9">
        <f ca="1" t="shared" si="19"/>
        <v>20</v>
      </c>
      <c r="CF30" s="10">
        <f ca="1" t="shared" si="20"/>
        <v>138</v>
      </c>
      <c r="CG30" s="48">
        <f t="shared" si="21"/>
        <v>45</v>
      </c>
      <c r="CH30" s="49">
        <f t="shared" si="22"/>
        <v>0</v>
      </c>
      <c r="CI30" s="45">
        <f t="shared" si="23"/>
        <v>0</v>
      </c>
      <c r="CJ30" s="9">
        <f ca="1" t="shared" si="31"/>
        <v>38</v>
      </c>
      <c r="CK30" s="25">
        <v>39</v>
      </c>
      <c r="CL30" s="14">
        <f ca="1" t="shared" si="32"/>
        <v>39.9</v>
      </c>
      <c r="CM30" s="44">
        <f t="shared" si="24"/>
        <v>83</v>
      </c>
      <c r="CN30" s="49">
        <f t="shared" si="25"/>
        <v>0</v>
      </c>
      <c r="CO30" s="49">
        <f>SUM($CN$15:CN30)*CN30</f>
        <v>0</v>
      </c>
      <c r="CP30" s="28" t="s">
        <v>43</v>
      </c>
    </row>
    <row r="31" spans="1:94" s="6" customFormat="1" ht="12.75" customHeight="1">
      <c r="A31" s="209">
        <f t="shared" si="0"/>
        <v>98</v>
      </c>
      <c r="B31" s="210"/>
      <c r="C31" s="209">
        <f t="shared" si="6"/>
        <v>3</v>
      </c>
      <c r="D31" s="210"/>
      <c r="E31" s="69"/>
      <c r="F31" s="67"/>
      <c r="G31" s="67"/>
      <c r="H31" s="67"/>
      <c r="I31" s="68"/>
      <c r="J31" s="69"/>
      <c r="K31" s="67"/>
      <c r="L31" s="67"/>
      <c r="M31" s="67"/>
      <c r="N31" s="68"/>
      <c r="O31" s="69"/>
      <c r="P31" s="67"/>
      <c r="Q31" s="67"/>
      <c r="R31" s="67"/>
      <c r="S31" s="68"/>
      <c r="T31" s="69"/>
      <c r="U31" s="67"/>
      <c r="V31" s="67">
        <v>1</v>
      </c>
      <c r="W31" s="67">
        <v>1</v>
      </c>
      <c r="X31" s="68">
        <v>1</v>
      </c>
      <c r="Y31" s="19">
        <v>48</v>
      </c>
      <c r="Z31" s="16" t="s">
        <v>15</v>
      </c>
      <c r="AA31" s="20">
        <v>49.9</v>
      </c>
      <c r="AB31" s="69">
        <v>1</v>
      </c>
      <c r="AC31" s="67">
        <v>1</v>
      </c>
      <c r="AD31" s="67">
        <v>1</v>
      </c>
      <c r="AE31" s="67"/>
      <c r="AF31" s="68"/>
      <c r="AG31" s="69"/>
      <c r="AH31" s="67"/>
      <c r="AI31" s="67"/>
      <c r="AJ31" s="67"/>
      <c r="AK31" s="68"/>
      <c r="AL31" s="69"/>
      <c r="AM31" s="67"/>
      <c r="AN31" s="67"/>
      <c r="AO31" s="67"/>
      <c r="AP31" s="68"/>
      <c r="AQ31" s="69"/>
      <c r="AR31" s="67"/>
      <c r="AS31" s="67"/>
      <c r="AT31" s="67"/>
      <c r="AU31" s="78"/>
      <c r="AV31" s="209">
        <f t="shared" si="1"/>
        <v>3</v>
      </c>
      <c r="AW31" s="210"/>
      <c r="AX31" s="209">
        <f t="shared" si="2"/>
        <v>109</v>
      </c>
      <c r="AY31" s="215"/>
      <c r="AZ31" s="149">
        <f t="shared" si="3"/>
        <v>6</v>
      </c>
      <c r="BA31" s="150"/>
      <c r="BB31" s="160">
        <f t="shared" si="4"/>
        <v>207</v>
      </c>
      <c r="BC31" s="150"/>
      <c r="BE31" s="9">
        <f ca="1" t="shared" si="7"/>
        <v>13</v>
      </c>
      <c r="BF31" s="10">
        <f ca="1" t="shared" si="8"/>
        <v>75</v>
      </c>
      <c r="BG31" s="48">
        <f t="shared" si="26"/>
        <v>14</v>
      </c>
      <c r="BH31" s="25">
        <f t="shared" si="5"/>
        <v>0</v>
      </c>
      <c r="BI31" s="45">
        <f t="shared" si="9"/>
        <v>0</v>
      </c>
      <c r="BJ31" s="9">
        <f ca="1" t="shared" si="27"/>
        <v>40</v>
      </c>
      <c r="BK31" s="25">
        <v>41</v>
      </c>
      <c r="BL31" s="14">
        <f ca="1" t="shared" si="28"/>
        <v>41.9</v>
      </c>
      <c r="BM31" s="44">
        <f t="shared" si="10"/>
        <v>36</v>
      </c>
      <c r="BN31" s="49">
        <f t="shared" si="11"/>
        <v>0</v>
      </c>
      <c r="BO31" s="49">
        <f>SUM($BN$15:BN31)*BN31</f>
        <v>0</v>
      </c>
      <c r="BP31" s="28" t="s">
        <v>44</v>
      </c>
      <c r="BR31" s="9">
        <f ca="1" t="shared" si="12"/>
        <v>10</v>
      </c>
      <c r="BS31" s="10">
        <f ca="1" t="shared" si="13"/>
        <v>86</v>
      </c>
      <c r="BT31" s="48">
        <f t="shared" si="14"/>
        <v>8</v>
      </c>
      <c r="BU31" s="49">
        <f t="shared" si="15"/>
        <v>0</v>
      </c>
      <c r="BV31" s="45">
        <f t="shared" si="16"/>
        <v>0</v>
      </c>
      <c r="BW31" s="9">
        <f ca="1" t="shared" si="17"/>
        <v>40</v>
      </c>
      <c r="BX31" s="25">
        <v>41</v>
      </c>
      <c r="BY31" s="14">
        <f ca="1" t="shared" si="29"/>
        <v>41.9</v>
      </c>
      <c r="BZ31" s="44">
        <f t="shared" si="18"/>
        <v>33</v>
      </c>
      <c r="CA31" s="49">
        <f t="shared" si="30"/>
        <v>0</v>
      </c>
      <c r="CB31" s="49">
        <f>SUM($CA$15:CA31)*CA31</f>
        <v>0</v>
      </c>
      <c r="CC31" s="28" t="s">
        <v>44</v>
      </c>
      <c r="CE31" s="9">
        <f ca="1" t="shared" si="19"/>
        <v>23</v>
      </c>
      <c r="CF31" s="10">
        <f ca="1" t="shared" si="20"/>
        <v>161</v>
      </c>
      <c r="CG31" s="48">
        <f t="shared" si="21"/>
        <v>22</v>
      </c>
      <c r="CH31" s="49">
        <f t="shared" si="22"/>
        <v>0</v>
      </c>
      <c r="CI31" s="45">
        <f t="shared" si="23"/>
        <v>0</v>
      </c>
      <c r="CJ31" s="9">
        <f ca="1" t="shared" si="31"/>
        <v>40</v>
      </c>
      <c r="CK31" s="25">
        <v>41</v>
      </c>
      <c r="CL31" s="14">
        <f ca="1" t="shared" si="32"/>
        <v>41.9</v>
      </c>
      <c r="CM31" s="44">
        <f t="shared" si="24"/>
        <v>69</v>
      </c>
      <c r="CN31" s="49">
        <f t="shared" si="25"/>
        <v>0</v>
      </c>
      <c r="CO31" s="49">
        <f>SUM($CN$15:CN31)*CN31</f>
        <v>0</v>
      </c>
      <c r="CP31" s="28" t="s">
        <v>44</v>
      </c>
    </row>
    <row r="32" spans="1:94" s="6" customFormat="1" ht="12.75" customHeight="1">
      <c r="A32" s="209">
        <f t="shared" si="0"/>
        <v>95</v>
      </c>
      <c r="B32" s="210"/>
      <c r="C32" s="209">
        <f t="shared" si="6"/>
        <v>4</v>
      </c>
      <c r="D32" s="210"/>
      <c r="E32" s="69"/>
      <c r="F32" s="67"/>
      <c r="G32" s="67"/>
      <c r="H32" s="67"/>
      <c r="I32" s="68"/>
      <c r="J32" s="69"/>
      <c r="K32" s="67"/>
      <c r="L32" s="67"/>
      <c r="M32" s="67"/>
      <c r="N32" s="68"/>
      <c r="O32" s="69"/>
      <c r="P32" s="67"/>
      <c r="Q32" s="67"/>
      <c r="R32" s="67"/>
      <c r="S32" s="68"/>
      <c r="T32" s="69"/>
      <c r="U32" s="67">
        <v>1</v>
      </c>
      <c r="V32" s="67">
        <v>1</v>
      </c>
      <c r="W32" s="67">
        <v>1</v>
      </c>
      <c r="X32" s="68">
        <v>1</v>
      </c>
      <c r="Y32" s="19">
        <v>46</v>
      </c>
      <c r="Z32" s="16" t="s">
        <v>15</v>
      </c>
      <c r="AA32" s="20">
        <v>47.9</v>
      </c>
      <c r="AB32" s="52">
        <v>1</v>
      </c>
      <c r="AC32" s="53"/>
      <c r="AD32" s="53"/>
      <c r="AE32" s="53"/>
      <c r="AF32" s="54"/>
      <c r="AG32" s="52"/>
      <c r="AH32" s="53"/>
      <c r="AI32" s="53"/>
      <c r="AJ32" s="53"/>
      <c r="AK32" s="54"/>
      <c r="AL32" s="52"/>
      <c r="AM32" s="53"/>
      <c r="AN32" s="53"/>
      <c r="AO32" s="53"/>
      <c r="AP32" s="54"/>
      <c r="AQ32" s="52"/>
      <c r="AR32" s="67"/>
      <c r="AS32" s="67"/>
      <c r="AT32" s="67"/>
      <c r="AU32" s="78"/>
      <c r="AV32" s="209">
        <f t="shared" si="1"/>
        <v>1</v>
      </c>
      <c r="AW32" s="210"/>
      <c r="AX32" s="209">
        <f t="shared" si="2"/>
        <v>106</v>
      </c>
      <c r="AY32" s="215"/>
      <c r="AZ32" s="149">
        <f t="shared" si="3"/>
        <v>5</v>
      </c>
      <c r="BA32" s="150"/>
      <c r="BB32" s="160">
        <f t="shared" si="4"/>
        <v>201</v>
      </c>
      <c r="BC32" s="150"/>
      <c r="BE32" s="9">
        <f ca="1" t="shared" si="7"/>
        <v>9</v>
      </c>
      <c r="BF32" s="10">
        <f ca="1" t="shared" si="8"/>
        <v>84</v>
      </c>
      <c r="BG32" s="48">
        <f t="shared" si="26"/>
        <v>5</v>
      </c>
      <c r="BH32" s="25">
        <f t="shared" si="5"/>
        <v>0</v>
      </c>
      <c r="BI32" s="45">
        <f t="shared" si="9"/>
        <v>0</v>
      </c>
      <c r="BJ32" s="9">
        <f ca="1" t="shared" si="27"/>
        <v>42</v>
      </c>
      <c r="BK32" s="25">
        <v>43</v>
      </c>
      <c r="BL32" s="14">
        <f ca="1" t="shared" si="28"/>
        <v>43.9</v>
      </c>
      <c r="BM32" s="44">
        <f t="shared" si="10"/>
        <v>26</v>
      </c>
      <c r="BN32" s="49">
        <f t="shared" si="11"/>
        <v>0</v>
      </c>
      <c r="BO32" s="49">
        <f>SUM($BN$15:BN32)*BN32</f>
        <v>0</v>
      </c>
      <c r="BP32" s="28" t="s">
        <v>45</v>
      </c>
      <c r="BR32" s="9">
        <f ca="1" t="shared" si="12"/>
        <v>10</v>
      </c>
      <c r="BS32" s="10">
        <f ca="1" t="shared" si="13"/>
        <v>96</v>
      </c>
      <c r="BT32" s="48">
        <f t="shared" si="14"/>
        <v>-2</v>
      </c>
      <c r="BU32" s="49">
        <f t="shared" si="15"/>
        <v>1</v>
      </c>
      <c r="BV32" s="45">
        <f t="shared" si="16"/>
        <v>42</v>
      </c>
      <c r="BW32" s="9">
        <f ca="1" t="shared" si="17"/>
        <v>42</v>
      </c>
      <c r="BX32" s="25">
        <v>43</v>
      </c>
      <c r="BY32" s="14">
        <f ca="1" t="shared" si="29"/>
        <v>43.9</v>
      </c>
      <c r="BZ32" s="44">
        <f t="shared" si="18"/>
        <v>24</v>
      </c>
      <c r="CA32" s="49">
        <f t="shared" si="30"/>
        <v>0</v>
      </c>
      <c r="CB32" s="49">
        <f>SUM($CA$15:CA32)*CA32</f>
        <v>0</v>
      </c>
      <c r="CC32" s="28" t="s">
        <v>45</v>
      </c>
      <c r="CE32" s="9">
        <f ca="1" t="shared" si="19"/>
        <v>19</v>
      </c>
      <c r="CF32" s="10">
        <f ca="1" t="shared" si="20"/>
        <v>180</v>
      </c>
      <c r="CG32" s="48">
        <f t="shared" si="21"/>
        <v>3</v>
      </c>
      <c r="CH32" s="49">
        <f t="shared" si="22"/>
        <v>0</v>
      </c>
      <c r="CI32" s="45">
        <f t="shared" si="23"/>
        <v>0</v>
      </c>
      <c r="CJ32" s="9">
        <f ca="1" t="shared" si="31"/>
        <v>42</v>
      </c>
      <c r="CK32" s="25">
        <v>43</v>
      </c>
      <c r="CL32" s="14">
        <f ca="1" t="shared" si="32"/>
        <v>43.9</v>
      </c>
      <c r="CM32" s="44">
        <f t="shared" si="24"/>
        <v>50</v>
      </c>
      <c r="CN32" s="49">
        <f t="shared" si="25"/>
        <v>0</v>
      </c>
      <c r="CO32" s="49">
        <f>SUM($CN$15:CN32)*CN32</f>
        <v>0</v>
      </c>
      <c r="CP32" s="28" t="s">
        <v>45</v>
      </c>
    </row>
    <row r="33" spans="1:94" s="3" customFormat="1" ht="12.75" customHeight="1">
      <c r="A33" s="209">
        <f t="shared" si="0"/>
        <v>91</v>
      </c>
      <c r="B33" s="210"/>
      <c r="C33" s="209">
        <f t="shared" si="6"/>
        <v>7</v>
      </c>
      <c r="D33" s="210"/>
      <c r="E33" s="69"/>
      <c r="F33" s="67"/>
      <c r="G33" s="67"/>
      <c r="H33" s="67"/>
      <c r="I33" s="54"/>
      <c r="J33" s="52"/>
      <c r="K33" s="53"/>
      <c r="L33" s="53"/>
      <c r="M33" s="53"/>
      <c r="N33" s="54"/>
      <c r="O33" s="52"/>
      <c r="P33" s="53"/>
      <c r="Q33" s="53"/>
      <c r="R33" s="53">
        <v>1</v>
      </c>
      <c r="S33" s="54">
        <v>1</v>
      </c>
      <c r="T33" s="52">
        <v>1</v>
      </c>
      <c r="U33" s="53">
        <v>1</v>
      </c>
      <c r="V33" s="53">
        <v>1</v>
      </c>
      <c r="W33" s="53">
        <v>1</v>
      </c>
      <c r="X33" s="54">
        <v>1</v>
      </c>
      <c r="Y33" s="19">
        <v>44</v>
      </c>
      <c r="Z33" s="16" t="s">
        <v>15</v>
      </c>
      <c r="AA33" s="20">
        <v>45.9</v>
      </c>
      <c r="AB33" s="52">
        <v>1</v>
      </c>
      <c r="AC33" s="53">
        <v>1</v>
      </c>
      <c r="AD33" s="53">
        <v>1</v>
      </c>
      <c r="AE33" s="53">
        <v>1</v>
      </c>
      <c r="AF33" s="54">
        <v>1</v>
      </c>
      <c r="AG33" s="52">
        <v>1</v>
      </c>
      <c r="AH33" s="53">
        <v>1</v>
      </c>
      <c r="AI33" s="53">
        <v>1</v>
      </c>
      <c r="AJ33" s="53">
        <v>1</v>
      </c>
      <c r="AK33" s="54"/>
      <c r="AL33" s="52"/>
      <c r="AM33" s="53"/>
      <c r="AN33" s="53"/>
      <c r="AO33" s="53"/>
      <c r="AP33" s="54"/>
      <c r="AQ33" s="52"/>
      <c r="AR33" s="53"/>
      <c r="AS33" s="53"/>
      <c r="AT33" s="53"/>
      <c r="AU33" s="75"/>
      <c r="AV33" s="209">
        <f t="shared" si="1"/>
        <v>9</v>
      </c>
      <c r="AW33" s="210"/>
      <c r="AX33" s="209">
        <f t="shared" si="2"/>
        <v>105</v>
      </c>
      <c r="AY33" s="215"/>
      <c r="AZ33" s="149">
        <f t="shared" si="3"/>
        <v>16</v>
      </c>
      <c r="BA33" s="150"/>
      <c r="BB33" s="160">
        <f t="shared" si="4"/>
        <v>196</v>
      </c>
      <c r="BC33" s="150"/>
      <c r="BE33" s="9">
        <f ca="1" t="shared" si="7"/>
        <v>7</v>
      </c>
      <c r="BF33" s="10">
        <f ca="1" t="shared" si="8"/>
        <v>91</v>
      </c>
      <c r="BG33" s="48">
        <f t="shared" si="26"/>
        <v>-2</v>
      </c>
      <c r="BH33" s="25">
        <f t="shared" si="5"/>
        <v>1</v>
      </c>
      <c r="BI33" s="45">
        <f t="shared" si="9"/>
        <v>45</v>
      </c>
      <c r="BJ33" s="9">
        <f ca="1" t="shared" si="27"/>
        <v>44</v>
      </c>
      <c r="BK33" s="25">
        <v>45</v>
      </c>
      <c r="BL33" s="14">
        <f ca="1" t="shared" si="28"/>
        <v>45.9</v>
      </c>
      <c r="BM33" s="44">
        <f t="shared" si="10"/>
        <v>19</v>
      </c>
      <c r="BN33" s="49">
        <f t="shared" si="11"/>
        <v>0</v>
      </c>
      <c r="BO33" s="49">
        <f>SUM($BN$15:BN33)*BN33</f>
        <v>0</v>
      </c>
      <c r="BP33" s="28" t="s">
        <v>46</v>
      </c>
      <c r="BQ33" s="6"/>
      <c r="BR33" s="9">
        <f ca="1" t="shared" si="12"/>
        <v>9</v>
      </c>
      <c r="BS33" s="10">
        <f ca="1" t="shared" si="13"/>
        <v>105</v>
      </c>
      <c r="BT33" s="48">
        <f t="shared" si="14"/>
        <v>-11</v>
      </c>
      <c r="BU33" s="49">
        <f t="shared" si="15"/>
        <v>1</v>
      </c>
      <c r="BV33" s="45">
        <f t="shared" si="16"/>
        <v>44</v>
      </c>
      <c r="BW33" s="9">
        <f ca="1" t="shared" si="17"/>
        <v>44</v>
      </c>
      <c r="BX33" s="25">
        <v>45</v>
      </c>
      <c r="BY33" s="14">
        <f ca="1" t="shared" si="29"/>
        <v>45.9</v>
      </c>
      <c r="BZ33" s="44">
        <f t="shared" si="18"/>
        <v>14</v>
      </c>
      <c r="CA33" s="49">
        <f t="shared" si="30"/>
        <v>0</v>
      </c>
      <c r="CB33" s="49">
        <f>SUM($CA$15:CA33)*CA33</f>
        <v>0</v>
      </c>
      <c r="CC33" s="28" t="s">
        <v>46</v>
      </c>
      <c r="CD33" s="6"/>
      <c r="CE33" s="9">
        <f ca="1" t="shared" si="19"/>
        <v>16</v>
      </c>
      <c r="CF33" s="10">
        <f ca="1" t="shared" si="20"/>
        <v>196</v>
      </c>
      <c r="CG33" s="48">
        <f t="shared" si="21"/>
        <v>-13</v>
      </c>
      <c r="CH33" s="49">
        <f t="shared" si="22"/>
        <v>1</v>
      </c>
      <c r="CI33" s="45">
        <f t="shared" si="23"/>
        <v>44</v>
      </c>
      <c r="CJ33" s="9">
        <f ca="1" t="shared" si="31"/>
        <v>44</v>
      </c>
      <c r="CK33" s="25">
        <v>45</v>
      </c>
      <c r="CL33" s="14">
        <f ca="1" t="shared" si="32"/>
        <v>45.9</v>
      </c>
      <c r="CM33" s="44">
        <f t="shared" si="24"/>
        <v>33</v>
      </c>
      <c r="CN33" s="49">
        <f t="shared" si="25"/>
        <v>0</v>
      </c>
      <c r="CO33" s="49">
        <f>SUM($CN$15:CN33)*CN33</f>
        <v>0</v>
      </c>
      <c r="CP33" s="28" t="s">
        <v>46</v>
      </c>
    </row>
    <row r="34" spans="1:94" s="3" customFormat="1" ht="12.75" customHeight="1">
      <c r="A34" s="209">
        <f t="shared" si="0"/>
        <v>84</v>
      </c>
      <c r="B34" s="210"/>
      <c r="C34" s="209">
        <f t="shared" si="6"/>
        <v>9</v>
      </c>
      <c r="D34" s="210"/>
      <c r="E34" s="69"/>
      <c r="F34" s="67"/>
      <c r="G34" s="67"/>
      <c r="H34" s="67"/>
      <c r="I34" s="54"/>
      <c r="J34" s="52"/>
      <c r="K34" s="53"/>
      <c r="L34" s="53"/>
      <c r="M34" s="53"/>
      <c r="N34" s="54"/>
      <c r="O34" s="52"/>
      <c r="P34" s="53">
        <v>1</v>
      </c>
      <c r="Q34" s="53">
        <v>1</v>
      </c>
      <c r="R34" s="53">
        <v>1</v>
      </c>
      <c r="S34" s="54">
        <v>1</v>
      </c>
      <c r="T34" s="52">
        <v>1</v>
      </c>
      <c r="U34" s="53">
        <v>1</v>
      </c>
      <c r="V34" s="53">
        <v>1</v>
      </c>
      <c r="W34" s="53">
        <v>1</v>
      </c>
      <c r="X34" s="54">
        <v>1</v>
      </c>
      <c r="Y34" s="19">
        <v>42</v>
      </c>
      <c r="Z34" s="16" t="s">
        <v>15</v>
      </c>
      <c r="AA34" s="20">
        <v>43.9</v>
      </c>
      <c r="AB34" s="52">
        <v>1</v>
      </c>
      <c r="AC34" s="53">
        <v>1</v>
      </c>
      <c r="AD34" s="53">
        <v>1</v>
      </c>
      <c r="AE34" s="53">
        <v>1</v>
      </c>
      <c r="AF34" s="54">
        <v>1</v>
      </c>
      <c r="AG34" s="52">
        <v>1</v>
      </c>
      <c r="AH34" s="53">
        <v>1</v>
      </c>
      <c r="AI34" s="53">
        <v>1</v>
      </c>
      <c r="AJ34" s="53">
        <v>1</v>
      </c>
      <c r="AK34" s="54">
        <v>1</v>
      </c>
      <c r="AL34" s="52"/>
      <c r="AM34" s="53"/>
      <c r="AN34" s="53"/>
      <c r="AO34" s="53"/>
      <c r="AP34" s="54"/>
      <c r="AQ34" s="52"/>
      <c r="AR34" s="53"/>
      <c r="AS34" s="53"/>
      <c r="AT34" s="53"/>
      <c r="AU34" s="75"/>
      <c r="AV34" s="209">
        <f t="shared" si="1"/>
        <v>10</v>
      </c>
      <c r="AW34" s="210"/>
      <c r="AX34" s="209">
        <f t="shared" si="2"/>
        <v>96</v>
      </c>
      <c r="AY34" s="215"/>
      <c r="AZ34" s="149">
        <f t="shared" si="3"/>
        <v>19</v>
      </c>
      <c r="BA34" s="150"/>
      <c r="BB34" s="160">
        <f t="shared" si="4"/>
        <v>180</v>
      </c>
      <c r="BC34" s="150"/>
      <c r="BE34" s="9">
        <f ca="1" t="shared" si="7"/>
        <v>4</v>
      </c>
      <c r="BF34" s="10">
        <f ca="1" t="shared" si="8"/>
        <v>95</v>
      </c>
      <c r="BG34" s="48">
        <f t="shared" si="26"/>
        <v>-6</v>
      </c>
      <c r="BH34" s="25">
        <f t="shared" si="5"/>
        <v>1</v>
      </c>
      <c r="BI34" s="45">
        <f t="shared" si="9"/>
        <v>47</v>
      </c>
      <c r="BJ34" s="9">
        <f ca="1" t="shared" si="27"/>
        <v>46</v>
      </c>
      <c r="BK34" s="25">
        <v>47</v>
      </c>
      <c r="BL34" s="14">
        <f ca="1" t="shared" si="28"/>
        <v>47.9</v>
      </c>
      <c r="BM34" s="44">
        <f t="shared" si="10"/>
        <v>14</v>
      </c>
      <c r="BN34" s="49">
        <f t="shared" si="11"/>
        <v>0</v>
      </c>
      <c r="BO34" s="49">
        <f>SUM($BN$15:BN34)*BN34</f>
        <v>0</v>
      </c>
      <c r="BP34" s="28" t="s">
        <v>47</v>
      </c>
      <c r="BQ34" s="6"/>
      <c r="BR34" s="9">
        <f ca="1" t="shared" si="12"/>
        <v>1</v>
      </c>
      <c r="BS34" s="10">
        <f ca="1" t="shared" si="13"/>
        <v>106</v>
      </c>
      <c r="BT34" s="48">
        <f t="shared" si="14"/>
        <v>-12</v>
      </c>
      <c r="BU34" s="49">
        <f t="shared" si="15"/>
        <v>1</v>
      </c>
      <c r="BV34" s="45">
        <f t="shared" si="16"/>
        <v>46</v>
      </c>
      <c r="BW34" s="9">
        <f ca="1" t="shared" si="17"/>
        <v>46</v>
      </c>
      <c r="BX34" s="25">
        <v>47</v>
      </c>
      <c r="BY34" s="14">
        <f ca="1" t="shared" si="29"/>
        <v>47.9</v>
      </c>
      <c r="BZ34" s="44">
        <f t="shared" si="18"/>
        <v>5</v>
      </c>
      <c r="CA34" s="49">
        <f t="shared" si="30"/>
        <v>0</v>
      </c>
      <c r="CB34" s="49">
        <f>SUM($CA$15:CA34)*CA34</f>
        <v>0</v>
      </c>
      <c r="CC34" s="28" t="s">
        <v>47</v>
      </c>
      <c r="CD34" s="6"/>
      <c r="CE34" s="9">
        <f ca="1" t="shared" si="19"/>
        <v>5</v>
      </c>
      <c r="CF34" s="10">
        <f ca="1" t="shared" si="20"/>
        <v>201</v>
      </c>
      <c r="CG34" s="48">
        <f t="shared" si="21"/>
        <v>-18</v>
      </c>
      <c r="CH34" s="49">
        <f t="shared" si="22"/>
        <v>1</v>
      </c>
      <c r="CI34" s="45">
        <f t="shared" si="23"/>
        <v>46</v>
      </c>
      <c r="CJ34" s="9">
        <f ca="1" t="shared" si="31"/>
        <v>46</v>
      </c>
      <c r="CK34" s="25">
        <v>47</v>
      </c>
      <c r="CL34" s="14">
        <f ca="1" t="shared" si="32"/>
        <v>47.9</v>
      </c>
      <c r="CM34" s="44">
        <f t="shared" si="24"/>
        <v>19</v>
      </c>
      <c r="CN34" s="49">
        <f t="shared" si="25"/>
        <v>0</v>
      </c>
      <c r="CO34" s="49">
        <f>SUM($CN$15:CN34)*CN34</f>
        <v>0</v>
      </c>
      <c r="CP34" s="28" t="s">
        <v>47</v>
      </c>
    </row>
    <row r="35" spans="1:94" s="3" customFormat="1" ht="12.75" customHeight="1">
      <c r="A35" s="209">
        <f t="shared" si="0"/>
        <v>75</v>
      </c>
      <c r="B35" s="210"/>
      <c r="C35" s="209">
        <f t="shared" si="6"/>
        <v>13</v>
      </c>
      <c r="D35" s="210"/>
      <c r="E35" s="69"/>
      <c r="F35" s="67"/>
      <c r="G35" s="67"/>
      <c r="H35" s="67"/>
      <c r="I35" s="54"/>
      <c r="J35" s="52"/>
      <c r="K35" s="53"/>
      <c r="L35" s="53">
        <v>1</v>
      </c>
      <c r="M35" s="53">
        <v>1</v>
      </c>
      <c r="N35" s="54">
        <v>1</v>
      </c>
      <c r="O35" s="52">
        <v>1</v>
      </c>
      <c r="P35" s="53">
        <v>1</v>
      </c>
      <c r="Q35" s="53">
        <v>1</v>
      </c>
      <c r="R35" s="53">
        <v>1</v>
      </c>
      <c r="S35" s="54">
        <v>1</v>
      </c>
      <c r="T35" s="52">
        <v>1</v>
      </c>
      <c r="U35" s="53">
        <v>1</v>
      </c>
      <c r="V35" s="53">
        <v>1</v>
      </c>
      <c r="W35" s="53">
        <v>1</v>
      </c>
      <c r="X35" s="54">
        <v>1</v>
      </c>
      <c r="Y35" s="19">
        <v>40</v>
      </c>
      <c r="Z35" s="16" t="s">
        <v>15</v>
      </c>
      <c r="AA35" s="20">
        <v>41.9</v>
      </c>
      <c r="AB35" s="52">
        <v>1</v>
      </c>
      <c r="AC35" s="53">
        <v>1</v>
      </c>
      <c r="AD35" s="53">
        <v>1</v>
      </c>
      <c r="AE35" s="53">
        <v>1</v>
      </c>
      <c r="AF35" s="54">
        <v>1</v>
      </c>
      <c r="AG35" s="52">
        <v>1</v>
      </c>
      <c r="AH35" s="53">
        <v>1</v>
      </c>
      <c r="AI35" s="53">
        <v>1</v>
      </c>
      <c r="AJ35" s="53">
        <v>1</v>
      </c>
      <c r="AK35" s="54">
        <v>1</v>
      </c>
      <c r="AL35" s="52"/>
      <c r="AM35" s="53"/>
      <c r="AN35" s="53"/>
      <c r="AO35" s="53"/>
      <c r="AP35" s="54"/>
      <c r="AQ35" s="52"/>
      <c r="AR35" s="53"/>
      <c r="AS35" s="53"/>
      <c r="AT35" s="53"/>
      <c r="AU35" s="75"/>
      <c r="AV35" s="209">
        <f t="shared" si="1"/>
        <v>10</v>
      </c>
      <c r="AW35" s="210"/>
      <c r="AX35" s="209">
        <f t="shared" si="2"/>
        <v>86</v>
      </c>
      <c r="AY35" s="215"/>
      <c r="AZ35" s="149">
        <f t="shared" si="3"/>
        <v>23</v>
      </c>
      <c r="BA35" s="150"/>
      <c r="BB35" s="160">
        <f t="shared" si="4"/>
        <v>161</v>
      </c>
      <c r="BC35" s="150"/>
      <c r="BE35" s="9">
        <f ca="1" t="shared" si="7"/>
        <v>3</v>
      </c>
      <c r="BF35" s="10">
        <f ca="1" t="shared" si="8"/>
        <v>98</v>
      </c>
      <c r="BG35" s="48">
        <f t="shared" si="26"/>
        <v>-9</v>
      </c>
      <c r="BH35" s="25">
        <f t="shared" si="5"/>
        <v>1</v>
      </c>
      <c r="BI35" s="45">
        <f t="shared" si="9"/>
        <v>49</v>
      </c>
      <c r="BJ35" s="9">
        <f ca="1" t="shared" si="27"/>
        <v>48</v>
      </c>
      <c r="BK35" s="25">
        <v>49</v>
      </c>
      <c r="BL35" s="14">
        <f ca="1" t="shared" si="28"/>
        <v>49.9</v>
      </c>
      <c r="BM35" s="44">
        <f t="shared" si="10"/>
        <v>10</v>
      </c>
      <c r="BN35" s="49">
        <f t="shared" si="11"/>
        <v>0</v>
      </c>
      <c r="BO35" s="49">
        <f>SUM($BN$15:BN35)*BN35</f>
        <v>0</v>
      </c>
      <c r="BP35" s="28" t="s">
        <v>48</v>
      </c>
      <c r="BQ35" s="6"/>
      <c r="BR35" s="9">
        <f ca="1" t="shared" si="12"/>
        <v>3</v>
      </c>
      <c r="BS35" s="10">
        <f ca="1" t="shared" si="13"/>
        <v>109</v>
      </c>
      <c r="BT35" s="48">
        <f t="shared" si="14"/>
        <v>-15</v>
      </c>
      <c r="BU35" s="49">
        <f t="shared" si="15"/>
        <v>1</v>
      </c>
      <c r="BV35" s="45">
        <f t="shared" si="16"/>
        <v>48</v>
      </c>
      <c r="BW35" s="9">
        <f ca="1" t="shared" si="17"/>
        <v>48</v>
      </c>
      <c r="BX35" s="25">
        <v>49</v>
      </c>
      <c r="BY35" s="14">
        <f ca="1" t="shared" si="29"/>
        <v>49.9</v>
      </c>
      <c r="BZ35" s="44">
        <f t="shared" si="18"/>
        <v>4</v>
      </c>
      <c r="CA35" s="49">
        <f t="shared" si="30"/>
        <v>0</v>
      </c>
      <c r="CB35" s="49">
        <f>SUM($CA$15:CA35)*CA35</f>
        <v>0</v>
      </c>
      <c r="CC35" s="28" t="s">
        <v>48</v>
      </c>
      <c r="CD35" s="6"/>
      <c r="CE35" s="9">
        <f ca="1" t="shared" si="19"/>
        <v>6</v>
      </c>
      <c r="CF35" s="10">
        <f ca="1" t="shared" si="20"/>
        <v>207</v>
      </c>
      <c r="CG35" s="48">
        <f t="shared" si="21"/>
        <v>-24</v>
      </c>
      <c r="CH35" s="49">
        <f t="shared" si="22"/>
        <v>1</v>
      </c>
      <c r="CI35" s="45">
        <f t="shared" si="23"/>
        <v>48</v>
      </c>
      <c r="CJ35" s="9">
        <f ca="1" t="shared" si="31"/>
        <v>48</v>
      </c>
      <c r="CK35" s="25">
        <v>49</v>
      </c>
      <c r="CL35" s="14">
        <f ca="1" t="shared" si="32"/>
        <v>49.9</v>
      </c>
      <c r="CM35" s="44">
        <f t="shared" si="24"/>
        <v>14</v>
      </c>
      <c r="CN35" s="49">
        <f t="shared" si="25"/>
        <v>0</v>
      </c>
      <c r="CO35" s="49">
        <f>SUM($CN$15:CN35)*CN35</f>
        <v>0</v>
      </c>
      <c r="CP35" s="28" t="s">
        <v>48</v>
      </c>
    </row>
    <row r="36" spans="1:94" s="3" customFormat="1" ht="12.75" customHeight="1">
      <c r="A36" s="209">
        <f t="shared" si="0"/>
        <v>62</v>
      </c>
      <c r="B36" s="210"/>
      <c r="C36" s="209">
        <f t="shared" si="6"/>
        <v>10</v>
      </c>
      <c r="D36" s="210"/>
      <c r="E36" s="52"/>
      <c r="F36" s="53"/>
      <c r="G36" s="53"/>
      <c r="H36" s="67"/>
      <c r="I36" s="54"/>
      <c r="J36" s="52"/>
      <c r="K36" s="53"/>
      <c r="L36" s="53"/>
      <c r="M36" s="53"/>
      <c r="N36" s="54"/>
      <c r="O36" s="52">
        <v>1</v>
      </c>
      <c r="P36" s="53">
        <v>1</v>
      </c>
      <c r="Q36" s="53">
        <v>1</v>
      </c>
      <c r="R36" s="53">
        <v>1</v>
      </c>
      <c r="S36" s="54">
        <v>1</v>
      </c>
      <c r="T36" s="52">
        <v>1</v>
      </c>
      <c r="U36" s="53">
        <v>1</v>
      </c>
      <c r="V36" s="53">
        <v>1</v>
      </c>
      <c r="W36" s="53">
        <v>1</v>
      </c>
      <c r="X36" s="54">
        <v>1</v>
      </c>
      <c r="Y36" s="19">
        <v>38</v>
      </c>
      <c r="Z36" s="16" t="s">
        <v>15</v>
      </c>
      <c r="AA36" s="20">
        <v>39.9</v>
      </c>
      <c r="AB36" s="52">
        <v>1</v>
      </c>
      <c r="AC36" s="53">
        <v>1</v>
      </c>
      <c r="AD36" s="53">
        <v>1</v>
      </c>
      <c r="AE36" s="53">
        <v>1</v>
      </c>
      <c r="AF36" s="54">
        <v>1</v>
      </c>
      <c r="AG36" s="52">
        <v>1</v>
      </c>
      <c r="AH36" s="53">
        <v>1</v>
      </c>
      <c r="AI36" s="53">
        <v>1</v>
      </c>
      <c r="AJ36" s="53">
        <v>1</v>
      </c>
      <c r="AK36" s="54">
        <v>1</v>
      </c>
      <c r="AL36" s="52"/>
      <c r="AM36" s="53"/>
      <c r="AN36" s="53"/>
      <c r="AO36" s="53"/>
      <c r="AP36" s="54"/>
      <c r="AQ36" s="52"/>
      <c r="AR36" s="53"/>
      <c r="AS36" s="53"/>
      <c r="AT36" s="53"/>
      <c r="AU36" s="75"/>
      <c r="AV36" s="209">
        <f t="shared" si="1"/>
        <v>10</v>
      </c>
      <c r="AW36" s="210"/>
      <c r="AX36" s="209">
        <f t="shared" si="2"/>
        <v>76</v>
      </c>
      <c r="AY36" s="215"/>
      <c r="AZ36" s="149">
        <f t="shared" si="3"/>
        <v>20</v>
      </c>
      <c r="BA36" s="150"/>
      <c r="BB36" s="160">
        <f t="shared" si="4"/>
        <v>138</v>
      </c>
      <c r="BC36" s="150"/>
      <c r="BE36" s="9">
        <f ca="1" t="shared" si="7"/>
        <v>3</v>
      </c>
      <c r="BF36" s="10">
        <f ca="1" t="shared" si="8"/>
        <v>101</v>
      </c>
      <c r="BG36" s="48">
        <f t="shared" si="26"/>
        <v>-12</v>
      </c>
      <c r="BH36" s="25">
        <f t="shared" si="5"/>
        <v>1</v>
      </c>
      <c r="BI36" s="45">
        <f t="shared" si="9"/>
        <v>51</v>
      </c>
      <c r="BJ36" s="9">
        <f ca="1" t="shared" si="27"/>
        <v>50</v>
      </c>
      <c r="BK36" s="25">
        <v>51</v>
      </c>
      <c r="BL36" s="14">
        <f ca="1" t="shared" si="28"/>
        <v>51.9</v>
      </c>
      <c r="BM36" s="44">
        <f t="shared" si="10"/>
        <v>7</v>
      </c>
      <c r="BN36" s="49">
        <f t="shared" si="11"/>
        <v>0</v>
      </c>
      <c r="BO36" s="49">
        <f>SUM($BN$15:BN36)*BN36</f>
        <v>0</v>
      </c>
      <c r="BP36" s="28" t="s">
        <v>49</v>
      </c>
      <c r="BQ36" s="6"/>
      <c r="BR36" s="9">
        <f ca="1" t="shared" si="12"/>
        <v>1</v>
      </c>
      <c r="BS36" s="10">
        <f ca="1" t="shared" si="13"/>
        <v>110</v>
      </c>
      <c r="BT36" s="48">
        <f t="shared" si="14"/>
        <v>-16</v>
      </c>
      <c r="BU36" s="49">
        <f t="shared" si="15"/>
        <v>1</v>
      </c>
      <c r="BV36" s="45">
        <f t="shared" si="16"/>
        <v>50</v>
      </c>
      <c r="BW36" s="9">
        <f ca="1" t="shared" si="17"/>
        <v>50</v>
      </c>
      <c r="BX36" s="25">
        <v>51</v>
      </c>
      <c r="BY36" s="14">
        <f ca="1" t="shared" si="29"/>
        <v>51.9</v>
      </c>
      <c r="BZ36" s="44">
        <f t="shared" si="18"/>
        <v>1</v>
      </c>
      <c r="CA36" s="49">
        <f t="shared" si="30"/>
        <v>0</v>
      </c>
      <c r="CB36" s="49">
        <f>SUM($CA$15:CA36)*CA36</f>
        <v>0</v>
      </c>
      <c r="CC36" s="28" t="s">
        <v>49</v>
      </c>
      <c r="CD36" s="6"/>
      <c r="CE36" s="9">
        <f ca="1" t="shared" si="19"/>
        <v>4</v>
      </c>
      <c r="CF36" s="10">
        <f ca="1" t="shared" si="20"/>
        <v>211</v>
      </c>
      <c r="CG36" s="48">
        <f t="shared" si="21"/>
        <v>-28</v>
      </c>
      <c r="CH36" s="49">
        <f t="shared" si="22"/>
        <v>1</v>
      </c>
      <c r="CI36" s="45">
        <f t="shared" si="23"/>
        <v>50</v>
      </c>
      <c r="CJ36" s="9">
        <f ca="1" t="shared" si="31"/>
        <v>50</v>
      </c>
      <c r="CK36" s="25">
        <v>51</v>
      </c>
      <c r="CL36" s="14">
        <f ca="1" t="shared" si="32"/>
        <v>51.9</v>
      </c>
      <c r="CM36" s="44">
        <f t="shared" si="24"/>
        <v>8</v>
      </c>
      <c r="CN36" s="49">
        <f t="shared" si="25"/>
        <v>0</v>
      </c>
      <c r="CO36" s="49">
        <f>SUM($CN$15:CN36)*CN36</f>
        <v>0</v>
      </c>
      <c r="CP36" s="28" t="s">
        <v>49</v>
      </c>
    </row>
    <row r="37" spans="1:94" s="3" customFormat="1" ht="12.75" customHeight="1">
      <c r="A37" s="209">
        <f t="shared" si="0"/>
        <v>52</v>
      </c>
      <c r="B37" s="210"/>
      <c r="C37" s="209">
        <f t="shared" si="6"/>
        <v>13</v>
      </c>
      <c r="D37" s="210"/>
      <c r="E37" s="52"/>
      <c r="F37" s="53"/>
      <c r="G37" s="53"/>
      <c r="H37" s="53"/>
      <c r="I37" s="54"/>
      <c r="J37" s="52"/>
      <c r="K37" s="53"/>
      <c r="L37" s="53">
        <v>1</v>
      </c>
      <c r="M37" s="53">
        <v>1</v>
      </c>
      <c r="N37" s="54">
        <v>1</v>
      </c>
      <c r="O37" s="52">
        <v>1</v>
      </c>
      <c r="P37" s="53">
        <v>1</v>
      </c>
      <c r="Q37" s="53">
        <v>1</v>
      </c>
      <c r="R37" s="53">
        <v>1</v>
      </c>
      <c r="S37" s="54">
        <v>1</v>
      </c>
      <c r="T37" s="52">
        <v>1</v>
      </c>
      <c r="U37" s="53">
        <v>1</v>
      </c>
      <c r="V37" s="53">
        <v>1</v>
      </c>
      <c r="W37" s="53">
        <v>1</v>
      </c>
      <c r="X37" s="54">
        <v>1</v>
      </c>
      <c r="Y37" s="19">
        <v>36</v>
      </c>
      <c r="Z37" s="16" t="s">
        <v>15</v>
      </c>
      <c r="AA37" s="20">
        <v>37.9</v>
      </c>
      <c r="AB37" s="52">
        <v>1</v>
      </c>
      <c r="AC37" s="53">
        <v>1</v>
      </c>
      <c r="AD37" s="53">
        <v>1</v>
      </c>
      <c r="AE37" s="53">
        <v>1</v>
      </c>
      <c r="AF37" s="54">
        <v>1</v>
      </c>
      <c r="AG37" s="52">
        <v>1</v>
      </c>
      <c r="AH37" s="53">
        <v>1</v>
      </c>
      <c r="AI37" s="53">
        <v>1</v>
      </c>
      <c r="AJ37" s="53">
        <v>1</v>
      </c>
      <c r="AK37" s="54">
        <v>1</v>
      </c>
      <c r="AL37" s="52">
        <v>1</v>
      </c>
      <c r="AM37" s="53">
        <v>1</v>
      </c>
      <c r="AN37" s="53"/>
      <c r="AO37" s="53"/>
      <c r="AP37" s="54"/>
      <c r="AQ37" s="52"/>
      <c r="AR37" s="53"/>
      <c r="AS37" s="53"/>
      <c r="AT37" s="53"/>
      <c r="AU37" s="75"/>
      <c r="AV37" s="209">
        <f t="shared" si="1"/>
        <v>12</v>
      </c>
      <c r="AW37" s="210"/>
      <c r="AX37" s="209">
        <f t="shared" si="2"/>
        <v>66</v>
      </c>
      <c r="AY37" s="215"/>
      <c r="AZ37" s="149">
        <f t="shared" si="3"/>
        <v>25</v>
      </c>
      <c r="BA37" s="150"/>
      <c r="BB37" s="160">
        <f t="shared" si="4"/>
        <v>118</v>
      </c>
      <c r="BC37" s="150"/>
      <c r="BE37" s="9">
        <f ca="1" t="shared" si="7"/>
        <v>2</v>
      </c>
      <c r="BF37" s="10">
        <f ca="1" t="shared" si="8"/>
        <v>103</v>
      </c>
      <c r="BG37" s="48">
        <f t="shared" si="26"/>
        <v>-14</v>
      </c>
      <c r="BH37" s="25">
        <f t="shared" si="5"/>
        <v>1</v>
      </c>
      <c r="BI37" s="45">
        <f t="shared" si="9"/>
        <v>53</v>
      </c>
      <c r="BJ37" s="9">
        <f ca="1" t="shared" si="27"/>
        <v>52</v>
      </c>
      <c r="BK37" s="25">
        <v>53</v>
      </c>
      <c r="BL37" s="14">
        <f ca="1" t="shared" si="28"/>
        <v>53.9</v>
      </c>
      <c r="BM37" s="44">
        <f t="shared" si="10"/>
        <v>4</v>
      </c>
      <c r="BN37" s="49">
        <f t="shared" si="11"/>
        <v>0</v>
      </c>
      <c r="BO37" s="49">
        <f>SUM($BN$15:BN37)*BN37</f>
        <v>0</v>
      </c>
      <c r="BP37" s="28" t="s">
        <v>50</v>
      </c>
      <c r="BQ37" s="6"/>
      <c r="BR37" s="9">
        <f ca="1" t="shared" si="12"/>
        <v>0</v>
      </c>
      <c r="BS37" s="10">
        <f ca="1" t="shared" si="13"/>
        <v>110</v>
      </c>
      <c r="BT37" s="48">
        <f t="shared" si="14"/>
        <v>-16</v>
      </c>
      <c r="BU37" s="49">
        <f t="shared" si="15"/>
        <v>1</v>
      </c>
      <c r="BV37" s="45">
        <f t="shared" si="16"/>
        <v>52</v>
      </c>
      <c r="BW37" s="9">
        <f ca="1" t="shared" si="17"/>
        <v>52</v>
      </c>
      <c r="BX37" s="25">
        <v>53</v>
      </c>
      <c r="BY37" s="14">
        <f ca="1" t="shared" si="29"/>
        <v>53.9</v>
      </c>
      <c r="BZ37" s="44">
        <f t="shared" si="18"/>
        <v>0</v>
      </c>
      <c r="CA37" s="49">
        <f t="shared" si="30"/>
        <v>0</v>
      </c>
      <c r="CB37" s="49">
        <f>SUM($CA$15:CA37)*CA37</f>
        <v>0</v>
      </c>
      <c r="CC37" s="28" t="s">
        <v>50</v>
      </c>
      <c r="CD37" s="6"/>
      <c r="CE37" s="9">
        <f ca="1" t="shared" si="19"/>
        <v>2</v>
      </c>
      <c r="CF37" s="10">
        <f ca="1" t="shared" si="20"/>
        <v>213</v>
      </c>
      <c r="CG37" s="48">
        <f t="shared" si="21"/>
        <v>-30</v>
      </c>
      <c r="CH37" s="49">
        <f t="shared" si="22"/>
        <v>1</v>
      </c>
      <c r="CI37" s="45">
        <f t="shared" si="23"/>
        <v>52</v>
      </c>
      <c r="CJ37" s="9">
        <f ca="1" t="shared" si="31"/>
        <v>52</v>
      </c>
      <c r="CK37" s="25">
        <v>53</v>
      </c>
      <c r="CL37" s="14">
        <f ca="1" t="shared" si="32"/>
        <v>53.9</v>
      </c>
      <c r="CM37" s="44">
        <f t="shared" si="24"/>
        <v>4</v>
      </c>
      <c r="CN37" s="49">
        <f t="shared" si="25"/>
        <v>0</v>
      </c>
      <c r="CO37" s="49">
        <f>SUM($CN$15:CN37)*CN37</f>
        <v>0</v>
      </c>
      <c r="CP37" s="28" t="s">
        <v>50</v>
      </c>
    </row>
    <row r="38" spans="1:94" s="3" customFormat="1" ht="12.75" customHeight="1">
      <c r="A38" s="209">
        <f t="shared" si="0"/>
        <v>39</v>
      </c>
      <c r="B38" s="210"/>
      <c r="C38" s="209">
        <f t="shared" si="6"/>
        <v>17</v>
      </c>
      <c r="D38" s="210"/>
      <c r="E38" s="52"/>
      <c r="F38" s="53"/>
      <c r="G38" s="53"/>
      <c r="H38" s="53">
        <v>1</v>
      </c>
      <c r="I38" s="54">
        <v>1</v>
      </c>
      <c r="J38" s="52">
        <v>1</v>
      </c>
      <c r="K38" s="53">
        <v>1</v>
      </c>
      <c r="L38" s="53">
        <v>1</v>
      </c>
      <c r="M38" s="53">
        <v>1</v>
      </c>
      <c r="N38" s="54">
        <v>1</v>
      </c>
      <c r="O38" s="52">
        <v>1</v>
      </c>
      <c r="P38" s="53">
        <v>1</v>
      </c>
      <c r="Q38" s="53">
        <v>1</v>
      </c>
      <c r="R38" s="53">
        <v>1</v>
      </c>
      <c r="S38" s="54">
        <v>1</v>
      </c>
      <c r="T38" s="52">
        <v>1</v>
      </c>
      <c r="U38" s="53">
        <v>1</v>
      </c>
      <c r="V38" s="53">
        <v>1</v>
      </c>
      <c r="W38" s="53">
        <v>1</v>
      </c>
      <c r="X38" s="54">
        <v>1</v>
      </c>
      <c r="Y38" s="19">
        <v>34</v>
      </c>
      <c r="Z38" s="16" t="s">
        <v>15</v>
      </c>
      <c r="AA38" s="20">
        <v>35.9</v>
      </c>
      <c r="AB38" s="52">
        <v>1</v>
      </c>
      <c r="AC38" s="53">
        <v>1</v>
      </c>
      <c r="AD38" s="53">
        <v>1</v>
      </c>
      <c r="AE38" s="53">
        <v>1</v>
      </c>
      <c r="AF38" s="54">
        <v>1</v>
      </c>
      <c r="AG38" s="52">
        <v>1</v>
      </c>
      <c r="AH38" s="53">
        <v>1</v>
      </c>
      <c r="AI38" s="53">
        <v>1</v>
      </c>
      <c r="AJ38" s="53">
        <v>1</v>
      </c>
      <c r="AK38" s="54">
        <v>1</v>
      </c>
      <c r="AL38" s="52">
        <v>1</v>
      </c>
      <c r="AM38" s="53">
        <v>1</v>
      </c>
      <c r="AN38" s="53">
        <v>1</v>
      </c>
      <c r="AO38" s="53">
        <v>1</v>
      </c>
      <c r="AP38" s="54">
        <v>1</v>
      </c>
      <c r="AQ38" s="52">
        <v>1</v>
      </c>
      <c r="AR38" s="53"/>
      <c r="AS38" s="53"/>
      <c r="AT38" s="53"/>
      <c r="AU38" s="75"/>
      <c r="AV38" s="209">
        <f t="shared" si="1"/>
        <v>16</v>
      </c>
      <c r="AW38" s="210"/>
      <c r="AX38" s="209">
        <f t="shared" si="2"/>
        <v>54</v>
      </c>
      <c r="AY38" s="215"/>
      <c r="AZ38" s="149">
        <f t="shared" si="3"/>
        <v>33</v>
      </c>
      <c r="BA38" s="150"/>
      <c r="BB38" s="160">
        <f t="shared" si="4"/>
        <v>93</v>
      </c>
      <c r="BC38" s="150"/>
      <c r="BE38" s="9">
        <f ca="1" t="shared" si="7"/>
        <v>2</v>
      </c>
      <c r="BF38" s="10">
        <f ca="1" t="shared" si="8"/>
        <v>105</v>
      </c>
      <c r="BG38" s="48">
        <f t="shared" si="26"/>
        <v>-16</v>
      </c>
      <c r="BH38" s="25">
        <f t="shared" si="5"/>
        <v>1</v>
      </c>
      <c r="BI38" s="45">
        <f t="shared" si="9"/>
        <v>55</v>
      </c>
      <c r="BJ38" s="9">
        <f ca="1" t="shared" si="27"/>
        <v>54</v>
      </c>
      <c r="BK38" s="25">
        <v>55</v>
      </c>
      <c r="BL38" s="14">
        <f ca="1" t="shared" si="28"/>
        <v>55.9</v>
      </c>
      <c r="BM38" s="44">
        <f t="shared" si="10"/>
        <v>2</v>
      </c>
      <c r="BN38" s="49">
        <f t="shared" si="11"/>
        <v>0</v>
      </c>
      <c r="BO38" s="49">
        <f>SUM($BN$15:BN38)*BN38</f>
        <v>0</v>
      </c>
      <c r="BP38" s="28" t="s">
        <v>51</v>
      </c>
      <c r="BQ38" s="6"/>
      <c r="BR38" s="9">
        <f ca="1" t="shared" si="12"/>
        <v>0</v>
      </c>
      <c r="BS38" s="10">
        <f ca="1" t="shared" si="13"/>
        <v>110</v>
      </c>
      <c r="BT38" s="48">
        <f t="shared" si="14"/>
        <v>-16</v>
      </c>
      <c r="BU38" s="49">
        <f t="shared" si="15"/>
        <v>1</v>
      </c>
      <c r="BV38" s="45">
        <f t="shared" si="16"/>
        <v>54</v>
      </c>
      <c r="BW38" s="9">
        <f ca="1" t="shared" si="17"/>
        <v>54</v>
      </c>
      <c r="BX38" s="25">
        <v>55</v>
      </c>
      <c r="BY38" s="14">
        <f ca="1" t="shared" si="29"/>
        <v>55.9</v>
      </c>
      <c r="BZ38" s="44">
        <f t="shared" si="18"/>
        <v>0</v>
      </c>
      <c r="CA38" s="49">
        <f t="shared" si="30"/>
        <v>0</v>
      </c>
      <c r="CB38" s="49">
        <f>SUM($CA$15:CA38)*CA38</f>
        <v>0</v>
      </c>
      <c r="CC38" s="28" t="s">
        <v>51</v>
      </c>
      <c r="CD38" s="6"/>
      <c r="CE38" s="9">
        <f ca="1" t="shared" si="19"/>
        <v>2</v>
      </c>
      <c r="CF38" s="10">
        <f ca="1" t="shared" si="20"/>
        <v>215</v>
      </c>
      <c r="CG38" s="48">
        <f t="shared" si="21"/>
        <v>-32</v>
      </c>
      <c r="CH38" s="49">
        <f t="shared" si="22"/>
        <v>1</v>
      </c>
      <c r="CI38" s="45">
        <f t="shared" si="23"/>
        <v>54</v>
      </c>
      <c r="CJ38" s="9">
        <f ca="1" t="shared" si="31"/>
        <v>54</v>
      </c>
      <c r="CK38" s="25">
        <v>55</v>
      </c>
      <c r="CL38" s="14">
        <f ca="1" t="shared" si="32"/>
        <v>55.9</v>
      </c>
      <c r="CM38" s="44">
        <f t="shared" si="24"/>
        <v>2</v>
      </c>
      <c r="CN38" s="49">
        <f t="shared" si="25"/>
        <v>0</v>
      </c>
      <c r="CO38" s="49">
        <f>SUM($CN$15:CN38)*CN38</f>
        <v>0</v>
      </c>
      <c r="CP38" s="28" t="s">
        <v>51</v>
      </c>
    </row>
    <row r="39" spans="1:94" s="6" customFormat="1" ht="12.75" customHeight="1">
      <c r="A39" s="209">
        <f t="shared" si="0"/>
        <v>22</v>
      </c>
      <c r="B39" s="210"/>
      <c r="C39" s="209">
        <f t="shared" si="6"/>
        <v>11</v>
      </c>
      <c r="D39" s="210"/>
      <c r="E39" s="52"/>
      <c r="F39" s="53"/>
      <c r="G39" s="53"/>
      <c r="H39" s="53"/>
      <c r="I39" s="54"/>
      <c r="J39" s="52"/>
      <c r="K39" s="53"/>
      <c r="L39" s="53"/>
      <c r="M39" s="53"/>
      <c r="N39" s="54">
        <v>1</v>
      </c>
      <c r="O39" s="52">
        <v>1</v>
      </c>
      <c r="P39" s="53">
        <v>1</v>
      </c>
      <c r="Q39" s="53">
        <v>1</v>
      </c>
      <c r="R39" s="53">
        <v>1</v>
      </c>
      <c r="S39" s="54">
        <v>1</v>
      </c>
      <c r="T39" s="52">
        <v>1</v>
      </c>
      <c r="U39" s="53">
        <v>1</v>
      </c>
      <c r="V39" s="53">
        <v>1</v>
      </c>
      <c r="W39" s="53">
        <v>1</v>
      </c>
      <c r="X39" s="54">
        <v>1</v>
      </c>
      <c r="Y39" s="19">
        <v>32</v>
      </c>
      <c r="Z39" s="16" t="s">
        <v>15</v>
      </c>
      <c r="AA39" s="20">
        <v>33.9</v>
      </c>
      <c r="AB39" s="52">
        <v>1</v>
      </c>
      <c r="AC39" s="53">
        <v>1</v>
      </c>
      <c r="AD39" s="53">
        <v>1</v>
      </c>
      <c r="AE39" s="53">
        <v>1</v>
      </c>
      <c r="AF39" s="54">
        <v>1</v>
      </c>
      <c r="AG39" s="52">
        <v>1</v>
      </c>
      <c r="AH39" s="53">
        <v>1</v>
      </c>
      <c r="AI39" s="53">
        <v>1</v>
      </c>
      <c r="AJ39" s="53">
        <v>1</v>
      </c>
      <c r="AK39" s="54">
        <v>1</v>
      </c>
      <c r="AL39" s="52">
        <v>1</v>
      </c>
      <c r="AM39" s="53">
        <v>1</v>
      </c>
      <c r="AN39" s="53">
        <v>1</v>
      </c>
      <c r="AO39" s="53">
        <v>1</v>
      </c>
      <c r="AP39" s="54">
        <v>1</v>
      </c>
      <c r="AQ39" s="52"/>
      <c r="AR39" s="53"/>
      <c r="AS39" s="53"/>
      <c r="AT39" s="53"/>
      <c r="AU39" s="75"/>
      <c r="AV39" s="209">
        <f t="shared" si="1"/>
        <v>15</v>
      </c>
      <c r="AW39" s="210"/>
      <c r="AX39" s="209">
        <f t="shared" si="2"/>
        <v>38</v>
      </c>
      <c r="AY39" s="215"/>
      <c r="AZ39" s="149">
        <f t="shared" si="3"/>
        <v>26</v>
      </c>
      <c r="BA39" s="150"/>
      <c r="BB39" s="160">
        <f t="shared" si="4"/>
        <v>60</v>
      </c>
      <c r="BC39" s="150"/>
      <c r="BE39" s="9">
        <f ca="1" t="shared" si="7"/>
        <v>0</v>
      </c>
      <c r="BF39" s="10">
        <f ca="1" t="shared" si="8"/>
        <v>105</v>
      </c>
      <c r="BG39" s="48">
        <f t="shared" si="26"/>
        <v>-16</v>
      </c>
      <c r="BH39" s="25">
        <f t="shared" si="5"/>
        <v>1</v>
      </c>
      <c r="BI39" s="45">
        <f t="shared" si="9"/>
        <v>57</v>
      </c>
      <c r="BJ39" s="9">
        <f ca="1" t="shared" si="27"/>
        <v>56</v>
      </c>
      <c r="BK39" s="25">
        <v>57</v>
      </c>
      <c r="BL39" s="14">
        <f ca="1" t="shared" si="28"/>
        <v>57.9</v>
      </c>
      <c r="BM39" s="44">
        <f t="shared" si="10"/>
        <v>0</v>
      </c>
      <c r="BN39" s="49">
        <f t="shared" si="11"/>
        <v>0</v>
      </c>
      <c r="BO39" s="49">
        <f>SUM($BN$15:BN39)*BN39</f>
        <v>0</v>
      </c>
      <c r="BP39" s="28" t="s">
        <v>52</v>
      </c>
      <c r="BR39" s="9">
        <f ca="1" t="shared" si="12"/>
        <v>0</v>
      </c>
      <c r="BS39" s="10">
        <f ca="1" t="shared" si="13"/>
        <v>110</v>
      </c>
      <c r="BT39" s="48">
        <f t="shared" si="14"/>
        <v>-16</v>
      </c>
      <c r="BU39" s="49">
        <f t="shared" si="15"/>
        <v>1</v>
      </c>
      <c r="BV39" s="45">
        <f t="shared" si="16"/>
        <v>56</v>
      </c>
      <c r="BW39" s="9">
        <f ca="1" t="shared" si="17"/>
        <v>56</v>
      </c>
      <c r="BX39" s="25">
        <v>57</v>
      </c>
      <c r="BY39" s="14">
        <f ca="1" t="shared" si="29"/>
        <v>57.9</v>
      </c>
      <c r="BZ39" s="44">
        <f t="shared" si="18"/>
        <v>0</v>
      </c>
      <c r="CA39" s="49">
        <f t="shared" si="30"/>
        <v>0</v>
      </c>
      <c r="CB39" s="49">
        <f>SUM($CA$15:CA39)*CA39</f>
        <v>0</v>
      </c>
      <c r="CC39" s="28" t="s">
        <v>52</v>
      </c>
      <c r="CE39" s="9">
        <f ca="1" t="shared" si="19"/>
        <v>0</v>
      </c>
      <c r="CF39" s="10">
        <f ca="1" t="shared" si="20"/>
        <v>215</v>
      </c>
      <c r="CG39" s="48">
        <f t="shared" si="21"/>
        <v>-32</v>
      </c>
      <c r="CH39" s="49">
        <f t="shared" si="22"/>
        <v>1</v>
      </c>
      <c r="CI39" s="45">
        <f t="shared" si="23"/>
        <v>56</v>
      </c>
      <c r="CJ39" s="9">
        <f ca="1" t="shared" si="31"/>
        <v>56</v>
      </c>
      <c r="CK39" s="25">
        <v>57</v>
      </c>
      <c r="CL39" s="14">
        <f ca="1" t="shared" si="32"/>
        <v>57.9</v>
      </c>
      <c r="CM39" s="44">
        <f t="shared" si="24"/>
        <v>0</v>
      </c>
      <c r="CN39" s="49">
        <f t="shared" si="25"/>
        <v>0</v>
      </c>
      <c r="CO39" s="49">
        <f>SUM($CN$15:CN39)*CN39</f>
        <v>0</v>
      </c>
      <c r="CP39" s="28" t="s">
        <v>52</v>
      </c>
    </row>
    <row r="40" spans="1:94" s="6" customFormat="1" ht="12.75" customHeight="1">
      <c r="A40" s="209">
        <f t="shared" si="0"/>
        <v>11</v>
      </c>
      <c r="B40" s="210"/>
      <c r="C40" s="209">
        <f t="shared" si="6"/>
        <v>4</v>
      </c>
      <c r="D40" s="210"/>
      <c r="E40" s="52"/>
      <c r="F40" s="53"/>
      <c r="G40" s="53"/>
      <c r="H40" s="53"/>
      <c r="I40" s="54"/>
      <c r="J40" s="52"/>
      <c r="K40" s="53"/>
      <c r="L40" s="53"/>
      <c r="M40" s="53"/>
      <c r="N40" s="54"/>
      <c r="O40" s="52"/>
      <c r="P40" s="53"/>
      <c r="Q40" s="53"/>
      <c r="R40" s="53"/>
      <c r="S40" s="54"/>
      <c r="T40" s="52"/>
      <c r="U40" s="53">
        <v>1</v>
      </c>
      <c r="V40" s="53">
        <v>1</v>
      </c>
      <c r="W40" s="53">
        <v>1</v>
      </c>
      <c r="X40" s="54">
        <v>1</v>
      </c>
      <c r="Y40" s="19">
        <v>30</v>
      </c>
      <c r="Z40" s="16" t="s">
        <v>15</v>
      </c>
      <c r="AA40" s="20">
        <v>31.9</v>
      </c>
      <c r="AB40" s="52">
        <v>1</v>
      </c>
      <c r="AC40" s="53">
        <v>1</v>
      </c>
      <c r="AD40" s="53">
        <v>1</v>
      </c>
      <c r="AE40" s="53">
        <v>1</v>
      </c>
      <c r="AF40" s="54">
        <v>1</v>
      </c>
      <c r="AG40" s="52">
        <v>1</v>
      </c>
      <c r="AH40" s="53">
        <v>1</v>
      </c>
      <c r="AI40" s="53">
        <v>1</v>
      </c>
      <c r="AJ40" s="53">
        <v>1</v>
      </c>
      <c r="AK40" s="54">
        <v>1</v>
      </c>
      <c r="AL40" s="52">
        <v>1</v>
      </c>
      <c r="AM40" s="53">
        <v>1</v>
      </c>
      <c r="AN40" s="53"/>
      <c r="AO40" s="53"/>
      <c r="AP40" s="54"/>
      <c r="AQ40" s="52"/>
      <c r="AR40" s="53"/>
      <c r="AS40" s="53"/>
      <c r="AT40" s="53"/>
      <c r="AU40" s="75"/>
      <c r="AV40" s="209">
        <f t="shared" si="1"/>
        <v>12</v>
      </c>
      <c r="AW40" s="210"/>
      <c r="AX40" s="209">
        <f t="shared" si="2"/>
        <v>23</v>
      </c>
      <c r="AY40" s="215"/>
      <c r="AZ40" s="149">
        <f t="shared" si="3"/>
        <v>16</v>
      </c>
      <c r="BA40" s="150"/>
      <c r="BB40" s="160">
        <f t="shared" si="4"/>
        <v>34</v>
      </c>
      <c r="BC40" s="150"/>
      <c r="BE40" s="9">
        <f ca="1" t="shared" si="7"/>
        <v>0</v>
      </c>
      <c r="BF40" s="10">
        <f ca="1" t="shared" si="8"/>
        <v>105</v>
      </c>
      <c r="BG40" s="48">
        <f t="shared" si="26"/>
        <v>-16</v>
      </c>
      <c r="BH40" s="25">
        <f t="shared" si="5"/>
        <v>1</v>
      </c>
      <c r="BI40" s="45">
        <f t="shared" si="9"/>
        <v>59</v>
      </c>
      <c r="BJ40" s="9">
        <f ca="1" t="shared" si="27"/>
        <v>58</v>
      </c>
      <c r="BK40" s="25">
        <v>59</v>
      </c>
      <c r="BL40" s="14">
        <f ca="1" t="shared" si="28"/>
        <v>59.9</v>
      </c>
      <c r="BM40" s="44">
        <f t="shared" si="10"/>
        <v>0</v>
      </c>
      <c r="BN40" s="49">
        <f t="shared" si="11"/>
        <v>0</v>
      </c>
      <c r="BO40" s="49">
        <f>SUM($BN$15:BN40)*BN40</f>
        <v>0</v>
      </c>
      <c r="BP40" s="28" t="s">
        <v>53</v>
      </c>
      <c r="BR40" s="9">
        <f ca="1" t="shared" si="12"/>
        <v>0</v>
      </c>
      <c r="BS40" s="10">
        <f ca="1" t="shared" si="13"/>
        <v>110</v>
      </c>
      <c r="BT40" s="48">
        <f t="shared" si="14"/>
        <v>-16</v>
      </c>
      <c r="BU40" s="49">
        <f t="shared" si="15"/>
        <v>1</v>
      </c>
      <c r="BV40" s="45">
        <f t="shared" si="16"/>
        <v>58</v>
      </c>
      <c r="BW40" s="9">
        <f ca="1" t="shared" si="17"/>
        <v>58</v>
      </c>
      <c r="BX40" s="25">
        <v>59</v>
      </c>
      <c r="BY40" s="14">
        <f ca="1" t="shared" si="29"/>
        <v>59.9</v>
      </c>
      <c r="BZ40" s="44">
        <f t="shared" si="18"/>
        <v>0</v>
      </c>
      <c r="CA40" s="49">
        <f t="shared" si="30"/>
        <v>0</v>
      </c>
      <c r="CB40" s="49">
        <f>SUM($CA$15:CA40)*CA40</f>
        <v>0</v>
      </c>
      <c r="CC40" s="28" t="s">
        <v>53</v>
      </c>
      <c r="CE40" s="9">
        <f ca="1" t="shared" si="19"/>
        <v>0</v>
      </c>
      <c r="CF40" s="10">
        <f ca="1" t="shared" si="20"/>
        <v>215</v>
      </c>
      <c r="CG40" s="48">
        <f t="shared" si="21"/>
        <v>-32</v>
      </c>
      <c r="CH40" s="49">
        <f t="shared" si="22"/>
        <v>1</v>
      </c>
      <c r="CI40" s="45">
        <f t="shared" si="23"/>
        <v>58</v>
      </c>
      <c r="CJ40" s="9">
        <f ca="1" t="shared" si="31"/>
        <v>58</v>
      </c>
      <c r="CK40" s="25">
        <v>59</v>
      </c>
      <c r="CL40" s="14">
        <f ca="1" t="shared" si="32"/>
        <v>59.9</v>
      </c>
      <c r="CM40" s="44">
        <f t="shared" si="24"/>
        <v>0</v>
      </c>
      <c r="CN40" s="49">
        <f t="shared" si="25"/>
        <v>0</v>
      </c>
      <c r="CO40" s="49">
        <f>SUM($CN$15:CN40)*CN40</f>
        <v>0</v>
      </c>
      <c r="CP40" s="28" t="s">
        <v>53</v>
      </c>
    </row>
    <row r="41" spans="1:94" s="6" customFormat="1" ht="12.75" customHeight="1">
      <c r="A41" s="209">
        <f t="shared" si="0"/>
        <v>7</v>
      </c>
      <c r="B41" s="210"/>
      <c r="C41" s="209">
        <f t="shared" si="6"/>
        <v>4</v>
      </c>
      <c r="D41" s="210"/>
      <c r="E41" s="52"/>
      <c r="F41" s="53"/>
      <c r="G41" s="53"/>
      <c r="H41" s="53"/>
      <c r="I41" s="54"/>
      <c r="J41" s="52"/>
      <c r="K41" s="53"/>
      <c r="L41" s="53"/>
      <c r="M41" s="53"/>
      <c r="N41" s="54"/>
      <c r="O41" s="52"/>
      <c r="P41" s="53"/>
      <c r="Q41" s="53"/>
      <c r="R41" s="53"/>
      <c r="S41" s="54"/>
      <c r="T41" s="52"/>
      <c r="U41" s="53">
        <v>1</v>
      </c>
      <c r="V41" s="53">
        <v>1</v>
      </c>
      <c r="W41" s="53">
        <v>1</v>
      </c>
      <c r="X41" s="54">
        <v>1</v>
      </c>
      <c r="Y41" s="19">
        <v>28</v>
      </c>
      <c r="Z41" s="16" t="s">
        <v>15</v>
      </c>
      <c r="AA41" s="20">
        <v>29.9</v>
      </c>
      <c r="AB41" s="52">
        <v>1</v>
      </c>
      <c r="AC41" s="53">
        <v>1</v>
      </c>
      <c r="AD41" s="53">
        <v>1</v>
      </c>
      <c r="AE41" s="53">
        <v>1</v>
      </c>
      <c r="AF41" s="54">
        <v>1</v>
      </c>
      <c r="AG41" s="52">
        <v>1</v>
      </c>
      <c r="AH41" s="53">
        <v>1</v>
      </c>
      <c r="AI41" s="53">
        <v>1</v>
      </c>
      <c r="AJ41" s="53">
        <v>1</v>
      </c>
      <c r="AK41" s="54">
        <v>1</v>
      </c>
      <c r="AL41" s="52"/>
      <c r="AM41" s="53"/>
      <c r="AN41" s="53"/>
      <c r="AO41" s="53"/>
      <c r="AP41" s="54"/>
      <c r="AQ41" s="52"/>
      <c r="AR41" s="53"/>
      <c r="AS41" s="53"/>
      <c r="AT41" s="53"/>
      <c r="AU41" s="75"/>
      <c r="AV41" s="209">
        <f t="shared" si="1"/>
        <v>10</v>
      </c>
      <c r="AW41" s="210"/>
      <c r="AX41" s="209">
        <f t="shared" si="2"/>
        <v>11</v>
      </c>
      <c r="AY41" s="215"/>
      <c r="AZ41" s="149">
        <f t="shared" si="3"/>
        <v>14</v>
      </c>
      <c r="BA41" s="150"/>
      <c r="BB41" s="160">
        <f t="shared" si="4"/>
        <v>18</v>
      </c>
      <c r="BC41" s="150"/>
      <c r="BE41" s="9">
        <f ca="1" t="shared" si="7"/>
        <v>0</v>
      </c>
      <c r="BF41" s="10">
        <f ca="1" t="shared" si="8"/>
        <v>105</v>
      </c>
      <c r="BG41" s="48">
        <f t="shared" si="26"/>
        <v>-16</v>
      </c>
      <c r="BH41" s="25">
        <f t="shared" si="5"/>
        <v>1</v>
      </c>
      <c r="BI41" s="45">
        <f t="shared" si="9"/>
        <v>61</v>
      </c>
      <c r="BJ41" s="9">
        <f ca="1" t="shared" si="27"/>
        <v>60</v>
      </c>
      <c r="BK41" s="25">
        <v>61</v>
      </c>
      <c r="BL41" s="14">
        <f ca="1" t="shared" si="28"/>
        <v>61.9</v>
      </c>
      <c r="BM41" s="44">
        <f t="shared" si="10"/>
        <v>0</v>
      </c>
      <c r="BN41" s="49">
        <f t="shared" si="11"/>
        <v>0</v>
      </c>
      <c r="BO41" s="49">
        <f>SUM($BN$15:BN41)*BN41</f>
        <v>0</v>
      </c>
      <c r="BP41" s="28" t="s">
        <v>54</v>
      </c>
      <c r="BR41" s="9">
        <f ca="1" t="shared" si="12"/>
        <v>0</v>
      </c>
      <c r="BS41" s="10">
        <f ca="1" t="shared" si="13"/>
        <v>110</v>
      </c>
      <c r="BT41" s="48">
        <f t="shared" si="14"/>
        <v>-16</v>
      </c>
      <c r="BU41" s="49">
        <f t="shared" si="15"/>
        <v>1</v>
      </c>
      <c r="BV41" s="45">
        <f t="shared" si="16"/>
        <v>60</v>
      </c>
      <c r="BW41" s="9">
        <f ca="1" t="shared" si="17"/>
        <v>60</v>
      </c>
      <c r="BX41" s="25">
        <v>61</v>
      </c>
      <c r="BY41" s="14">
        <f ca="1" t="shared" si="29"/>
        <v>61.9</v>
      </c>
      <c r="BZ41" s="44">
        <f t="shared" si="18"/>
        <v>0</v>
      </c>
      <c r="CA41" s="49">
        <f t="shared" si="30"/>
        <v>0</v>
      </c>
      <c r="CB41" s="49">
        <f>SUM($CA$15:CA41)*CA41</f>
        <v>0</v>
      </c>
      <c r="CC41" s="28" t="s">
        <v>54</v>
      </c>
      <c r="CE41" s="9">
        <f ca="1" t="shared" si="19"/>
        <v>0</v>
      </c>
      <c r="CF41" s="10">
        <f ca="1" t="shared" si="20"/>
        <v>215</v>
      </c>
      <c r="CG41" s="48">
        <f t="shared" si="21"/>
        <v>-32</v>
      </c>
      <c r="CH41" s="49">
        <f t="shared" si="22"/>
        <v>1</v>
      </c>
      <c r="CI41" s="45">
        <f t="shared" si="23"/>
        <v>60</v>
      </c>
      <c r="CJ41" s="9">
        <f ca="1" t="shared" si="31"/>
        <v>60</v>
      </c>
      <c r="CK41" s="25">
        <v>61</v>
      </c>
      <c r="CL41" s="14">
        <f ca="1" t="shared" si="32"/>
        <v>61.9</v>
      </c>
      <c r="CM41" s="44">
        <f t="shared" si="24"/>
        <v>0</v>
      </c>
      <c r="CN41" s="49">
        <f t="shared" si="25"/>
        <v>0</v>
      </c>
      <c r="CO41" s="49">
        <f>SUM($CN$15:CN41)*CN41</f>
        <v>0</v>
      </c>
      <c r="CP41" s="28" t="s">
        <v>54</v>
      </c>
    </row>
    <row r="42" spans="1:94" s="6" customFormat="1" ht="12.75" customHeight="1">
      <c r="A42" s="209">
        <f t="shared" si="0"/>
        <v>3</v>
      </c>
      <c r="B42" s="210"/>
      <c r="C42" s="209">
        <f t="shared" si="6"/>
        <v>2</v>
      </c>
      <c r="D42" s="210"/>
      <c r="E42" s="52"/>
      <c r="F42" s="53"/>
      <c r="G42" s="53"/>
      <c r="H42" s="53"/>
      <c r="I42" s="54"/>
      <c r="J42" s="52"/>
      <c r="K42" s="53"/>
      <c r="L42" s="53"/>
      <c r="M42" s="53"/>
      <c r="N42" s="54"/>
      <c r="O42" s="52"/>
      <c r="P42" s="53"/>
      <c r="Q42" s="53"/>
      <c r="R42" s="53"/>
      <c r="S42" s="54"/>
      <c r="T42" s="52"/>
      <c r="U42" s="53"/>
      <c r="V42" s="53"/>
      <c r="W42" s="53">
        <v>1</v>
      </c>
      <c r="X42" s="54">
        <v>1</v>
      </c>
      <c r="Y42" s="19">
        <v>26</v>
      </c>
      <c r="Z42" s="16" t="s">
        <v>15</v>
      </c>
      <c r="AA42" s="20">
        <v>27.9</v>
      </c>
      <c r="AB42" s="52">
        <v>1</v>
      </c>
      <c r="AC42" s="53"/>
      <c r="AD42" s="53"/>
      <c r="AE42" s="53"/>
      <c r="AF42" s="54"/>
      <c r="AG42" s="52"/>
      <c r="AH42" s="53"/>
      <c r="AI42" s="53"/>
      <c r="AJ42" s="53"/>
      <c r="AK42" s="54"/>
      <c r="AL42" s="52"/>
      <c r="AM42" s="53"/>
      <c r="AN42" s="53"/>
      <c r="AO42" s="53"/>
      <c r="AP42" s="54"/>
      <c r="AQ42" s="52"/>
      <c r="AR42" s="53"/>
      <c r="AS42" s="53"/>
      <c r="AT42" s="53"/>
      <c r="AU42" s="75"/>
      <c r="AV42" s="209">
        <f t="shared" si="1"/>
        <v>1</v>
      </c>
      <c r="AW42" s="210"/>
      <c r="AX42" s="209">
        <f t="shared" si="2"/>
        <v>1</v>
      </c>
      <c r="AY42" s="215"/>
      <c r="AZ42" s="149">
        <f t="shared" si="3"/>
        <v>3</v>
      </c>
      <c r="BA42" s="150"/>
      <c r="BB42" s="160">
        <f t="shared" si="4"/>
        <v>4</v>
      </c>
      <c r="BC42" s="150"/>
      <c r="BE42" s="9">
        <f ca="1" t="shared" si="7"/>
        <v>0</v>
      </c>
      <c r="BF42" s="10">
        <f ca="1" t="shared" si="8"/>
        <v>105</v>
      </c>
      <c r="BG42" s="48">
        <f t="shared" si="26"/>
        <v>-16</v>
      </c>
      <c r="BH42" s="25">
        <f t="shared" si="5"/>
        <v>1</v>
      </c>
      <c r="BI42" s="45">
        <f t="shared" si="9"/>
        <v>63</v>
      </c>
      <c r="BJ42" s="9">
        <f ca="1" t="shared" si="27"/>
        <v>62</v>
      </c>
      <c r="BK42" s="25">
        <v>63</v>
      </c>
      <c r="BL42" s="14">
        <f ca="1" t="shared" si="28"/>
        <v>63.9</v>
      </c>
      <c r="BM42" s="44">
        <f t="shared" si="10"/>
        <v>0</v>
      </c>
      <c r="BN42" s="49">
        <f t="shared" si="11"/>
        <v>0</v>
      </c>
      <c r="BO42" s="49">
        <f>SUM($BN$15:BN42)*BN42</f>
        <v>0</v>
      </c>
      <c r="BP42" s="28" t="s">
        <v>55</v>
      </c>
      <c r="BR42" s="9">
        <f ca="1" t="shared" si="12"/>
        <v>0</v>
      </c>
      <c r="BS42" s="10">
        <f ca="1" t="shared" si="13"/>
        <v>110</v>
      </c>
      <c r="BT42" s="48">
        <f t="shared" si="14"/>
        <v>-16</v>
      </c>
      <c r="BU42" s="49">
        <f t="shared" si="15"/>
        <v>1</v>
      </c>
      <c r="BV42" s="45">
        <f t="shared" si="16"/>
        <v>62</v>
      </c>
      <c r="BW42" s="9">
        <f ca="1" t="shared" si="17"/>
        <v>62</v>
      </c>
      <c r="BX42" s="25">
        <v>63</v>
      </c>
      <c r="BY42" s="14">
        <f ca="1" t="shared" si="29"/>
        <v>63.9</v>
      </c>
      <c r="BZ42" s="44">
        <f t="shared" si="18"/>
        <v>0</v>
      </c>
      <c r="CA42" s="49">
        <f t="shared" si="30"/>
        <v>0</v>
      </c>
      <c r="CB42" s="49">
        <f>SUM($CA$15:CA42)*CA42</f>
        <v>0</v>
      </c>
      <c r="CC42" s="28" t="s">
        <v>55</v>
      </c>
      <c r="CE42" s="9">
        <f ca="1" t="shared" si="19"/>
        <v>0</v>
      </c>
      <c r="CF42" s="10">
        <f ca="1" t="shared" si="20"/>
        <v>215</v>
      </c>
      <c r="CG42" s="48">
        <f t="shared" si="21"/>
        <v>-32</v>
      </c>
      <c r="CH42" s="49">
        <f t="shared" si="22"/>
        <v>1</v>
      </c>
      <c r="CI42" s="45">
        <f t="shared" si="23"/>
        <v>62</v>
      </c>
      <c r="CJ42" s="9">
        <f ca="1" t="shared" si="31"/>
        <v>62</v>
      </c>
      <c r="CK42" s="25">
        <v>63</v>
      </c>
      <c r="CL42" s="14">
        <f ca="1" t="shared" si="32"/>
        <v>63.9</v>
      </c>
      <c r="CM42" s="44">
        <f t="shared" si="24"/>
        <v>0</v>
      </c>
      <c r="CN42" s="49">
        <f t="shared" si="25"/>
        <v>0</v>
      </c>
      <c r="CO42" s="49">
        <f>SUM($CN$15:CN42)*CN42</f>
        <v>0</v>
      </c>
      <c r="CP42" s="28" t="s">
        <v>55</v>
      </c>
    </row>
    <row r="43" spans="1:94" s="6" customFormat="1" ht="12.75" customHeight="1">
      <c r="A43" s="209">
        <f t="shared" si="0"/>
        <v>1</v>
      </c>
      <c r="B43" s="210"/>
      <c r="C43" s="209">
        <f t="shared" si="6"/>
        <v>1</v>
      </c>
      <c r="D43" s="210"/>
      <c r="E43" s="52"/>
      <c r="F43" s="53"/>
      <c r="G43" s="53"/>
      <c r="H43" s="53"/>
      <c r="I43" s="54"/>
      <c r="J43" s="52"/>
      <c r="K43" s="53"/>
      <c r="L43" s="53"/>
      <c r="M43" s="53"/>
      <c r="N43" s="54"/>
      <c r="O43" s="52"/>
      <c r="P43" s="53"/>
      <c r="Q43" s="53"/>
      <c r="R43" s="53"/>
      <c r="S43" s="54"/>
      <c r="T43" s="52"/>
      <c r="U43" s="53"/>
      <c r="V43" s="53"/>
      <c r="W43" s="53"/>
      <c r="X43" s="54">
        <v>1</v>
      </c>
      <c r="Y43" s="19">
        <v>24</v>
      </c>
      <c r="Z43" s="16" t="s">
        <v>15</v>
      </c>
      <c r="AA43" s="20">
        <v>25.9</v>
      </c>
      <c r="AB43" s="52"/>
      <c r="AC43" s="53"/>
      <c r="AD43" s="53"/>
      <c r="AE43" s="53"/>
      <c r="AF43" s="54"/>
      <c r="AG43" s="52"/>
      <c r="AH43" s="53"/>
      <c r="AI43" s="53"/>
      <c r="AJ43" s="53"/>
      <c r="AK43" s="54"/>
      <c r="AL43" s="52"/>
      <c r="AM43" s="53"/>
      <c r="AN43" s="53"/>
      <c r="AO43" s="53"/>
      <c r="AP43" s="54"/>
      <c r="AQ43" s="52"/>
      <c r="AR43" s="53"/>
      <c r="AS43" s="53"/>
      <c r="AT43" s="53"/>
      <c r="AU43" s="75"/>
      <c r="AV43" s="209">
        <f t="shared" si="1"/>
        <v>0</v>
      </c>
      <c r="AW43" s="210"/>
      <c r="AX43" s="209">
        <f t="shared" si="2"/>
        <v>0</v>
      </c>
      <c r="AY43" s="215"/>
      <c r="AZ43" s="149">
        <f t="shared" si="3"/>
        <v>1</v>
      </c>
      <c r="BA43" s="150"/>
      <c r="BB43" s="160">
        <f t="shared" si="4"/>
        <v>1</v>
      </c>
      <c r="BC43" s="150"/>
      <c r="BE43" s="9">
        <f ca="1" t="shared" si="7"/>
        <v>0</v>
      </c>
      <c r="BF43" s="10">
        <f ca="1" t="shared" si="8"/>
        <v>105</v>
      </c>
      <c r="BG43" s="48">
        <f t="shared" si="26"/>
        <v>-16</v>
      </c>
      <c r="BH43" s="25">
        <f t="shared" si="5"/>
        <v>1</v>
      </c>
      <c r="BI43" s="45">
        <f t="shared" si="9"/>
        <v>65</v>
      </c>
      <c r="BJ43" s="9">
        <f ca="1" t="shared" si="27"/>
        <v>64</v>
      </c>
      <c r="BK43" s="25">
        <v>65</v>
      </c>
      <c r="BL43" s="14">
        <f ca="1" t="shared" si="28"/>
        <v>65.9</v>
      </c>
      <c r="BM43" s="44">
        <f t="shared" si="10"/>
        <v>0</v>
      </c>
      <c r="BN43" s="49">
        <f t="shared" si="11"/>
        <v>0</v>
      </c>
      <c r="BO43" s="49">
        <f>SUM($BN$15:BN43)*BN43</f>
        <v>0</v>
      </c>
      <c r="BP43" s="28" t="s">
        <v>56</v>
      </c>
      <c r="BR43" s="9">
        <f ca="1" t="shared" si="12"/>
        <v>0</v>
      </c>
      <c r="BS43" s="10">
        <f ca="1" t="shared" si="13"/>
        <v>110</v>
      </c>
      <c r="BT43" s="48">
        <f t="shared" si="14"/>
        <v>-16</v>
      </c>
      <c r="BU43" s="49">
        <f t="shared" si="15"/>
        <v>1</v>
      </c>
      <c r="BV43" s="45">
        <f t="shared" si="16"/>
        <v>64</v>
      </c>
      <c r="BW43" s="9">
        <f ca="1" t="shared" si="17"/>
        <v>64</v>
      </c>
      <c r="BX43" s="25">
        <v>65</v>
      </c>
      <c r="BY43" s="14">
        <f ca="1" t="shared" si="29"/>
        <v>65.9</v>
      </c>
      <c r="BZ43" s="44">
        <f t="shared" si="18"/>
        <v>0</v>
      </c>
      <c r="CA43" s="49">
        <f t="shared" si="30"/>
        <v>0</v>
      </c>
      <c r="CB43" s="49">
        <f>SUM($CA$15:CA43)*CA43</f>
        <v>0</v>
      </c>
      <c r="CC43" s="28" t="s">
        <v>56</v>
      </c>
      <c r="CE43" s="9">
        <f ca="1" t="shared" si="19"/>
        <v>0</v>
      </c>
      <c r="CF43" s="10">
        <f ca="1" t="shared" si="20"/>
        <v>215</v>
      </c>
      <c r="CG43" s="48">
        <f t="shared" si="21"/>
        <v>-32</v>
      </c>
      <c r="CH43" s="49">
        <f t="shared" si="22"/>
        <v>1</v>
      </c>
      <c r="CI43" s="45">
        <f t="shared" si="23"/>
        <v>64</v>
      </c>
      <c r="CJ43" s="9">
        <f ca="1" t="shared" si="31"/>
        <v>64</v>
      </c>
      <c r="CK43" s="25">
        <v>65</v>
      </c>
      <c r="CL43" s="14">
        <f ca="1" t="shared" si="32"/>
        <v>65.9</v>
      </c>
      <c r="CM43" s="44">
        <f t="shared" si="24"/>
        <v>0</v>
      </c>
      <c r="CN43" s="49">
        <f t="shared" si="25"/>
        <v>0</v>
      </c>
      <c r="CO43" s="49">
        <f>SUM($CN$15:CN43)*CN43</f>
        <v>0</v>
      </c>
      <c r="CP43" s="28" t="s">
        <v>56</v>
      </c>
    </row>
    <row r="44" spans="1:94" s="6" customFormat="1" ht="12.75" customHeight="1">
      <c r="A44" s="209">
        <f t="shared" si="0"/>
        <v>0</v>
      </c>
      <c r="B44" s="210"/>
      <c r="C44" s="209">
        <f t="shared" si="6"/>
        <v>0</v>
      </c>
      <c r="D44" s="210"/>
      <c r="E44" s="52"/>
      <c r="F44" s="53"/>
      <c r="G44" s="53"/>
      <c r="H44" s="53"/>
      <c r="I44" s="54"/>
      <c r="J44" s="52"/>
      <c r="K44" s="53"/>
      <c r="L44" s="53"/>
      <c r="M44" s="53"/>
      <c r="N44" s="54"/>
      <c r="O44" s="52"/>
      <c r="P44" s="53"/>
      <c r="Q44" s="53"/>
      <c r="R44" s="53"/>
      <c r="S44" s="54"/>
      <c r="T44" s="52"/>
      <c r="U44" s="53"/>
      <c r="V44" s="53"/>
      <c r="W44" s="53"/>
      <c r="X44" s="54"/>
      <c r="Y44" s="19">
        <v>22</v>
      </c>
      <c r="Z44" s="16" t="s">
        <v>15</v>
      </c>
      <c r="AA44" s="20">
        <v>23.9</v>
      </c>
      <c r="AB44" s="52"/>
      <c r="AC44" s="53"/>
      <c r="AD44" s="53"/>
      <c r="AE44" s="53"/>
      <c r="AF44" s="54"/>
      <c r="AG44" s="52"/>
      <c r="AH44" s="53"/>
      <c r="AI44" s="53"/>
      <c r="AJ44" s="53"/>
      <c r="AK44" s="54"/>
      <c r="AL44" s="52"/>
      <c r="AM44" s="53"/>
      <c r="AN44" s="53"/>
      <c r="AO44" s="53"/>
      <c r="AP44" s="54"/>
      <c r="AQ44" s="52"/>
      <c r="AR44" s="53"/>
      <c r="AS44" s="53"/>
      <c r="AT44" s="53"/>
      <c r="AU44" s="75"/>
      <c r="AV44" s="209">
        <f t="shared" si="1"/>
        <v>0</v>
      </c>
      <c r="AW44" s="210"/>
      <c r="AX44" s="209">
        <f t="shared" si="2"/>
        <v>0</v>
      </c>
      <c r="AY44" s="215"/>
      <c r="AZ44" s="149">
        <f t="shared" si="3"/>
        <v>0</v>
      </c>
      <c r="BA44" s="150"/>
      <c r="BB44" s="160">
        <f t="shared" si="4"/>
        <v>0</v>
      </c>
      <c r="BC44" s="150"/>
      <c r="BE44" s="9">
        <f ca="1" t="shared" si="7"/>
        <v>0</v>
      </c>
      <c r="BF44" s="10">
        <f ca="1" t="shared" si="8"/>
        <v>105</v>
      </c>
      <c r="BG44" s="48">
        <f t="shared" si="26"/>
        <v>-16</v>
      </c>
      <c r="BH44" s="25">
        <f t="shared" si="5"/>
        <v>1</v>
      </c>
      <c r="BI44" s="45">
        <f t="shared" si="9"/>
        <v>67</v>
      </c>
      <c r="BJ44" s="9">
        <f ca="1" t="shared" si="27"/>
        <v>66</v>
      </c>
      <c r="BK44" s="25">
        <v>67</v>
      </c>
      <c r="BL44" s="14">
        <f ca="1" t="shared" si="28"/>
        <v>67.9</v>
      </c>
      <c r="BM44" s="44">
        <f t="shared" si="10"/>
        <v>0</v>
      </c>
      <c r="BN44" s="49">
        <f t="shared" si="11"/>
        <v>0</v>
      </c>
      <c r="BO44" s="49">
        <f>SUM($BN$15:BN44)*BN44</f>
        <v>0</v>
      </c>
      <c r="BP44" s="28" t="s">
        <v>57</v>
      </c>
      <c r="BR44" s="9">
        <f ca="1" t="shared" si="12"/>
        <v>0</v>
      </c>
      <c r="BS44" s="10">
        <f ca="1" t="shared" si="13"/>
        <v>110</v>
      </c>
      <c r="BT44" s="48">
        <f t="shared" si="14"/>
        <v>-16</v>
      </c>
      <c r="BU44" s="49">
        <f t="shared" si="15"/>
        <v>1</v>
      </c>
      <c r="BV44" s="45">
        <f t="shared" si="16"/>
        <v>66</v>
      </c>
      <c r="BW44" s="9">
        <f ca="1" t="shared" si="17"/>
        <v>66</v>
      </c>
      <c r="BX44" s="25">
        <v>67</v>
      </c>
      <c r="BY44" s="14">
        <f ca="1" t="shared" si="29"/>
        <v>67.9</v>
      </c>
      <c r="BZ44" s="44">
        <f t="shared" si="18"/>
        <v>0</v>
      </c>
      <c r="CA44" s="49">
        <f t="shared" si="30"/>
        <v>0</v>
      </c>
      <c r="CB44" s="49">
        <f>SUM($CA$15:CA44)*CA44</f>
        <v>0</v>
      </c>
      <c r="CC44" s="28" t="s">
        <v>57</v>
      </c>
      <c r="CE44" s="9">
        <f ca="1" t="shared" si="19"/>
        <v>0</v>
      </c>
      <c r="CF44" s="10">
        <f ca="1" t="shared" si="20"/>
        <v>215</v>
      </c>
      <c r="CG44" s="48">
        <f t="shared" si="21"/>
        <v>-32</v>
      </c>
      <c r="CH44" s="49">
        <f t="shared" si="22"/>
        <v>1</v>
      </c>
      <c r="CI44" s="45">
        <f t="shared" si="23"/>
        <v>66</v>
      </c>
      <c r="CJ44" s="9">
        <f ca="1" t="shared" si="31"/>
        <v>66</v>
      </c>
      <c r="CK44" s="25">
        <v>67</v>
      </c>
      <c r="CL44" s="14">
        <f ca="1" t="shared" si="32"/>
        <v>67.9</v>
      </c>
      <c r="CM44" s="44">
        <f t="shared" si="24"/>
        <v>0</v>
      </c>
      <c r="CN44" s="49">
        <f t="shared" si="25"/>
        <v>0</v>
      </c>
      <c r="CO44" s="49">
        <f>SUM($CN$15:CN44)*CN44</f>
        <v>0</v>
      </c>
      <c r="CP44" s="28" t="s">
        <v>57</v>
      </c>
    </row>
    <row r="45" spans="1:94" s="6" customFormat="1" ht="12.75" customHeight="1">
      <c r="A45" s="209">
        <f t="shared" si="0"/>
        <v>0</v>
      </c>
      <c r="B45" s="210"/>
      <c r="C45" s="209">
        <f t="shared" si="6"/>
        <v>0</v>
      </c>
      <c r="D45" s="210"/>
      <c r="E45" s="52"/>
      <c r="F45" s="53"/>
      <c r="G45" s="53"/>
      <c r="H45" s="53"/>
      <c r="I45" s="54"/>
      <c r="J45" s="52"/>
      <c r="K45" s="53"/>
      <c r="L45" s="53"/>
      <c r="M45" s="53"/>
      <c r="N45" s="54"/>
      <c r="O45" s="52"/>
      <c r="P45" s="53"/>
      <c r="Q45" s="53"/>
      <c r="R45" s="53"/>
      <c r="S45" s="54"/>
      <c r="T45" s="52"/>
      <c r="U45" s="53"/>
      <c r="V45" s="53"/>
      <c r="W45" s="53"/>
      <c r="X45" s="54"/>
      <c r="Y45" s="19">
        <v>20</v>
      </c>
      <c r="Z45" s="16" t="s">
        <v>15</v>
      </c>
      <c r="AA45" s="20">
        <v>21.9</v>
      </c>
      <c r="AB45" s="52"/>
      <c r="AC45" s="53"/>
      <c r="AD45" s="53"/>
      <c r="AE45" s="53"/>
      <c r="AF45" s="54"/>
      <c r="AG45" s="52"/>
      <c r="AH45" s="53"/>
      <c r="AI45" s="53"/>
      <c r="AJ45" s="53"/>
      <c r="AK45" s="54"/>
      <c r="AL45" s="52"/>
      <c r="AM45" s="53"/>
      <c r="AN45" s="53"/>
      <c r="AO45" s="53"/>
      <c r="AP45" s="54"/>
      <c r="AQ45" s="52"/>
      <c r="AR45" s="53"/>
      <c r="AS45" s="53"/>
      <c r="AT45" s="53"/>
      <c r="AU45" s="75"/>
      <c r="AV45" s="209">
        <f t="shared" si="1"/>
        <v>0</v>
      </c>
      <c r="AW45" s="210"/>
      <c r="AX45" s="209">
        <f t="shared" si="2"/>
        <v>0</v>
      </c>
      <c r="AY45" s="215"/>
      <c r="AZ45" s="149">
        <f t="shared" si="3"/>
        <v>0</v>
      </c>
      <c r="BA45" s="150"/>
      <c r="BB45" s="160">
        <f t="shared" si="4"/>
        <v>0</v>
      </c>
      <c r="BC45" s="150"/>
      <c r="BE45" s="9">
        <f ca="1" t="shared" si="7"/>
        <v>0</v>
      </c>
      <c r="BF45" s="10">
        <f ca="1" t="shared" si="8"/>
        <v>105</v>
      </c>
      <c r="BG45" s="48">
        <f t="shared" si="26"/>
        <v>-16</v>
      </c>
      <c r="BH45" s="25">
        <f t="shared" si="5"/>
        <v>1</v>
      </c>
      <c r="BI45" s="45">
        <f t="shared" si="9"/>
        <v>69</v>
      </c>
      <c r="BJ45" s="9">
        <f ca="1" t="shared" si="27"/>
        <v>68</v>
      </c>
      <c r="BK45" s="25">
        <v>69</v>
      </c>
      <c r="BL45" s="14">
        <f ca="1" t="shared" si="28"/>
        <v>69.9</v>
      </c>
      <c r="BM45" s="44">
        <f t="shared" si="10"/>
        <v>0</v>
      </c>
      <c r="BN45" s="49">
        <f t="shared" si="11"/>
        <v>0</v>
      </c>
      <c r="BO45" s="49">
        <f>SUM($BN$15:BN45)*BN45</f>
        <v>0</v>
      </c>
      <c r="BP45" s="28" t="s">
        <v>58</v>
      </c>
      <c r="BR45" s="9">
        <f ca="1" t="shared" si="12"/>
        <v>0</v>
      </c>
      <c r="BS45" s="10">
        <f ca="1" t="shared" si="13"/>
        <v>110</v>
      </c>
      <c r="BT45" s="48">
        <f t="shared" si="14"/>
        <v>-16</v>
      </c>
      <c r="BU45" s="49">
        <f t="shared" si="15"/>
        <v>1</v>
      </c>
      <c r="BV45" s="45">
        <f t="shared" si="16"/>
        <v>68</v>
      </c>
      <c r="BW45" s="9">
        <f ca="1" t="shared" si="17"/>
        <v>68</v>
      </c>
      <c r="BX45" s="25">
        <v>69</v>
      </c>
      <c r="BY45" s="14">
        <f ca="1" t="shared" si="29"/>
        <v>69.9</v>
      </c>
      <c r="BZ45" s="44">
        <f t="shared" si="18"/>
        <v>0</v>
      </c>
      <c r="CA45" s="49">
        <f t="shared" si="30"/>
        <v>0</v>
      </c>
      <c r="CB45" s="49">
        <f>SUM($CA$15:CA45)*CA45</f>
        <v>0</v>
      </c>
      <c r="CC45" s="28" t="s">
        <v>58</v>
      </c>
      <c r="CE45" s="9">
        <f ca="1" t="shared" si="19"/>
        <v>0</v>
      </c>
      <c r="CF45" s="10">
        <f ca="1" t="shared" si="20"/>
        <v>215</v>
      </c>
      <c r="CG45" s="48">
        <f t="shared" si="21"/>
        <v>-32</v>
      </c>
      <c r="CH45" s="49">
        <f t="shared" si="22"/>
        <v>1</v>
      </c>
      <c r="CI45" s="45">
        <f t="shared" si="23"/>
        <v>68</v>
      </c>
      <c r="CJ45" s="9">
        <f ca="1" t="shared" si="31"/>
        <v>68</v>
      </c>
      <c r="CK45" s="25">
        <v>69</v>
      </c>
      <c r="CL45" s="14">
        <f ca="1" t="shared" si="32"/>
        <v>69.9</v>
      </c>
      <c r="CM45" s="44">
        <f t="shared" si="24"/>
        <v>0</v>
      </c>
      <c r="CN45" s="49">
        <f t="shared" si="25"/>
        <v>0</v>
      </c>
      <c r="CO45" s="49">
        <f>SUM($CN$15:CN45)*CN45</f>
        <v>0</v>
      </c>
      <c r="CP45" s="28" t="s">
        <v>58</v>
      </c>
    </row>
    <row r="46" spans="1:94" s="3" customFormat="1" ht="12.75" customHeight="1">
      <c r="A46" s="209">
        <f t="shared" si="0"/>
        <v>0</v>
      </c>
      <c r="B46" s="210"/>
      <c r="C46" s="209">
        <f t="shared" si="6"/>
        <v>0</v>
      </c>
      <c r="D46" s="210"/>
      <c r="E46" s="52"/>
      <c r="F46" s="53"/>
      <c r="G46" s="53"/>
      <c r="H46" s="53"/>
      <c r="I46" s="54"/>
      <c r="J46" s="52"/>
      <c r="K46" s="53"/>
      <c r="L46" s="53"/>
      <c r="M46" s="53"/>
      <c r="N46" s="54"/>
      <c r="O46" s="52"/>
      <c r="P46" s="53"/>
      <c r="Q46" s="53"/>
      <c r="R46" s="53"/>
      <c r="S46" s="54"/>
      <c r="T46" s="52"/>
      <c r="U46" s="53"/>
      <c r="V46" s="53"/>
      <c r="W46" s="53"/>
      <c r="X46" s="54"/>
      <c r="Y46" s="19">
        <v>18</v>
      </c>
      <c r="Z46" s="16" t="s">
        <v>15</v>
      </c>
      <c r="AA46" s="20">
        <v>19.9</v>
      </c>
      <c r="AB46" s="52"/>
      <c r="AC46" s="53"/>
      <c r="AD46" s="53"/>
      <c r="AE46" s="53"/>
      <c r="AF46" s="54"/>
      <c r="AG46" s="52"/>
      <c r="AH46" s="53"/>
      <c r="AI46" s="53"/>
      <c r="AJ46" s="53"/>
      <c r="AK46" s="54"/>
      <c r="AL46" s="52"/>
      <c r="AM46" s="53"/>
      <c r="AN46" s="53"/>
      <c r="AO46" s="53"/>
      <c r="AP46" s="54"/>
      <c r="AQ46" s="52"/>
      <c r="AR46" s="53"/>
      <c r="AS46" s="53"/>
      <c r="AT46" s="53"/>
      <c r="AU46" s="75"/>
      <c r="AV46" s="209">
        <f t="shared" si="1"/>
        <v>0</v>
      </c>
      <c r="AW46" s="210"/>
      <c r="AX46" s="209">
        <f t="shared" si="2"/>
        <v>0</v>
      </c>
      <c r="AY46" s="215"/>
      <c r="AZ46" s="149">
        <f t="shared" si="3"/>
        <v>0</v>
      </c>
      <c r="BA46" s="150"/>
      <c r="BB46" s="160">
        <f t="shared" si="4"/>
        <v>0</v>
      </c>
      <c r="BC46" s="150"/>
      <c r="BE46" s="9">
        <f ca="1" t="shared" si="7"/>
        <v>0</v>
      </c>
      <c r="BF46" s="10">
        <f ca="1" t="shared" si="8"/>
        <v>105</v>
      </c>
      <c r="BG46" s="48">
        <f t="shared" si="26"/>
        <v>-16</v>
      </c>
      <c r="BH46" s="25">
        <f t="shared" si="5"/>
        <v>1</v>
      </c>
      <c r="BI46" s="45">
        <f t="shared" si="9"/>
        <v>71</v>
      </c>
      <c r="BJ46" s="9">
        <f ca="1" t="shared" si="27"/>
        <v>70</v>
      </c>
      <c r="BK46" s="25">
        <v>71</v>
      </c>
      <c r="BL46" s="14">
        <f ca="1" t="shared" si="28"/>
        <v>71.9</v>
      </c>
      <c r="BM46" s="44">
        <f t="shared" si="10"/>
        <v>0</v>
      </c>
      <c r="BN46" s="49">
        <f t="shared" si="11"/>
        <v>0</v>
      </c>
      <c r="BO46" s="49">
        <f>SUM($BN$15:BN46)*BN46</f>
        <v>0</v>
      </c>
      <c r="BP46" s="28" t="s">
        <v>59</v>
      </c>
      <c r="BQ46" s="6"/>
      <c r="BR46" s="9">
        <f ca="1" t="shared" si="12"/>
        <v>0</v>
      </c>
      <c r="BS46" s="10">
        <f ca="1" t="shared" si="13"/>
        <v>110</v>
      </c>
      <c r="BT46" s="48">
        <f t="shared" si="14"/>
        <v>-16</v>
      </c>
      <c r="BU46" s="49">
        <f t="shared" si="15"/>
        <v>1</v>
      </c>
      <c r="BV46" s="45">
        <f t="shared" si="16"/>
        <v>70</v>
      </c>
      <c r="BW46" s="9">
        <f ca="1" t="shared" si="17"/>
        <v>70</v>
      </c>
      <c r="BX46" s="25">
        <v>71</v>
      </c>
      <c r="BY46" s="14">
        <f ca="1" t="shared" si="29"/>
        <v>71.9</v>
      </c>
      <c r="BZ46" s="44">
        <f t="shared" si="18"/>
        <v>0</v>
      </c>
      <c r="CA46" s="49">
        <f t="shared" si="30"/>
        <v>0</v>
      </c>
      <c r="CB46" s="49">
        <f>SUM($CA$15:CA46)*CA46</f>
        <v>0</v>
      </c>
      <c r="CC46" s="28" t="s">
        <v>59</v>
      </c>
      <c r="CD46" s="6"/>
      <c r="CE46" s="9">
        <f ca="1" t="shared" si="19"/>
        <v>0</v>
      </c>
      <c r="CF46" s="10">
        <f ca="1" t="shared" si="20"/>
        <v>215</v>
      </c>
      <c r="CG46" s="48">
        <f t="shared" si="21"/>
        <v>-32</v>
      </c>
      <c r="CH46" s="49">
        <f t="shared" si="22"/>
        <v>1</v>
      </c>
      <c r="CI46" s="45">
        <f t="shared" si="23"/>
        <v>70</v>
      </c>
      <c r="CJ46" s="9">
        <f ca="1" t="shared" si="31"/>
        <v>70</v>
      </c>
      <c r="CK46" s="25">
        <v>71</v>
      </c>
      <c r="CL46" s="14">
        <f ca="1" t="shared" si="32"/>
        <v>71.9</v>
      </c>
      <c r="CM46" s="44">
        <f t="shared" si="24"/>
        <v>0</v>
      </c>
      <c r="CN46" s="49">
        <f t="shared" si="25"/>
        <v>0</v>
      </c>
      <c r="CO46" s="49">
        <f>SUM($CN$15:CN46)*CN46</f>
        <v>0</v>
      </c>
      <c r="CP46" s="28" t="s">
        <v>59</v>
      </c>
    </row>
    <row r="47" spans="1:94" s="3" customFormat="1" ht="12.75" customHeight="1">
      <c r="A47" s="209">
        <f t="shared" si="0"/>
        <v>0</v>
      </c>
      <c r="B47" s="210"/>
      <c r="C47" s="209">
        <f t="shared" si="6"/>
        <v>0</v>
      </c>
      <c r="D47" s="210"/>
      <c r="E47" s="52"/>
      <c r="F47" s="53"/>
      <c r="G47" s="53"/>
      <c r="H47" s="53"/>
      <c r="I47" s="54"/>
      <c r="J47" s="52"/>
      <c r="K47" s="53"/>
      <c r="L47" s="53"/>
      <c r="M47" s="53"/>
      <c r="N47" s="54"/>
      <c r="O47" s="52"/>
      <c r="P47" s="53"/>
      <c r="Q47" s="53"/>
      <c r="R47" s="53"/>
      <c r="S47" s="54"/>
      <c r="T47" s="52"/>
      <c r="U47" s="53"/>
      <c r="V47" s="53"/>
      <c r="W47" s="53"/>
      <c r="X47" s="54"/>
      <c r="Y47" s="19">
        <v>16</v>
      </c>
      <c r="Z47" s="16" t="s">
        <v>15</v>
      </c>
      <c r="AA47" s="20">
        <v>17.9</v>
      </c>
      <c r="AB47" s="52"/>
      <c r="AC47" s="53"/>
      <c r="AD47" s="53"/>
      <c r="AE47" s="53"/>
      <c r="AF47" s="54"/>
      <c r="AG47" s="52"/>
      <c r="AH47" s="53"/>
      <c r="AI47" s="53"/>
      <c r="AJ47" s="53"/>
      <c r="AK47" s="54"/>
      <c r="AL47" s="52"/>
      <c r="AM47" s="53"/>
      <c r="AN47" s="53"/>
      <c r="AO47" s="53"/>
      <c r="AP47" s="54"/>
      <c r="AQ47" s="52"/>
      <c r="AR47" s="53"/>
      <c r="AS47" s="53"/>
      <c r="AT47" s="53"/>
      <c r="AU47" s="75"/>
      <c r="AV47" s="209">
        <f t="shared" si="1"/>
        <v>0</v>
      </c>
      <c r="AW47" s="210"/>
      <c r="AX47" s="209">
        <f t="shared" si="2"/>
        <v>0</v>
      </c>
      <c r="AY47" s="215"/>
      <c r="AZ47" s="149">
        <f t="shared" si="3"/>
        <v>0</v>
      </c>
      <c r="BA47" s="150"/>
      <c r="BB47" s="160">
        <f t="shared" si="4"/>
        <v>0</v>
      </c>
      <c r="BC47" s="150"/>
      <c r="BE47" s="9">
        <f ca="1" t="shared" si="7"/>
        <v>0</v>
      </c>
      <c r="BF47" s="10">
        <f ca="1" t="shared" si="8"/>
        <v>105</v>
      </c>
      <c r="BG47" s="48">
        <f t="shared" si="26"/>
        <v>-16</v>
      </c>
      <c r="BH47" s="25">
        <f t="shared" si="5"/>
        <v>1</v>
      </c>
      <c r="BI47" s="45">
        <f t="shared" si="9"/>
        <v>73</v>
      </c>
      <c r="BJ47" s="9">
        <f ca="1" t="shared" si="27"/>
        <v>72</v>
      </c>
      <c r="BK47" s="25">
        <v>73</v>
      </c>
      <c r="BL47" s="14">
        <f ca="1" t="shared" si="28"/>
        <v>73.9</v>
      </c>
      <c r="BM47" s="41">
        <f t="shared" si="10"/>
        <v>0</v>
      </c>
      <c r="BN47" s="42">
        <f t="shared" si="11"/>
        <v>0</v>
      </c>
      <c r="BO47" s="42">
        <f>SUM($BN$15:BN47)*BN47</f>
        <v>0</v>
      </c>
      <c r="BP47" s="26" t="s">
        <v>60</v>
      </c>
      <c r="BQ47" s="6"/>
      <c r="BR47" s="9">
        <f ca="1" t="shared" si="12"/>
        <v>0</v>
      </c>
      <c r="BS47" s="10">
        <f ca="1" t="shared" si="13"/>
        <v>110</v>
      </c>
      <c r="BT47" s="48">
        <f t="shared" si="14"/>
        <v>-16</v>
      </c>
      <c r="BU47" s="49">
        <f t="shared" si="15"/>
        <v>1</v>
      </c>
      <c r="BV47" s="45">
        <f t="shared" si="16"/>
        <v>72</v>
      </c>
      <c r="BW47" s="9">
        <f ca="1" t="shared" si="17"/>
        <v>72</v>
      </c>
      <c r="BX47" s="25">
        <v>73</v>
      </c>
      <c r="BY47" s="14">
        <f ca="1" t="shared" si="29"/>
        <v>73.9</v>
      </c>
      <c r="BZ47" s="41">
        <f t="shared" si="18"/>
        <v>0</v>
      </c>
      <c r="CA47" s="42">
        <f t="shared" si="30"/>
        <v>0</v>
      </c>
      <c r="CB47" s="42">
        <f>SUM($CA$15:CA47)*CA47</f>
        <v>0</v>
      </c>
      <c r="CC47" s="26" t="s">
        <v>60</v>
      </c>
      <c r="CD47" s="6"/>
      <c r="CE47" s="9">
        <f ca="1" t="shared" si="19"/>
        <v>0</v>
      </c>
      <c r="CF47" s="10">
        <f ca="1" t="shared" si="20"/>
        <v>215</v>
      </c>
      <c r="CG47" s="48">
        <f t="shared" si="21"/>
        <v>-32</v>
      </c>
      <c r="CH47" s="49">
        <f t="shared" si="22"/>
        <v>1</v>
      </c>
      <c r="CI47" s="45">
        <f t="shared" si="23"/>
        <v>72</v>
      </c>
      <c r="CJ47" s="9">
        <f ca="1" t="shared" si="31"/>
        <v>72</v>
      </c>
      <c r="CK47" s="25">
        <v>73</v>
      </c>
      <c r="CL47" s="14">
        <f ca="1" t="shared" si="32"/>
        <v>73.9</v>
      </c>
      <c r="CM47" s="41">
        <f t="shared" si="24"/>
        <v>0</v>
      </c>
      <c r="CN47" s="42">
        <f t="shared" si="25"/>
        <v>0</v>
      </c>
      <c r="CO47" s="42">
        <f>SUM($CN$15:CN47)*CN47</f>
        <v>0</v>
      </c>
      <c r="CP47" s="26" t="s">
        <v>60</v>
      </c>
    </row>
    <row r="48" spans="1:94" s="3" customFormat="1" ht="12.75" customHeight="1">
      <c r="A48" s="209">
        <f t="shared" si="0"/>
        <v>0</v>
      </c>
      <c r="B48" s="210"/>
      <c r="C48" s="209">
        <f t="shared" si="6"/>
        <v>0</v>
      </c>
      <c r="D48" s="210"/>
      <c r="E48" s="52"/>
      <c r="F48" s="53"/>
      <c r="G48" s="53"/>
      <c r="H48" s="53"/>
      <c r="I48" s="54"/>
      <c r="J48" s="52"/>
      <c r="K48" s="53"/>
      <c r="L48" s="53"/>
      <c r="M48" s="53"/>
      <c r="N48" s="54"/>
      <c r="O48" s="52"/>
      <c r="P48" s="53"/>
      <c r="Q48" s="53"/>
      <c r="R48" s="53"/>
      <c r="S48" s="54"/>
      <c r="T48" s="52"/>
      <c r="U48" s="53"/>
      <c r="V48" s="53"/>
      <c r="W48" s="53"/>
      <c r="X48" s="54"/>
      <c r="Y48" s="19">
        <v>14</v>
      </c>
      <c r="Z48" s="16" t="s">
        <v>15</v>
      </c>
      <c r="AA48" s="20">
        <v>15.9</v>
      </c>
      <c r="AB48" s="52"/>
      <c r="AC48" s="53"/>
      <c r="AD48" s="53"/>
      <c r="AE48" s="53"/>
      <c r="AF48" s="54"/>
      <c r="AG48" s="52"/>
      <c r="AH48" s="53"/>
      <c r="AI48" s="53"/>
      <c r="AJ48" s="53"/>
      <c r="AK48" s="54"/>
      <c r="AL48" s="52"/>
      <c r="AM48" s="53"/>
      <c r="AN48" s="53"/>
      <c r="AO48" s="53"/>
      <c r="AP48" s="54"/>
      <c r="AQ48" s="52"/>
      <c r="AR48" s="53"/>
      <c r="AS48" s="53"/>
      <c r="AT48" s="53"/>
      <c r="AU48" s="75"/>
      <c r="AV48" s="209">
        <f t="shared" si="1"/>
        <v>0</v>
      </c>
      <c r="AW48" s="210"/>
      <c r="AX48" s="209">
        <f t="shared" si="2"/>
        <v>0</v>
      </c>
      <c r="AY48" s="215"/>
      <c r="AZ48" s="149">
        <f t="shared" si="3"/>
        <v>0</v>
      </c>
      <c r="BA48" s="150"/>
      <c r="BB48" s="160">
        <f t="shared" si="4"/>
        <v>0</v>
      </c>
      <c r="BC48" s="150"/>
      <c r="BE48" s="9">
        <f ca="1" t="shared" si="7"/>
        <v>0</v>
      </c>
      <c r="BF48" s="10">
        <f ca="1" t="shared" si="8"/>
        <v>105</v>
      </c>
      <c r="BG48" s="48">
        <f t="shared" si="26"/>
        <v>-16</v>
      </c>
      <c r="BH48" s="25">
        <f t="shared" si="5"/>
        <v>1</v>
      </c>
      <c r="BI48" s="45">
        <f t="shared" si="9"/>
        <v>75</v>
      </c>
      <c r="BJ48" s="9">
        <f ca="1" t="shared" si="27"/>
        <v>74</v>
      </c>
      <c r="BK48" s="25">
        <v>75</v>
      </c>
      <c r="BL48" s="14">
        <f ca="1" t="shared" si="28"/>
        <v>75.9</v>
      </c>
      <c r="BM48" s="6"/>
      <c r="BN48" s="6"/>
      <c r="BO48" s="6"/>
      <c r="BP48" s="6"/>
      <c r="BQ48" s="6"/>
      <c r="BR48" s="9">
        <f ca="1" t="shared" si="12"/>
        <v>0</v>
      </c>
      <c r="BS48" s="10">
        <f ca="1" t="shared" si="13"/>
        <v>110</v>
      </c>
      <c r="BT48" s="48">
        <f t="shared" si="14"/>
        <v>-16</v>
      </c>
      <c r="BU48" s="49">
        <f t="shared" si="15"/>
        <v>1</v>
      </c>
      <c r="BV48" s="45">
        <f t="shared" si="16"/>
        <v>74</v>
      </c>
      <c r="BW48" s="9">
        <f ca="1" t="shared" si="17"/>
        <v>74</v>
      </c>
      <c r="BX48" s="25">
        <v>75</v>
      </c>
      <c r="BY48" s="14">
        <f ca="1" t="shared" si="29"/>
        <v>75.9</v>
      </c>
      <c r="BZ48" s="30"/>
      <c r="CA48" s="30"/>
      <c r="CB48" s="30"/>
      <c r="CC48" s="6"/>
      <c r="CD48" s="6"/>
      <c r="CE48" s="9">
        <f ca="1" t="shared" si="19"/>
        <v>0</v>
      </c>
      <c r="CF48" s="10">
        <f ca="1" t="shared" si="20"/>
        <v>215</v>
      </c>
      <c r="CG48" s="48">
        <f t="shared" si="21"/>
        <v>-32</v>
      </c>
      <c r="CH48" s="49">
        <f t="shared" si="22"/>
        <v>1</v>
      </c>
      <c r="CI48" s="45">
        <f t="shared" si="23"/>
        <v>74</v>
      </c>
      <c r="CJ48" s="9">
        <f ca="1" t="shared" si="31"/>
        <v>74</v>
      </c>
      <c r="CK48" s="25">
        <v>75</v>
      </c>
      <c r="CL48" s="14">
        <f ca="1" t="shared" si="32"/>
        <v>75.9</v>
      </c>
      <c r="CM48" s="30"/>
      <c r="CN48" s="30"/>
      <c r="CO48" s="30"/>
      <c r="CP48" s="6"/>
    </row>
    <row r="49" spans="1:93" ht="12.75" customHeight="1">
      <c r="A49" s="209">
        <f t="shared" si="0"/>
        <v>0</v>
      </c>
      <c r="B49" s="210"/>
      <c r="C49" s="209">
        <f t="shared" si="6"/>
        <v>0</v>
      </c>
      <c r="D49" s="210"/>
      <c r="E49" s="52"/>
      <c r="F49" s="53"/>
      <c r="G49" s="53"/>
      <c r="H49" s="53"/>
      <c r="I49" s="54"/>
      <c r="J49" s="52"/>
      <c r="K49" s="53"/>
      <c r="L49" s="53"/>
      <c r="M49" s="53"/>
      <c r="N49" s="54"/>
      <c r="O49" s="52"/>
      <c r="P49" s="53"/>
      <c r="Q49" s="53"/>
      <c r="R49" s="53"/>
      <c r="S49" s="54"/>
      <c r="T49" s="52"/>
      <c r="U49" s="53"/>
      <c r="V49" s="53"/>
      <c r="W49" s="53"/>
      <c r="X49" s="54"/>
      <c r="Y49" s="19">
        <v>12</v>
      </c>
      <c r="Z49" s="16" t="s">
        <v>15</v>
      </c>
      <c r="AA49" s="20">
        <v>13.9</v>
      </c>
      <c r="AB49" s="52"/>
      <c r="AC49" s="53"/>
      <c r="AD49" s="53"/>
      <c r="AE49" s="53"/>
      <c r="AF49" s="54"/>
      <c r="AG49" s="52"/>
      <c r="AH49" s="53"/>
      <c r="AI49" s="53"/>
      <c r="AJ49" s="53"/>
      <c r="AK49" s="54"/>
      <c r="AL49" s="52"/>
      <c r="AM49" s="53"/>
      <c r="AN49" s="53"/>
      <c r="AO49" s="53"/>
      <c r="AP49" s="54"/>
      <c r="AQ49" s="52"/>
      <c r="AR49" s="53"/>
      <c r="AS49" s="53"/>
      <c r="AT49" s="53"/>
      <c r="AU49" s="75"/>
      <c r="AV49" s="209">
        <f>SUM(AB49:AU49)</f>
        <v>0</v>
      </c>
      <c r="AW49" s="210"/>
      <c r="AX49" s="209">
        <f t="shared" si="2"/>
        <v>0</v>
      </c>
      <c r="AY49" s="215"/>
      <c r="AZ49" s="149">
        <f t="shared" si="3"/>
        <v>0</v>
      </c>
      <c r="BA49" s="150"/>
      <c r="BB49" s="160">
        <f t="shared" si="4"/>
        <v>0</v>
      </c>
      <c r="BC49" s="150"/>
      <c r="BE49" s="9">
        <f ca="1" t="shared" si="7"/>
        <v>0</v>
      </c>
      <c r="BF49" s="10">
        <f ca="1" t="shared" si="8"/>
        <v>105</v>
      </c>
      <c r="BG49" s="48">
        <f t="shared" si="26"/>
        <v>-16</v>
      </c>
      <c r="BH49" s="25">
        <f t="shared" si="5"/>
        <v>1</v>
      </c>
      <c r="BI49" s="45">
        <f t="shared" si="9"/>
        <v>77</v>
      </c>
      <c r="BJ49" s="9">
        <f ca="1" t="shared" si="27"/>
        <v>76</v>
      </c>
      <c r="BK49" s="25">
        <v>77</v>
      </c>
      <c r="BL49" s="14">
        <f ca="1" t="shared" si="28"/>
        <v>77.9</v>
      </c>
      <c r="BR49" s="9">
        <f ca="1" t="shared" si="12"/>
        <v>0</v>
      </c>
      <c r="BS49" s="10">
        <f ca="1" t="shared" si="13"/>
        <v>110</v>
      </c>
      <c r="BT49" s="48">
        <f t="shared" si="14"/>
        <v>-16</v>
      </c>
      <c r="BU49" s="49">
        <f t="shared" si="15"/>
        <v>1</v>
      </c>
      <c r="BV49" s="45">
        <f t="shared" si="16"/>
        <v>76</v>
      </c>
      <c r="BW49" s="9">
        <f ca="1" t="shared" si="17"/>
        <v>76</v>
      </c>
      <c r="BX49" s="25">
        <v>77</v>
      </c>
      <c r="BY49" s="14">
        <f ca="1" t="shared" si="29"/>
        <v>77.9</v>
      </c>
      <c r="BZ49" s="30"/>
      <c r="CA49" s="30"/>
      <c r="CB49" s="30"/>
      <c r="CE49" s="9">
        <f ca="1" t="shared" si="19"/>
        <v>0</v>
      </c>
      <c r="CF49" s="10">
        <f ca="1" t="shared" si="20"/>
        <v>215</v>
      </c>
      <c r="CG49" s="48">
        <f t="shared" si="21"/>
        <v>-32</v>
      </c>
      <c r="CH49" s="49">
        <f t="shared" si="22"/>
        <v>1</v>
      </c>
      <c r="CI49" s="45">
        <f t="shared" si="23"/>
        <v>76</v>
      </c>
      <c r="CJ49" s="9">
        <f ca="1" t="shared" si="31"/>
        <v>76</v>
      </c>
      <c r="CK49" s="25">
        <v>77</v>
      </c>
      <c r="CL49" s="14">
        <f ca="1" t="shared" si="32"/>
        <v>77.9</v>
      </c>
      <c r="CM49" s="30"/>
      <c r="CN49" s="30"/>
      <c r="CO49" s="30"/>
    </row>
    <row r="50" spans="1:93" ht="12.75" customHeight="1">
      <c r="A50" s="209">
        <f t="shared" si="0"/>
        <v>0</v>
      </c>
      <c r="B50" s="210"/>
      <c r="C50" s="209">
        <f>SUM(E50:X50)</f>
        <v>0</v>
      </c>
      <c r="D50" s="210"/>
      <c r="E50" s="52"/>
      <c r="F50" s="53"/>
      <c r="G50" s="53"/>
      <c r="H50" s="53"/>
      <c r="I50" s="54"/>
      <c r="J50" s="52"/>
      <c r="K50" s="53"/>
      <c r="L50" s="53"/>
      <c r="M50" s="53"/>
      <c r="N50" s="54"/>
      <c r="O50" s="52"/>
      <c r="P50" s="53"/>
      <c r="Q50" s="53"/>
      <c r="R50" s="53"/>
      <c r="S50" s="54"/>
      <c r="T50" s="52"/>
      <c r="U50" s="53"/>
      <c r="V50" s="53"/>
      <c r="W50" s="53"/>
      <c r="X50" s="54"/>
      <c r="Y50" s="19">
        <v>10</v>
      </c>
      <c r="Z50" s="15" t="s">
        <v>15</v>
      </c>
      <c r="AA50" s="20">
        <v>11.9</v>
      </c>
      <c r="AB50" s="52"/>
      <c r="AC50" s="53"/>
      <c r="AD50" s="53"/>
      <c r="AE50" s="53"/>
      <c r="AF50" s="54"/>
      <c r="AG50" s="52"/>
      <c r="AH50" s="53"/>
      <c r="AI50" s="53"/>
      <c r="AJ50" s="53"/>
      <c r="AK50" s="54"/>
      <c r="AL50" s="52"/>
      <c r="AM50" s="53"/>
      <c r="AN50" s="53"/>
      <c r="AO50" s="53"/>
      <c r="AP50" s="54"/>
      <c r="AQ50" s="52"/>
      <c r="AR50" s="53"/>
      <c r="AS50" s="53"/>
      <c r="AT50" s="53"/>
      <c r="AU50" s="75"/>
      <c r="AV50" s="209">
        <f>SUM(AB50:AU50)</f>
        <v>0</v>
      </c>
      <c r="AW50" s="210"/>
      <c r="AX50" s="209">
        <f t="shared" si="2"/>
        <v>0</v>
      </c>
      <c r="AY50" s="215"/>
      <c r="AZ50" s="149">
        <f t="shared" si="3"/>
        <v>0</v>
      </c>
      <c r="BA50" s="150"/>
      <c r="BB50" s="160">
        <f t="shared" si="4"/>
        <v>0</v>
      </c>
      <c r="BC50" s="150"/>
      <c r="BE50" s="9">
        <f ca="1" t="shared" si="7"/>
        <v>0</v>
      </c>
      <c r="BF50" s="10">
        <f ca="1" t="shared" si="8"/>
        <v>105</v>
      </c>
      <c r="BG50" s="48">
        <f t="shared" si="26"/>
        <v>-16</v>
      </c>
      <c r="BH50" s="25">
        <f t="shared" si="5"/>
        <v>1</v>
      </c>
      <c r="BI50" s="45">
        <f t="shared" si="9"/>
        <v>79</v>
      </c>
      <c r="BJ50" s="9">
        <f ca="1" t="shared" si="27"/>
        <v>78</v>
      </c>
      <c r="BK50" s="25">
        <v>79</v>
      </c>
      <c r="BL50" s="14">
        <f ca="1" t="shared" si="28"/>
        <v>79.9</v>
      </c>
      <c r="BR50" s="9">
        <f ca="1" t="shared" si="12"/>
        <v>0</v>
      </c>
      <c r="BS50" s="10">
        <f ca="1" t="shared" si="13"/>
        <v>110</v>
      </c>
      <c r="BT50" s="48">
        <f t="shared" si="14"/>
        <v>-16</v>
      </c>
      <c r="BU50" s="49">
        <f t="shared" si="15"/>
        <v>1</v>
      </c>
      <c r="BV50" s="45">
        <f t="shared" si="16"/>
        <v>78</v>
      </c>
      <c r="BW50" s="9">
        <f ca="1" t="shared" si="17"/>
        <v>78</v>
      </c>
      <c r="BY50" s="14">
        <f ca="1" t="shared" si="29"/>
        <v>79.9</v>
      </c>
      <c r="BZ50" s="30"/>
      <c r="CA50" s="30"/>
      <c r="CB50" s="30"/>
      <c r="CE50" s="9">
        <f ca="1" t="shared" si="19"/>
        <v>0</v>
      </c>
      <c r="CF50" s="10">
        <f ca="1" t="shared" si="20"/>
        <v>215</v>
      </c>
      <c r="CG50" s="48">
        <f t="shared" si="21"/>
        <v>-32</v>
      </c>
      <c r="CH50" s="49">
        <f t="shared" si="22"/>
        <v>1</v>
      </c>
      <c r="CI50" s="45">
        <f t="shared" si="23"/>
        <v>78</v>
      </c>
      <c r="CJ50" s="9">
        <f ca="1" t="shared" si="31"/>
        <v>78</v>
      </c>
      <c r="CK50" s="25">
        <v>79</v>
      </c>
      <c r="CL50" s="14">
        <f ca="1" t="shared" si="32"/>
        <v>79.9</v>
      </c>
      <c r="CM50" s="30"/>
      <c r="CN50" s="30"/>
      <c r="CO50" s="30"/>
    </row>
    <row r="51" spans="1:93" ht="12.75" customHeight="1">
      <c r="A51" s="209">
        <f>C51</f>
        <v>0</v>
      </c>
      <c r="B51" s="210"/>
      <c r="C51" s="209">
        <f t="shared" si="6"/>
        <v>0</v>
      </c>
      <c r="D51" s="210"/>
      <c r="E51" s="58"/>
      <c r="F51" s="59"/>
      <c r="G51" s="59"/>
      <c r="H51" s="59"/>
      <c r="I51" s="60"/>
      <c r="J51" s="58"/>
      <c r="K51" s="59"/>
      <c r="L51" s="59"/>
      <c r="M51" s="59"/>
      <c r="N51" s="60"/>
      <c r="O51" s="58"/>
      <c r="P51" s="59"/>
      <c r="Q51" s="59"/>
      <c r="R51" s="59"/>
      <c r="S51" s="60"/>
      <c r="T51" s="58"/>
      <c r="U51" s="59"/>
      <c r="V51" s="59"/>
      <c r="W51" s="59"/>
      <c r="X51" s="60"/>
      <c r="Y51" s="236" t="s">
        <v>65</v>
      </c>
      <c r="Z51" s="237"/>
      <c r="AA51" s="238"/>
      <c r="AB51" s="58"/>
      <c r="AC51" s="59"/>
      <c r="AD51" s="59"/>
      <c r="AE51" s="59"/>
      <c r="AF51" s="60"/>
      <c r="AG51" s="58"/>
      <c r="AH51" s="59"/>
      <c r="AI51" s="59"/>
      <c r="AJ51" s="59"/>
      <c r="AK51" s="60"/>
      <c r="AL51" s="58"/>
      <c r="AM51" s="59"/>
      <c r="AN51" s="59"/>
      <c r="AO51" s="59"/>
      <c r="AP51" s="60"/>
      <c r="AQ51" s="58"/>
      <c r="AR51" s="59"/>
      <c r="AS51" s="59"/>
      <c r="AT51" s="59"/>
      <c r="AU51" s="79"/>
      <c r="AV51" s="209">
        <f>SUM(AB51:AU51)</f>
        <v>0</v>
      </c>
      <c r="AW51" s="210"/>
      <c r="AX51" s="209">
        <f>AV51</f>
        <v>0</v>
      </c>
      <c r="AY51" s="215"/>
      <c r="AZ51" s="149">
        <f>AV51+C51</f>
        <v>0</v>
      </c>
      <c r="BA51" s="150"/>
      <c r="BB51" s="160">
        <f t="shared" si="4"/>
        <v>0</v>
      </c>
      <c r="BC51" s="150"/>
      <c r="BE51" s="11">
        <f ca="1" t="shared" si="7"/>
        <v>0</v>
      </c>
      <c r="BF51" s="12">
        <f ca="1" t="shared" si="8"/>
        <v>105</v>
      </c>
      <c r="BG51" s="50">
        <f t="shared" si="26"/>
        <v>-16</v>
      </c>
      <c r="BH51" s="64">
        <f t="shared" si="5"/>
        <v>1</v>
      </c>
      <c r="BI51" s="43">
        <f t="shared" si="9"/>
        <v>0</v>
      </c>
      <c r="BJ51" s="124" t="str">
        <f ca="1" t="shared" si="27"/>
        <v>≥ 80</v>
      </c>
      <c r="BK51" s="125"/>
      <c r="BL51" s="126"/>
      <c r="BR51" s="11">
        <f ca="1" t="shared" si="12"/>
        <v>0</v>
      </c>
      <c r="BS51" s="12">
        <f ca="1" t="shared" si="13"/>
        <v>110</v>
      </c>
      <c r="BT51" s="50">
        <f t="shared" si="14"/>
        <v>-16</v>
      </c>
      <c r="BU51" s="42">
        <f t="shared" si="15"/>
        <v>1</v>
      </c>
      <c r="BV51" s="43">
        <f t="shared" si="16"/>
        <v>78</v>
      </c>
      <c r="BW51" s="108">
        <f ca="1">OFFSET($Y$15,52-ROW(),0)</f>
        <v>78</v>
      </c>
      <c r="BX51" s="109"/>
      <c r="BY51" s="110"/>
      <c r="BZ51" s="29"/>
      <c r="CA51" s="29"/>
      <c r="CB51" s="29"/>
      <c r="CE51" s="11">
        <f ca="1" t="shared" si="19"/>
        <v>0</v>
      </c>
      <c r="CF51" s="12">
        <f ca="1" t="shared" si="20"/>
        <v>215</v>
      </c>
      <c r="CG51" s="50">
        <f t="shared" si="21"/>
        <v>-32</v>
      </c>
      <c r="CH51" s="42">
        <f t="shared" si="22"/>
        <v>1</v>
      </c>
      <c r="CI51" s="43" t="str">
        <f t="shared" si="23"/>
        <v>≥ 80</v>
      </c>
      <c r="CJ51" s="108" t="str">
        <f ca="1">OFFSET($Y$15,51-ROW(),0)</f>
        <v>≥ 80</v>
      </c>
      <c r="CK51" s="109"/>
      <c r="CL51" s="110"/>
      <c r="CM51" s="29"/>
      <c r="CN51" s="29"/>
      <c r="CO51" s="29"/>
    </row>
    <row r="52" spans="1:93" ht="12.75">
      <c r="A52" s="232">
        <f>MAX(A15:B51)</f>
        <v>105</v>
      </c>
      <c r="B52" s="233"/>
      <c r="C52" s="233"/>
      <c r="D52" s="240"/>
      <c r="E52" s="241" t="s">
        <v>19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32">
        <f>MAX(AX15:AY51)</f>
        <v>110</v>
      </c>
      <c r="AW52" s="233"/>
      <c r="AX52" s="233"/>
      <c r="AY52" s="233"/>
      <c r="AZ52" s="167">
        <f>MAX(BB15:BC51)</f>
        <v>215</v>
      </c>
      <c r="BA52" s="168"/>
      <c r="BB52" s="168"/>
      <c r="BC52" s="169"/>
      <c r="BF52" s="13">
        <f>ROUND(N54,0)</f>
        <v>89</v>
      </c>
      <c r="BM52" s="6">
        <f>MAX(BM15:BM47)</f>
        <v>64</v>
      </c>
      <c r="BO52" s="6">
        <f>MAX(BO15:BO47)</f>
        <v>1</v>
      </c>
      <c r="BS52" s="13">
        <f>ROUND(AF54,0)</f>
        <v>94</v>
      </c>
      <c r="BT52" s="13"/>
      <c r="BU52" s="13"/>
      <c r="BV52" s="13"/>
      <c r="BZ52" s="6">
        <f>MAX(BZ15:BZ47)</f>
        <v>65</v>
      </c>
      <c r="CB52" s="6">
        <f>MAX(CB15:CB47)</f>
        <v>2</v>
      </c>
      <c r="CF52" s="13">
        <f>ROUND(AZ54,0)</f>
        <v>183</v>
      </c>
      <c r="CG52" s="13"/>
      <c r="CH52" s="13"/>
      <c r="CI52" s="13"/>
      <c r="CM52" s="6">
        <f>MAX(CM15:CM47)</f>
        <v>127</v>
      </c>
      <c r="CO52" s="6">
        <f>MAX(CO15:CO47)</f>
        <v>1</v>
      </c>
    </row>
    <row r="53" spans="1:55" ht="23.25" customHeight="1">
      <c r="A53" s="243" t="s">
        <v>66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22" t="str">
        <f>J12</f>
        <v>East</v>
      </c>
      <c r="O53" s="223"/>
      <c r="P53" s="223"/>
      <c r="Q53" s="223"/>
      <c r="R53" s="223"/>
      <c r="S53" s="223"/>
      <c r="T53" s="224"/>
      <c r="U53" s="177" t="s">
        <v>20</v>
      </c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222" t="str">
        <f>AK12</f>
        <v>West</v>
      </c>
      <c r="AG53" s="223"/>
      <c r="AH53" s="223"/>
      <c r="AI53" s="223"/>
      <c r="AJ53" s="223"/>
      <c r="AK53" s="223"/>
      <c r="AL53" s="224"/>
      <c r="AM53" s="244" t="s">
        <v>67</v>
      </c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5"/>
      <c r="AZ53" s="151" t="str">
        <f>AZ12</f>
        <v>Both Directions</v>
      </c>
      <c r="BA53" s="152"/>
      <c r="BB53" s="152"/>
      <c r="BC53" s="153"/>
    </row>
    <row r="54" spans="1:55" ht="12.75" customHeight="1">
      <c r="A54" s="21"/>
      <c r="B54" s="22"/>
      <c r="C54" s="22"/>
      <c r="D54" s="22"/>
      <c r="E54" s="23"/>
      <c r="F54" s="33"/>
      <c r="G54" s="33"/>
      <c r="H54" s="33"/>
      <c r="I54" s="33"/>
      <c r="J54" s="33"/>
      <c r="K54" s="33"/>
      <c r="L54" s="33"/>
      <c r="M54" s="23"/>
      <c r="N54" s="239">
        <f>ROUND((A52*0.85),0)</f>
        <v>89</v>
      </c>
      <c r="O54" s="155"/>
      <c r="P54" s="155"/>
      <c r="Q54" s="155"/>
      <c r="R54" s="155"/>
      <c r="S54" s="155"/>
      <c r="T54" s="156"/>
      <c r="U54" s="176" t="s">
        <v>26</v>
      </c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239">
        <f>ROUND((AV52*0.85),0)</f>
        <v>94</v>
      </c>
      <c r="AG54" s="155"/>
      <c r="AH54" s="155"/>
      <c r="AI54" s="155"/>
      <c r="AJ54" s="155"/>
      <c r="AK54" s="155"/>
      <c r="AL54" s="156"/>
      <c r="AM54" s="61"/>
      <c r="AN54" s="33"/>
      <c r="AO54" s="33"/>
      <c r="AP54" s="33"/>
      <c r="AQ54" s="33"/>
      <c r="AR54" s="33"/>
      <c r="AS54" s="24"/>
      <c r="AT54" s="33"/>
      <c r="AU54" s="33"/>
      <c r="AV54" s="34"/>
      <c r="AW54" s="51"/>
      <c r="AX54" s="51"/>
      <c r="AY54" s="51"/>
      <c r="AZ54" s="154">
        <f>ROUND((AZ52*0.85),0)</f>
        <v>183</v>
      </c>
      <c r="BA54" s="155"/>
      <c r="BB54" s="155"/>
      <c r="BC54" s="156"/>
    </row>
    <row r="55" spans="1:55" ht="12.75" customHeight="1">
      <c r="A55" s="21"/>
      <c r="B55" s="22"/>
      <c r="C55" s="22"/>
      <c r="D55" s="22"/>
      <c r="E55" s="23"/>
      <c r="F55" s="33"/>
      <c r="G55" s="33"/>
      <c r="H55" s="33"/>
      <c r="I55" s="33"/>
      <c r="J55" s="33"/>
      <c r="K55" s="33"/>
      <c r="L55" s="33"/>
      <c r="M55" s="23"/>
      <c r="N55" s="219">
        <f>VLOOKUP(1,BH15:BL51,4,FALSE)</f>
        <v>45</v>
      </c>
      <c r="O55" s="220"/>
      <c r="P55" s="220"/>
      <c r="Q55" s="220"/>
      <c r="R55" s="220"/>
      <c r="S55" s="220"/>
      <c r="T55" s="221"/>
      <c r="U55" s="176" t="s">
        <v>21</v>
      </c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219">
        <f>VLOOKUP(1,BU15:BY51,4,FALSE)</f>
        <v>43</v>
      </c>
      <c r="AG55" s="220"/>
      <c r="AH55" s="220"/>
      <c r="AI55" s="220"/>
      <c r="AJ55" s="220"/>
      <c r="AK55" s="220"/>
      <c r="AL55" s="221"/>
      <c r="AM55" s="61"/>
      <c r="AN55" s="33"/>
      <c r="AO55" s="33"/>
      <c r="AP55" s="33"/>
      <c r="AQ55" s="33"/>
      <c r="AR55" s="33"/>
      <c r="AS55" s="24"/>
      <c r="AT55" s="33"/>
      <c r="AU55" s="33"/>
      <c r="AV55" s="34"/>
      <c r="AW55" s="51"/>
      <c r="AX55" s="51"/>
      <c r="AY55" s="51"/>
      <c r="AZ55" s="154">
        <f>VLOOKUP(1,CH15:CL51,4,FALSE)</f>
        <v>45</v>
      </c>
      <c r="BA55" s="155"/>
      <c r="BB55" s="155"/>
      <c r="BC55" s="156"/>
    </row>
    <row r="56" spans="1:84" ht="12.75" customHeight="1">
      <c r="A56" s="2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158" t="str">
        <f>VLOOKUP(BO52,BO15:BP47,2,FALSE)</f>
        <v>32-42</v>
      </c>
      <c r="O56" s="158"/>
      <c r="P56" s="158"/>
      <c r="Q56" s="158"/>
      <c r="R56" s="158"/>
      <c r="S56" s="158"/>
      <c r="T56" s="158"/>
      <c r="U56" s="176" t="s">
        <v>22</v>
      </c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58" t="str">
        <f>VLOOKUP(CB52,CB15:CC47,2,FALSE)</f>
        <v>30-40</v>
      </c>
      <c r="AG56" s="158"/>
      <c r="AH56" s="158"/>
      <c r="AI56" s="158"/>
      <c r="AJ56" s="158"/>
      <c r="AK56" s="158"/>
      <c r="AL56" s="158"/>
      <c r="AM56" s="62"/>
      <c r="AN56" s="34"/>
      <c r="AO56" s="34"/>
      <c r="AP56" s="34"/>
      <c r="AQ56" s="34"/>
      <c r="AR56" s="34"/>
      <c r="AS56" s="34"/>
      <c r="AT56" s="34"/>
      <c r="AU56" s="34"/>
      <c r="AV56" s="34"/>
      <c r="AW56" s="51"/>
      <c r="AX56" s="51"/>
      <c r="AY56" s="51"/>
      <c r="AZ56" s="157" t="str">
        <f>VLOOKUP(CO52,CO15:CP47,2,FALSE)</f>
        <v>32-42</v>
      </c>
      <c r="BA56" s="158"/>
      <c r="BB56" s="158"/>
      <c r="BC56" s="158"/>
      <c r="BF56" s="6" t="str">
        <f>VLOOKUP(BO52,BO15:BP47,2,FALSE)</f>
        <v>32-42</v>
      </c>
      <c r="BS56" s="6" t="str">
        <f>VLOOKUP(CB52,CB15:CC47,2,FALSE)</f>
        <v>30-40</v>
      </c>
      <c r="CF56" s="6" t="str">
        <f>VLOOKUP(CO52,CO15:CP47,2,FALSE)</f>
        <v>32-42</v>
      </c>
    </row>
    <row r="57" spans="1:55" ht="23.25" customHeight="1">
      <c r="A57" s="2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127" t="str">
        <f>IF(A52=0," ",IF(BO52&gt;1,"Warning: Multiple 10 mph Paces. Highest range shown","OK"))</f>
        <v>OK</v>
      </c>
      <c r="O57" s="127"/>
      <c r="P57" s="127"/>
      <c r="Q57" s="127"/>
      <c r="R57" s="127"/>
      <c r="S57" s="127"/>
      <c r="T57" s="127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27" t="str">
        <f>IF(AV52=0," ",IF(CB52&gt;1,"Warning: Multiple 10 mph Paces. Highest range shown","OK"))</f>
        <v>Warning: Multiple 10 mph Paces. Highest range shown</v>
      </c>
      <c r="AG57" s="127"/>
      <c r="AH57" s="127"/>
      <c r="AI57" s="127"/>
      <c r="AJ57" s="127"/>
      <c r="AK57" s="127"/>
      <c r="AL57" s="127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129" t="str">
        <f>IF(AZ52=0,"",IF(CO52&gt;1,"Warning: Multiple 10 mph paces. Highest range shown","OK"))</f>
        <v>OK</v>
      </c>
      <c r="AX57" s="129"/>
      <c r="AY57" s="129"/>
      <c r="AZ57" s="129"/>
      <c r="BA57" s="129"/>
      <c r="BB57" s="129"/>
      <c r="BC57" s="130"/>
    </row>
    <row r="58" spans="1:55" ht="21" customHeight="1">
      <c r="A58" s="35"/>
      <c r="B58" s="36"/>
      <c r="C58" s="36"/>
      <c r="D58" s="36"/>
      <c r="E58" s="36"/>
      <c r="F58" s="36"/>
      <c r="G58" s="36"/>
      <c r="H58" s="32"/>
      <c r="I58" s="31"/>
      <c r="J58" s="31"/>
      <c r="K58" s="31"/>
      <c r="L58" s="31"/>
      <c r="M58" s="31"/>
      <c r="N58" s="128"/>
      <c r="O58" s="128"/>
      <c r="P58" s="128"/>
      <c r="Q58" s="128"/>
      <c r="R58" s="128"/>
      <c r="S58" s="128"/>
      <c r="T58" s="128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28"/>
      <c r="AG58" s="128"/>
      <c r="AH58" s="128"/>
      <c r="AI58" s="128"/>
      <c r="AJ58" s="128"/>
      <c r="AK58" s="128"/>
      <c r="AL58" s="128"/>
      <c r="AM58" s="31"/>
      <c r="AN58" s="31"/>
      <c r="AO58" s="31"/>
      <c r="AP58" s="31"/>
      <c r="AQ58" s="31"/>
      <c r="AR58" s="31"/>
      <c r="AS58" s="37"/>
      <c r="AT58" s="36"/>
      <c r="AU58" s="36"/>
      <c r="AV58" s="36"/>
      <c r="AW58" s="128"/>
      <c r="AX58" s="128"/>
      <c r="AY58" s="128"/>
      <c r="AZ58" s="128"/>
      <c r="BA58" s="128"/>
      <c r="BB58" s="128"/>
      <c r="BC58" s="131"/>
    </row>
  </sheetData>
  <sheetProtection selectLockedCells="1"/>
  <mergeCells count="330">
    <mergeCell ref="AC10:AH10"/>
    <mergeCell ref="A10:J10"/>
    <mergeCell ref="K10:Y10"/>
    <mergeCell ref="A7:H7"/>
    <mergeCell ref="A6:H6"/>
    <mergeCell ref="AI5:BB5"/>
    <mergeCell ref="AI6:BB6"/>
    <mergeCell ref="AI7:BB7"/>
    <mergeCell ref="AI8:BB8"/>
    <mergeCell ref="AI10:BB10"/>
    <mergeCell ref="AZ12:BC12"/>
    <mergeCell ref="BB40:BC40"/>
    <mergeCell ref="BB38:BC38"/>
    <mergeCell ref="BB39:BC39"/>
    <mergeCell ref="BB41:BC41"/>
    <mergeCell ref="BB26:BC26"/>
    <mergeCell ref="BB27:BC27"/>
    <mergeCell ref="BB28:BC28"/>
    <mergeCell ref="BB29:BC29"/>
    <mergeCell ref="AZ21:BA21"/>
    <mergeCell ref="BB42:BC42"/>
    <mergeCell ref="BB30:BC30"/>
    <mergeCell ref="BB31:BC31"/>
    <mergeCell ref="BB24:BC24"/>
    <mergeCell ref="BB25:BC25"/>
    <mergeCell ref="BB49:BC49"/>
    <mergeCell ref="BB44:BC44"/>
    <mergeCell ref="BB45:BC45"/>
    <mergeCell ref="BB46:BC46"/>
    <mergeCell ref="BB37:BC37"/>
    <mergeCell ref="BB50:BC50"/>
    <mergeCell ref="BB51:BC51"/>
    <mergeCell ref="BB47:BC47"/>
    <mergeCell ref="BB43:BC43"/>
    <mergeCell ref="BB48:BC48"/>
    <mergeCell ref="BB32:BC32"/>
    <mergeCell ref="BB33:BC33"/>
    <mergeCell ref="BB34:BC34"/>
    <mergeCell ref="BB35:BC35"/>
    <mergeCell ref="BB36:BC36"/>
    <mergeCell ref="A51:B51"/>
    <mergeCell ref="A45:B45"/>
    <mergeCell ref="A47:B47"/>
    <mergeCell ref="A46:B46"/>
    <mergeCell ref="A49:B49"/>
    <mergeCell ref="A40:B40"/>
    <mergeCell ref="A42:B42"/>
    <mergeCell ref="A41:B41"/>
    <mergeCell ref="A48:B48"/>
    <mergeCell ref="A18:B18"/>
    <mergeCell ref="C49:D49"/>
    <mergeCell ref="C48:D48"/>
    <mergeCell ref="C45:D45"/>
    <mergeCell ref="C30:D30"/>
    <mergeCell ref="C29:D29"/>
    <mergeCell ref="C28:D28"/>
    <mergeCell ref="A33:B33"/>
    <mergeCell ref="A32:B32"/>
    <mergeCell ref="A29:B29"/>
    <mergeCell ref="AX50:AY50"/>
    <mergeCell ref="AX48:AY48"/>
    <mergeCell ref="A22:B22"/>
    <mergeCell ref="AX44:AY44"/>
    <mergeCell ref="AV45:AW45"/>
    <mergeCell ref="AX45:AY45"/>
    <mergeCell ref="AV46:AW46"/>
    <mergeCell ref="AX46:AY46"/>
    <mergeCell ref="AV49:AW49"/>
    <mergeCell ref="AX49:AY49"/>
    <mergeCell ref="AV50:AW50"/>
    <mergeCell ref="A21:B21"/>
    <mergeCell ref="A35:B35"/>
    <mergeCell ref="A34:B34"/>
    <mergeCell ref="A39:B39"/>
    <mergeCell ref="A36:B36"/>
    <mergeCell ref="C46:D46"/>
    <mergeCell ref="A26:B26"/>
    <mergeCell ref="A27:B27"/>
    <mergeCell ref="A28:B28"/>
    <mergeCell ref="AM53:AY53"/>
    <mergeCell ref="C20:D20"/>
    <mergeCell ref="C21:D21"/>
    <mergeCell ref="C26:D26"/>
    <mergeCell ref="AX51:AY51"/>
    <mergeCell ref="A50:B50"/>
    <mergeCell ref="A44:B44"/>
    <mergeCell ref="A43:B43"/>
    <mergeCell ref="A38:B38"/>
    <mergeCell ref="A37:B37"/>
    <mergeCell ref="AX43:AY43"/>
    <mergeCell ref="AV44:AW44"/>
    <mergeCell ref="Y51:AA51"/>
    <mergeCell ref="AF54:AL54"/>
    <mergeCell ref="AF55:AL55"/>
    <mergeCell ref="A52:D52"/>
    <mergeCell ref="E52:AU52"/>
    <mergeCell ref="AV51:AW51"/>
    <mergeCell ref="N54:T54"/>
    <mergeCell ref="A53:M53"/>
    <mergeCell ref="AV37:AW37"/>
    <mergeCell ref="AX37:AY37"/>
    <mergeCell ref="AV47:AW47"/>
    <mergeCell ref="AX47:AY47"/>
    <mergeCell ref="AV48:AW48"/>
    <mergeCell ref="AV41:AW41"/>
    <mergeCell ref="AX41:AY41"/>
    <mergeCell ref="AV42:AW42"/>
    <mergeCell ref="AX42:AY42"/>
    <mergeCell ref="AV43:AW43"/>
    <mergeCell ref="AV35:AW35"/>
    <mergeCell ref="AV31:AW31"/>
    <mergeCell ref="AV39:AW39"/>
    <mergeCell ref="AX39:AY39"/>
    <mergeCell ref="AV40:AW40"/>
    <mergeCell ref="AX40:AY40"/>
    <mergeCell ref="AX34:AY34"/>
    <mergeCell ref="AX35:AY35"/>
    <mergeCell ref="AV36:AW36"/>
    <mergeCell ref="AX36:AY36"/>
    <mergeCell ref="AX27:AY27"/>
    <mergeCell ref="AV26:AW26"/>
    <mergeCell ref="AV38:AW38"/>
    <mergeCell ref="AX38:AY38"/>
    <mergeCell ref="AX31:AY31"/>
    <mergeCell ref="AX32:AY32"/>
    <mergeCell ref="AX33:AY33"/>
    <mergeCell ref="AV32:AW32"/>
    <mergeCell ref="AV33:AW33"/>
    <mergeCell ref="AV34:AW34"/>
    <mergeCell ref="A19:B19"/>
    <mergeCell ref="C19:D19"/>
    <mergeCell ref="C31:D31"/>
    <mergeCell ref="C32:D32"/>
    <mergeCell ref="C33:D33"/>
    <mergeCell ref="A31:B31"/>
    <mergeCell ref="C27:D27"/>
    <mergeCell ref="A30:B30"/>
    <mergeCell ref="A25:B25"/>
    <mergeCell ref="AV30:AW30"/>
    <mergeCell ref="AZ20:BA20"/>
    <mergeCell ref="AX20:AY20"/>
    <mergeCell ref="C22:D22"/>
    <mergeCell ref="C23:D23"/>
    <mergeCell ref="C24:D24"/>
    <mergeCell ref="AV29:AW29"/>
    <mergeCell ref="AV28:AW28"/>
    <mergeCell ref="AX24:AY24"/>
    <mergeCell ref="AX26:AY26"/>
    <mergeCell ref="AV19:AW19"/>
    <mergeCell ref="AX19:AY19"/>
    <mergeCell ref="AV25:AW25"/>
    <mergeCell ref="AV22:AW22"/>
    <mergeCell ref="A23:B23"/>
    <mergeCell ref="A24:B24"/>
    <mergeCell ref="AX25:AY25"/>
    <mergeCell ref="A20:B20"/>
    <mergeCell ref="AX23:AY23"/>
    <mergeCell ref="C25:D25"/>
    <mergeCell ref="AV52:AY52"/>
    <mergeCell ref="T13:X14"/>
    <mergeCell ref="BB16:BC16"/>
    <mergeCell ref="BB17:BC17"/>
    <mergeCell ref="BB18:BC18"/>
    <mergeCell ref="BB19:BC19"/>
    <mergeCell ref="AV13:AW14"/>
    <mergeCell ref="AX13:AY14"/>
    <mergeCell ref="AX18:AY18"/>
    <mergeCell ref="AZ18:BA18"/>
    <mergeCell ref="C47:D47"/>
    <mergeCell ref="C42:D42"/>
    <mergeCell ref="AX16:AY16"/>
    <mergeCell ref="AX17:AY17"/>
    <mergeCell ref="AV20:AW20"/>
    <mergeCell ref="N53:T53"/>
    <mergeCell ref="AV23:AW23"/>
    <mergeCell ref="AX28:AY28"/>
    <mergeCell ref="AX29:AY29"/>
    <mergeCell ref="AX30:AY30"/>
    <mergeCell ref="A4:Z4"/>
    <mergeCell ref="AA4:BC4"/>
    <mergeCell ref="R12:X12"/>
    <mergeCell ref="C43:D43"/>
    <mergeCell ref="AV15:AW15"/>
    <mergeCell ref="AZ13:BA14"/>
    <mergeCell ref="AZ19:BA19"/>
    <mergeCell ref="AV18:AW18"/>
    <mergeCell ref="C41:D41"/>
    <mergeCell ref="C36:D36"/>
    <mergeCell ref="C44:D44"/>
    <mergeCell ref="C38:D38"/>
    <mergeCell ref="C40:D40"/>
    <mergeCell ref="C37:D37"/>
    <mergeCell ref="C34:D34"/>
    <mergeCell ref="C39:D39"/>
    <mergeCell ref="C35:D35"/>
    <mergeCell ref="C17:D17"/>
    <mergeCell ref="AV16:AW16"/>
    <mergeCell ref="N56:T56"/>
    <mergeCell ref="AF56:AL56"/>
    <mergeCell ref="N55:T55"/>
    <mergeCell ref="AF53:AL53"/>
    <mergeCell ref="AV21:AW21"/>
    <mergeCell ref="C16:D16"/>
    <mergeCell ref="C50:D50"/>
    <mergeCell ref="C51:D51"/>
    <mergeCell ref="AX21:AY21"/>
    <mergeCell ref="AX22:AY22"/>
    <mergeCell ref="U56:AE56"/>
    <mergeCell ref="AV27:AW27"/>
    <mergeCell ref="AV24:AW24"/>
    <mergeCell ref="AB12:AJ12"/>
    <mergeCell ref="AV17:AW17"/>
    <mergeCell ref="AL13:AP14"/>
    <mergeCell ref="AQ13:AU14"/>
    <mergeCell ref="Y15:AA15"/>
    <mergeCell ref="C15:D15"/>
    <mergeCell ref="AK12:AR12"/>
    <mergeCell ref="AS12:AY12"/>
    <mergeCell ref="A12:I12"/>
    <mergeCell ref="C18:D18"/>
    <mergeCell ref="AG13:AK14"/>
    <mergeCell ref="A17:B17"/>
    <mergeCell ref="A16:B16"/>
    <mergeCell ref="A15:B15"/>
    <mergeCell ref="A13:B14"/>
    <mergeCell ref="BZ13:CC14"/>
    <mergeCell ref="BG13:BI14"/>
    <mergeCell ref="BM13:BP14"/>
    <mergeCell ref="J12:Q12"/>
    <mergeCell ref="CJ15:CL15"/>
    <mergeCell ref="CJ51:CL51"/>
    <mergeCell ref="AZ40:BA40"/>
    <mergeCell ref="AZ41:BA41"/>
    <mergeCell ref="AZ42:BA42"/>
    <mergeCell ref="AZ43:BA43"/>
    <mergeCell ref="CE12:CP12"/>
    <mergeCell ref="CE13:CE14"/>
    <mergeCell ref="CF13:CF14"/>
    <mergeCell ref="CG13:CI14"/>
    <mergeCell ref="CJ13:CL14"/>
    <mergeCell ref="CM13:CP14"/>
    <mergeCell ref="AZ31:BA31"/>
    <mergeCell ref="AZ46:BA46"/>
    <mergeCell ref="AZ47:BA47"/>
    <mergeCell ref="AZ48:BA48"/>
    <mergeCell ref="AZ33:BA33"/>
    <mergeCell ref="AZ34:BA34"/>
    <mergeCell ref="AZ35:BA35"/>
    <mergeCell ref="AZ36:BA36"/>
    <mergeCell ref="AZ37:BA37"/>
    <mergeCell ref="C13:D14"/>
    <mergeCell ref="AZ27:BA27"/>
    <mergeCell ref="AZ25:BA25"/>
    <mergeCell ref="A2:BC2"/>
    <mergeCell ref="AZ45:BA45"/>
    <mergeCell ref="A8:H8"/>
    <mergeCell ref="J13:N14"/>
    <mergeCell ref="O13:S14"/>
    <mergeCell ref="Q8:R8"/>
    <mergeCell ref="A3:BC3"/>
    <mergeCell ref="I6:Y6"/>
    <mergeCell ref="I5:Y5"/>
    <mergeCell ref="I7:Y7"/>
    <mergeCell ref="AZ17:BA17"/>
    <mergeCell ref="AC5:AH5"/>
    <mergeCell ref="AC8:AH8"/>
    <mergeCell ref="S8:Y8"/>
    <mergeCell ref="I8:P8"/>
    <mergeCell ref="AX15:AY15"/>
    <mergeCell ref="AI9:BB9"/>
    <mergeCell ref="AZ15:BA15"/>
    <mergeCell ref="E13:I14"/>
    <mergeCell ref="U54:AE54"/>
    <mergeCell ref="U55:AE55"/>
    <mergeCell ref="U53:AE53"/>
    <mergeCell ref="AZ38:BA38"/>
    <mergeCell ref="AZ30:BA30"/>
    <mergeCell ref="AZ16:BA16"/>
    <mergeCell ref="AZ32:BA32"/>
    <mergeCell ref="AZ26:BA26"/>
    <mergeCell ref="BS13:BS14"/>
    <mergeCell ref="AZ54:BC54"/>
    <mergeCell ref="AZ28:BA28"/>
    <mergeCell ref="AZ29:BA29"/>
    <mergeCell ref="BB13:BC14"/>
    <mergeCell ref="BB15:BC15"/>
    <mergeCell ref="AZ52:BC52"/>
    <mergeCell ref="AZ49:BA49"/>
    <mergeCell ref="AZ51:BA51"/>
    <mergeCell ref="AZ39:BA39"/>
    <mergeCell ref="BF13:BF14"/>
    <mergeCell ref="AZ44:BA44"/>
    <mergeCell ref="BE13:BE14"/>
    <mergeCell ref="BB20:BC20"/>
    <mergeCell ref="BB21:BC21"/>
    <mergeCell ref="AZ22:BA22"/>
    <mergeCell ref="AZ23:BA23"/>
    <mergeCell ref="AZ24:BA24"/>
    <mergeCell ref="BB22:BC22"/>
    <mergeCell ref="BB23:BC23"/>
    <mergeCell ref="N57:T58"/>
    <mergeCell ref="AF57:AL58"/>
    <mergeCell ref="AW57:BC58"/>
    <mergeCell ref="U57:AE58"/>
    <mergeCell ref="Y12:AA14"/>
    <mergeCell ref="AB13:AF14"/>
    <mergeCell ref="AZ50:BA50"/>
    <mergeCell ref="AZ53:BC53"/>
    <mergeCell ref="AZ55:BC55"/>
    <mergeCell ref="AZ56:BC56"/>
    <mergeCell ref="BW51:BY51"/>
    <mergeCell ref="BT13:BV14"/>
    <mergeCell ref="BR12:CC12"/>
    <mergeCell ref="BJ15:BL15"/>
    <mergeCell ref="BR13:BR14"/>
    <mergeCell ref="BE12:BP12"/>
    <mergeCell ref="BW13:BY14"/>
    <mergeCell ref="BW15:BY15"/>
    <mergeCell ref="BJ51:BL51"/>
    <mergeCell ref="BJ13:BL14"/>
    <mergeCell ref="BC5:BC10"/>
    <mergeCell ref="A11:BC11"/>
    <mergeCell ref="A1:BC1"/>
    <mergeCell ref="A9:J9"/>
    <mergeCell ref="K9:Y9"/>
    <mergeCell ref="Z5:AB10"/>
    <mergeCell ref="AC9:AH9"/>
    <mergeCell ref="AC7:AH7"/>
    <mergeCell ref="AC6:AH6"/>
    <mergeCell ref="A5:H5"/>
  </mergeCells>
  <conditionalFormatting sqref="Y42:Z45 X33:X42">
    <cfRule type="containsErrors" priority="48" dxfId="0" stopIfTrue="1">
      <formula>ISERROR(X33)</formula>
    </cfRule>
  </conditionalFormatting>
  <conditionalFormatting sqref="Y16:AA50 A15:D15 J15:X15 A15:B50 AV52 E52 AB15:AW49 A16:X49">
    <cfRule type="cellIs" priority="45" dxfId="0" operator="equal" stopIfTrue="1">
      <formula>0</formula>
    </cfRule>
  </conditionalFormatting>
  <conditionalFormatting sqref="AP37:AU37 AP36:AT36">
    <cfRule type="cellIs" priority="44" dxfId="0" operator="equal" stopIfTrue="1">
      <formula>0</formula>
    </cfRule>
  </conditionalFormatting>
  <conditionalFormatting sqref="AB50:AU50 E50:X50 AX15:AX50 A52 A51:AY51">
    <cfRule type="cellIs" priority="42" dxfId="0" operator="equal" stopIfTrue="1">
      <formula>0</formula>
    </cfRule>
  </conditionalFormatting>
  <conditionalFormatting sqref="AV50:AW50">
    <cfRule type="cellIs" priority="41" dxfId="0" operator="equal" stopIfTrue="1">
      <formula>0</formula>
    </cfRule>
  </conditionalFormatting>
  <conditionalFormatting sqref="C50:D50">
    <cfRule type="cellIs" priority="39" dxfId="0" operator="equal" stopIfTrue="1">
      <formula>0</formula>
    </cfRule>
  </conditionalFormatting>
  <conditionalFormatting sqref="E15:I15">
    <cfRule type="cellIs" priority="38" dxfId="0" operator="equal" stopIfTrue="1">
      <formula>0</formula>
    </cfRule>
  </conditionalFormatting>
  <conditionalFormatting sqref="A15:B50">
    <cfRule type="cellIs" priority="37" dxfId="0" operator="equal" stopIfTrue="1">
      <formula>A16</formula>
    </cfRule>
  </conditionalFormatting>
  <conditionalFormatting sqref="A49:B49">
    <cfRule type="cellIs" priority="36" dxfId="0" operator="equal" stopIfTrue="1">
      <formula>A50</formula>
    </cfRule>
  </conditionalFormatting>
  <conditionalFormatting sqref="AX15:AY50">
    <cfRule type="cellIs" priority="35" dxfId="0" operator="equal" stopIfTrue="1">
      <formula>AX16</formula>
    </cfRule>
  </conditionalFormatting>
  <conditionalFormatting sqref="BB15:BC51">
    <cfRule type="cellIs" priority="30" dxfId="11" operator="equal" stopIfTrue="1">
      <formula>0</formula>
    </cfRule>
  </conditionalFormatting>
  <conditionalFormatting sqref="BB15:BC50">
    <cfRule type="cellIs" priority="29" dxfId="11" operator="equal" stopIfTrue="1">
      <formula>BB16</formula>
    </cfRule>
  </conditionalFormatting>
  <conditionalFormatting sqref="AZ15:BA51">
    <cfRule type="cellIs" priority="27" dxfId="11" operator="equal" stopIfTrue="1">
      <formula>AZ16</formula>
    </cfRule>
    <cfRule type="cellIs" priority="28" dxfId="11" operator="equal" stopIfTrue="1">
      <formula>0</formula>
    </cfRule>
  </conditionalFormatting>
  <conditionalFormatting sqref="AZ52">
    <cfRule type="cellIs" priority="23" dxfId="11" operator="equal" stopIfTrue="1">
      <formula>0</formula>
    </cfRule>
  </conditionalFormatting>
  <conditionalFormatting sqref="AF54:AL56 N54:T56">
    <cfRule type="expression" priority="21" dxfId="0" stopIfTrue="1">
      <formula>$N$54=0</formula>
    </cfRule>
    <cfRule type="cellIs" priority="22" dxfId="0" operator="equal" stopIfTrue="1">
      <formula>0</formula>
    </cfRule>
  </conditionalFormatting>
  <conditionalFormatting sqref="AF57">
    <cfRule type="containsText" priority="20" dxfId="24" operator="containsText" stopIfTrue="1" text="Multiple ">
      <formula>NOT(ISERROR(SEARCH("Multiple ",AF57)))</formula>
    </cfRule>
  </conditionalFormatting>
  <conditionalFormatting sqref="N57">
    <cfRule type="containsText" priority="19" dxfId="24" operator="containsText" stopIfTrue="1" text="Multiple ">
      <formula>NOT(ISERROR(SEARCH("Multiple ",N57)))</formula>
    </cfRule>
  </conditionalFormatting>
  <conditionalFormatting sqref="AF57 N57">
    <cfRule type="containsText" priority="18" dxfId="23" operator="containsText" stopIfTrue="1" text="OK">
      <formula>NOT(ISERROR(SEARCH("OK",N57)))</formula>
    </cfRule>
  </conditionalFormatting>
  <conditionalFormatting sqref="AZ55:AZ56 BA55:BC55">
    <cfRule type="cellIs" priority="16" dxfId="0" operator="equal" stopIfTrue="1">
      <formula>0</formula>
    </cfRule>
  </conditionalFormatting>
  <conditionalFormatting sqref="AZ54:BC54">
    <cfRule type="cellIs" priority="17" dxfId="0" operator="equal" stopIfTrue="1">
      <formula>0</formula>
    </cfRule>
  </conditionalFormatting>
  <conditionalFormatting sqref="AW57">
    <cfRule type="containsText" priority="14" dxfId="23" operator="containsText" stopIfTrue="1" text="OK">
      <formula>NOT(ISERROR(SEARCH("OK",AW57)))</formula>
    </cfRule>
  </conditionalFormatting>
  <conditionalFormatting sqref="AW57">
    <cfRule type="containsText" priority="15" dxfId="24" operator="containsText" stopIfTrue="1" text="Multiple ">
      <formula>NOT(ISERROR(SEARCH("Multiple ",AW57)))</formula>
    </cfRule>
  </conditionalFormatting>
  <conditionalFormatting sqref="AV15:AY52">
    <cfRule type="expression" priority="4" dxfId="0" stopIfTrue="1">
      <formula>$A$52&lt;=0</formula>
    </cfRule>
    <cfRule type="expression" priority="11" dxfId="0" stopIfTrue="1">
      <formula>"ISNUMBER(search(""and"",$AK$12)"</formula>
    </cfRule>
  </conditionalFormatting>
  <conditionalFormatting sqref="N53:T53 AF53:AL53">
    <cfRule type="cellIs" priority="10" dxfId="0" operator="equal" stopIfTrue="1">
      <formula>0</formula>
    </cfRule>
  </conditionalFormatting>
  <conditionalFormatting sqref="I5:Y7 I8:P8 S8:Y8 K9:Y10 AI5:BB10">
    <cfRule type="cellIs" priority="9" dxfId="18" operator="equal" stopIfTrue="1">
      <formula>0</formula>
    </cfRule>
  </conditionalFormatting>
  <conditionalFormatting sqref="AU38">
    <cfRule type="containsErrors" priority="8" dxfId="0" stopIfTrue="1">
      <formula>ISERROR(AU38)</formula>
    </cfRule>
  </conditionalFormatting>
  <conditionalFormatting sqref="AU37">
    <cfRule type="containsErrors" priority="7" dxfId="0" stopIfTrue="1">
      <formula>ISERROR(AU37)</formula>
    </cfRule>
  </conditionalFormatting>
  <conditionalFormatting sqref="AU39">
    <cfRule type="containsErrors" priority="6" dxfId="0" stopIfTrue="1">
      <formula>ISERROR(AU39)</formula>
    </cfRule>
  </conditionalFormatting>
  <conditionalFormatting sqref="AU35">
    <cfRule type="containsErrors" priority="5" dxfId="0" stopIfTrue="1">
      <formula>ISERROR(AU35)</formula>
    </cfRule>
  </conditionalFormatting>
  <conditionalFormatting sqref="A15:D52">
    <cfRule type="expression" priority="3" dxfId="0" stopIfTrue="1">
      <formula>$AV$52&lt;=0</formula>
    </cfRule>
  </conditionalFormatting>
  <conditionalFormatting sqref="J12:Q12 AK12:AR12">
    <cfRule type="cellIs" priority="2" dxfId="18" operator="lessThanOrEqual" stopIfTrue="1">
      <formula>0</formula>
    </cfRule>
  </conditionalFormatting>
  <conditionalFormatting sqref="AZ56:BC56">
    <cfRule type="expression" priority="1" dxfId="0" stopIfTrue="1">
      <formula>$AZ$52=0</formula>
    </cfRule>
  </conditionalFormatting>
  <printOptions horizontalCentered="1"/>
  <pageMargins left="0.125" right="0" top="0.4" bottom="0.25" header="0.5" footer="0.5"/>
  <pageSetup horizontalDpi="600" verticalDpi="600" orientation="portrait" scale="96" r:id="rId2"/>
  <headerFooter alignWithMargins="0">
    <oddHeader>&amp;R&amp;6Form 750-010-03
TRAFFIC ENGINEERING
February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58"/>
  <sheetViews>
    <sheetView showGridLines="0" zoomScaleSheetLayoutView="130" workbookViewId="0" topLeftCell="A25">
      <selection activeCell="AB15" sqref="AB15:AU51"/>
    </sheetView>
  </sheetViews>
  <sheetFormatPr defaultColWidth="9.140625" defaultRowHeight="12.75"/>
  <cols>
    <col min="1" max="4" width="2.28125" style="1" customWidth="1"/>
    <col min="5" max="24" width="1.7109375" style="1" customWidth="1"/>
    <col min="25" max="25" width="2.421875" style="1" customWidth="1"/>
    <col min="26" max="26" width="0.71875" style="1" customWidth="1"/>
    <col min="27" max="27" width="4.00390625" style="1" customWidth="1"/>
    <col min="28" max="47" width="1.7109375" style="1" customWidth="1"/>
    <col min="48" max="51" width="2.28125" style="1" customWidth="1"/>
    <col min="52" max="55" width="2.7109375" style="1" customWidth="1"/>
    <col min="56" max="56" width="6.7109375" style="6" hidden="1" customWidth="1"/>
    <col min="57" max="58" width="5.140625" style="6" hidden="1" customWidth="1"/>
    <col min="59" max="59" width="3.7109375" style="6" hidden="1" customWidth="1"/>
    <col min="60" max="60" width="2.140625" style="6" hidden="1" customWidth="1"/>
    <col min="61" max="61" width="3.140625" style="6" hidden="1" customWidth="1"/>
    <col min="62" max="62" width="3.00390625" style="6" hidden="1" customWidth="1"/>
    <col min="63" max="63" width="3.140625" style="6" hidden="1" customWidth="1"/>
    <col min="64" max="65" width="4.421875" style="6" hidden="1" customWidth="1"/>
    <col min="66" max="66" width="2.28125" style="6" hidden="1" customWidth="1"/>
    <col min="67" max="67" width="2.140625" style="6" hidden="1" customWidth="1"/>
    <col min="68" max="68" width="5.421875" style="6" hidden="1" customWidth="1"/>
    <col min="69" max="69" width="5.57421875" style="6" hidden="1" customWidth="1"/>
    <col min="70" max="71" width="4.57421875" style="6" hidden="1" customWidth="1"/>
    <col min="72" max="72" width="3.7109375" style="6" hidden="1" customWidth="1"/>
    <col min="73" max="73" width="2.140625" style="6" hidden="1" customWidth="1"/>
    <col min="74" max="74" width="4.140625" style="6" hidden="1" customWidth="1"/>
    <col min="75" max="76" width="2.8515625" style="6" hidden="1" customWidth="1"/>
    <col min="77" max="77" width="4.140625" style="6" hidden="1" customWidth="1"/>
    <col min="78" max="78" width="3.57421875" style="6" hidden="1" customWidth="1"/>
    <col min="79" max="79" width="2.00390625" style="6" hidden="1" customWidth="1"/>
    <col min="80" max="80" width="1.7109375" style="6" hidden="1" customWidth="1"/>
    <col min="81" max="81" width="5.421875" style="6" hidden="1" customWidth="1"/>
    <col min="82" max="82" width="9.28125" style="6" hidden="1" customWidth="1"/>
    <col min="83" max="84" width="5.7109375" style="6" hidden="1" customWidth="1"/>
    <col min="85" max="85" width="4.00390625" style="6" hidden="1" customWidth="1"/>
    <col min="86" max="86" width="1.7109375" style="6" hidden="1" customWidth="1"/>
    <col min="87" max="87" width="3.8515625" style="6" hidden="1" customWidth="1"/>
    <col min="88" max="88" width="2.7109375" style="6" hidden="1" customWidth="1"/>
    <col min="89" max="89" width="2.421875" style="6" hidden="1" customWidth="1"/>
    <col min="90" max="90" width="4.140625" style="6" hidden="1" customWidth="1"/>
    <col min="91" max="91" width="3.421875" style="6" hidden="1" customWidth="1"/>
    <col min="92" max="92" width="1.7109375" style="6" hidden="1" customWidth="1"/>
    <col min="93" max="93" width="2.00390625" style="6" hidden="1" customWidth="1"/>
    <col min="94" max="94" width="5.421875" style="6" hidden="1" customWidth="1"/>
    <col min="95" max="16384" width="9.140625" style="1" customWidth="1"/>
  </cols>
  <sheetData>
    <row r="1" spans="1:55" ht="9.7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9"/>
    </row>
    <row r="2" spans="1:94" s="2" customFormat="1" ht="15">
      <c r="A2" s="188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90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1:94" s="4" customFormat="1" ht="18">
      <c r="A3" s="194" t="s">
        <v>68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s="5" customFormat="1" ht="12" customHeight="1">
      <c r="A4" s="225" t="s">
        <v>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7" t="s">
        <v>1</v>
      </c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8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s="5" customFormat="1" ht="12" customHeight="1">
      <c r="A5" s="106" t="s">
        <v>3</v>
      </c>
      <c r="B5" s="107"/>
      <c r="C5" s="107"/>
      <c r="D5" s="107"/>
      <c r="E5" s="107"/>
      <c r="F5" s="107"/>
      <c r="G5" s="107"/>
      <c r="H5" s="107"/>
      <c r="I5" s="178" t="s">
        <v>69</v>
      </c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03"/>
      <c r="AA5" s="103"/>
      <c r="AB5" s="103"/>
      <c r="AC5" s="107" t="s">
        <v>12</v>
      </c>
      <c r="AD5" s="107"/>
      <c r="AE5" s="107"/>
      <c r="AF5" s="107"/>
      <c r="AG5" s="107"/>
      <c r="AH5" s="107"/>
      <c r="AI5" s="183" t="s">
        <v>71</v>
      </c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92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4" s="5" customFormat="1" ht="12" customHeight="1">
      <c r="A6" s="251" t="s">
        <v>5</v>
      </c>
      <c r="B6" s="105"/>
      <c r="C6" s="105"/>
      <c r="D6" s="105"/>
      <c r="E6" s="105"/>
      <c r="F6" s="105"/>
      <c r="G6" s="105"/>
      <c r="H6" s="105"/>
      <c r="I6" s="178" t="s">
        <v>70</v>
      </c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04"/>
      <c r="AA6" s="104"/>
      <c r="AB6" s="104"/>
      <c r="AC6" s="105" t="s">
        <v>4</v>
      </c>
      <c r="AD6" s="105"/>
      <c r="AE6" s="105"/>
      <c r="AF6" s="105"/>
      <c r="AG6" s="105"/>
      <c r="AH6" s="105"/>
      <c r="AI6" s="183" t="s">
        <v>72</v>
      </c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93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s="5" customFormat="1" ht="12" customHeight="1">
      <c r="A7" s="251" t="s">
        <v>6</v>
      </c>
      <c r="B7" s="105"/>
      <c r="C7" s="105"/>
      <c r="D7" s="105"/>
      <c r="E7" s="105"/>
      <c r="F7" s="105"/>
      <c r="G7" s="105"/>
      <c r="H7" s="105"/>
      <c r="I7" s="179">
        <v>41717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04"/>
      <c r="AA7" s="104"/>
      <c r="AB7" s="104"/>
      <c r="AC7" s="105" t="s">
        <v>10</v>
      </c>
      <c r="AD7" s="105"/>
      <c r="AE7" s="105"/>
      <c r="AF7" s="105"/>
      <c r="AG7" s="105"/>
      <c r="AH7" s="105"/>
      <c r="AI7" s="183" t="s">
        <v>73</v>
      </c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93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1:94" s="3" customFormat="1" ht="12" customHeight="1">
      <c r="A8" s="191" t="s">
        <v>7</v>
      </c>
      <c r="B8" s="192"/>
      <c r="C8" s="192"/>
      <c r="D8" s="192"/>
      <c r="E8" s="192"/>
      <c r="F8" s="192"/>
      <c r="G8" s="192"/>
      <c r="H8" s="192"/>
      <c r="I8" s="180">
        <v>0.4583333333333333</v>
      </c>
      <c r="J8" s="180"/>
      <c r="K8" s="180"/>
      <c r="L8" s="180"/>
      <c r="M8" s="180"/>
      <c r="N8" s="180"/>
      <c r="O8" s="180"/>
      <c r="P8" s="180"/>
      <c r="Q8" s="193" t="s">
        <v>8</v>
      </c>
      <c r="R8" s="193"/>
      <c r="S8" s="180">
        <v>0.5</v>
      </c>
      <c r="T8" s="180"/>
      <c r="U8" s="180"/>
      <c r="V8" s="180"/>
      <c r="W8" s="180"/>
      <c r="X8" s="180"/>
      <c r="Y8" s="180"/>
      <c r="Z8" s="104"/>
      <c r="AA8" s="104"/>
      <c r="AB8" s="104"/>
      <c r="AC8" s="105" t="s">
        <v>64</v>
      </c>
      <c r="AD8" s="105"/>
      <c r="AE8" s="105"/>
      <c r="AF8" s="105"/>
      <c r="AG8" s="105"/>
      <c r="AH8" s="105"/>
      <c r="AI8" s="183">
        <v>87016000</v>
      </c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93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</row>
    <row r="9" spans="1:94" s="3" customFormat="1" ht="12" customHeight="1">
      <c r="A9" s="100" t="s">
        <v>13</v>
      </c>
      <c r="B9" s="101"/>
      <c r="C9" s="101"/>
      <c r="D9" s="101"/>
      <c r="E9" s="101"/>
      <c r="F9" s="101"/>
      <c r="G9" s="101"/>
      <c r="H9" s="101"/>
      <c r="I9" s="101"/>
      <c r="J9" s="101"/>
      <c r="K9" s="102" t="s">
        <v>75</v>
      </c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4"/>
      <c r="AA9" s="104"/>
      <c r="AB9" s="104"/>
      <c r="AC9" s="105" t="s">
        <v>63</v>
      </c>
      <c r="AD9" s="105"/>
      <c r="AE9" s="105"/>
      <c r="AF9" s="105"/>
      <c r="AG9" s="105"/>
      <c r="AH9" s="105"/>
      <c r="AI9" s="183">
        <v>0.088</v>
      </c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93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</row>
    <row r="10" spans="1:94" s="3" customFormat="1" ht="12" customHeight="1">
      <c r="A10" s="249" t="s">
        <v>9</v>
      </c>
      <c r="B10" s="250"/>
      <c r="C10" s="250"/>
      <c r="D10" s="250"/>
      <c r="E10" s="250"/>
      <c r="F10" s="250"/>
      <c r="G10" s="250"/>
      <c r="H10" s="250"/>
      <c r="I10" s="250"/>
      <c r="J10" s="250"/>
      <c r="K10" s="178">
        <v>30</v>
      </c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04"/>
      <c r="AA10" s="104"/>
      <c r="AB10" s="104"/>
      <c r="AC10" s="105" t="s">
        <v>11</v>
      </c>
      <c r="AD10" s="105"/>
      <c r="AE10" s="105"/>
      <c r="AF10" s="105"/>
      <c r="AG10" s="105"/>
      <c r="AH10" s="105"/>
      <c r="AI10" s="183" t="s">
        <v>74</v>
      </c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93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</row>
    <row r="11" spans="1:94" s="3" customFormat="1" ht="12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s="3" customFormat="1" ht="19.5" customHeight="1">
      <c r="A12" s="207" t="s">
        <v>23</v>
      </c>
      <c r="B12" s="208"/>
      <c r="C12" s="208"/>
      <c r="D12" s="208"/>
      <c r="E12" s="208"/>
      <c r="F12" s="208"/>
      <c r="G12" s="208"/>
      <c r="H12" s="208"/>
      <c r="I12" s="208"/>
      <c r="J12" s="201" t="s">
        <v>79</v>
      </c>
      <c r="K12" s="201"/>
      <c r="L12" s="201"/>
      <c r="M12" s="201"/>
      <c r="N12" s="201"/>
      <c r="O12" s="201"/>
      <c r="P12" s="201"/>
      <c r="Q12" s="201"/>
      <c r="R12" s="206" t="s">
        <v>24</v>
      </c>
      <c r="S12" s="206"/>
      <c r="T12" s="206"/>
      <c r="U12" s="206"/>
      <c r="V12" s="206"/>
      <c r="W12" s="206"/>
      <c r="X12" s="229"/>
      <c r="Y12" s="134" t="s">
        <v>62</v>
      </c>
      <c r="Z12" s="135"/>
      <c r="AA12" s="136"/>
      <c r="AB12" s="207" t="s">
        <v>23</v>
      </c>
      <c r="AC12" s="208"/>
      <c r="AD12" s="208"/>
      <c r="AE12" s="208"/>
      <c r="AF12" s="208"/>
      <c r="AG12" s="208"/>
      <c r="AH12" s="208"/>
      <c r="AI12" s="208"/>
      <c r="AJ12" s="208"/>
      <c r="AK12" s="201" t="s">
        <v>78</v>
      </c>
      <c r="AL12" s="201"/>
      <c r="AM12" s="201"/>
      <c r="AN12" s="201"/>
      <c r="AO12" s="201"/>
      <c r="AP12" s="201"/>
      <c r="AQ12" s="201"/>
      <c r="AR12" s="201"/>
      <c r="AS12" s="206" t="s">
        <v>24</v>
      </c>
      <c r="AT12" s="206"/>
      <c r="AU12" s="206"/>
      <c r="AV12" s="206"/>
      <c r="AW12" s="206"/>
      <c r="AX12" s="206"/>
      <c r="AY12" s="206"/>
      <c r="AZ12" s="246" t="s">
        <v>25</v>
      </c>
      <c r="BA12" s="247"/>
      <c r="BB12" s="247"/>
      <c r="BC12" s="248"/>
      <c r="BD12" s="6"/>
      <c r="BE12" s="120" t="str">
        <f>J12</f>
        <v>--</v>
      </c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6"/>
      <c r="BR12" s="112" t="str">
        <f>AK12</f>
        <v>East and West</v>
      </c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4"/>
      <c r="CD12" s="6"/>
      <c r="CE12" s="197" t="str">
        <f>AZ12</f>
        <v>Both Directions</v>
      </c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9"/>
    </row>
    <row r="13" spans="1:94" s="3" customFormat="1" ht="10.5" customHeight="1">
      <c r="A13" s="211" t="s">
        <v>16</v>
      </c>
      <c r="B13" s="212"/>
      <c r="C13" s="184" t="s">
        <v>17</v>
      </c>
      <c r="D13" s="185"/>
      <c r="E13" s="170">
        <v>20</v>
      </c>
      <c r="F13" s="171"/>
      <c r="G13" s="171"/>
      <c r="H13" s="171"/>
      <c r="I13" s="172"/>
      <c r="J13" s="170">
        <v>15</v>
      </c>
      <c r="K13" s="171"/>
      <c r="L13" s="171"/>
      <c r="M13" s="171"/>
      <c r="N13" s="172"/>
      <c r="O13" s="170">
        <v>10</v>
      </c>
      <c r="P13" s="171"/>
      <c r="Q13" s="171"/>
      <c r="R13" s="171"/>
      <c r="S13" s="172"/>
      <c r="T13" s="170">
        <v>5</v>
      </c>
      <c r="U13" s="171"/>
      <c r="V13" s="171"/>
      <c r="W13" s="171"/>
      <c r="X13" s="172"/>
      <c r="Y13" s="137"/>
      <c r="Z13" s="138"/>
      <c r="AA13" s="139"/>
      <c r="AB13" s="143">
        <v>5</v>
      </c>
      <c r="AC13" s="144"/>
      <c r="AD13" s="144"/>
      <c r="AE13" s="144"/>
      <c r="AF13" s="145"/>
      <c r="AG13" s="143">
        <v>10</v>
      </c>
      <c r="AH13" s="144"/>
      <c r="AI13" s="144"/>
      <c r="AJ13" s="144"/>
      <c r="AK13" s="145"/>
      <c r="AL13" s="143">
        <v>15</v>
      </c>
      <c r="AM13" s="144"/>
      <c r="AN13" s="144"/>
      <c r="AO13" s="144"/>
      <c r="AP13" s="145"/>
      <c r="AQ13" s="143">
        <v>20</v>
      </c>
      <c r="AR13" s="144"/>
      <c r="AS13" s="144"/>
      <c r="AT13" s="144"/>
      <c r="AU13" s="216"/>
      <c r="AV13" s="184" t="s">
        <v>17</v>
      </c>
      <c r="AW13" s="185"/>
      <c r="AX13" s="234" t="s">
        <v>16</v>
      </c>
      <c r="AY13" s="235"/>
      <c r="AZ13" s="230" t="s">
        <v>17</v>
      </c>
      <c r="BA13" s="164"/>
      <c r="BB13" s="163" t="s">
        <v>16</v>
      </c>
      <c r="BC13" s="164"/>
      <c r="BE13" s="159" t="s">
        <v>17</v>
      </c>
      <c r="BF13" s="121" t="s">
        <v>16</v>
      </c>
      <c r="BG13" s="111" t="s">
        <v>27</v>
      </c>
      <c r="BH13" s="111"/>
      <c r="BI13" s="111"/>
      <c r="BJ13" s="121" t="s">
        <v>14</v>
      </c>
      <c r="BK13" s="121"/>
      <c r="BL13" s="121"/>
      <c r="BM13" s="200" t="s">
        <v>61</v>
      </c>
      <c r="BN13" s="200"/>
      <c r="BO13" s="200"/>
      <c r="BP13" s="200"/>
      <c r="BQ13" s="6"/>
      <c r="BR13" s="118" t="s">
        <v>17</v>
      </c>
      <c r="BS13" s="161" t="s">
        <v>16</v>
      </c>
      <c r="BT13" s="111" t="s">
        <v>27</v>
      </c>
      <c r="BU13" s="111"/>
      <c r="BV13" s="111"/>
      <c r="BW13" s="121" t="s">
        <v>14</v>
      </c>
      <c r="BX13" s="121"/>
      <c r="BY13" s="121"/>
      <c r="BZ13" s="200" t="s">
        <v>61</v>
      </c>
      <c r="CA13" s="200"/>
      <c r="CB13" s="200"/>
      <c r="CC13" s="200"/>
      <c r="CD13" s="6"/>
      <c r="CE13" s="159" t="s">
        <v>17</v>
      </c>
      <c r="CF13" s="121" t="s">
        <v>16</v>
      </c>
      <c r="CG13" s="111" t="s">
        <v>27</v>
      </c>
      <c r="CH13" s="111"/>
      <c r="CI13" s="111"/>
      <c r="CJ13" s="121" t="s">
        <v>14</v>
      </c>
      <c r="CK13" s="121"/>
      <c r="CL13" s="121"/>
      <c r="CM13" s="200" t="s">
        <v>61</v>
      </c>
      <c r="CN13" s="200"/>
      <c r="CO13" s="200"/>
      <c r="CP13" s="200"/>
    </row>
    <row r="14" spans="1:94" s="3" customFormat="1" ht="10.5" customHeight="1">
      <c r="A14" s="213"/>
      <c r="B14" s="214"/>
      <c r="C14" s="186"/>
      <c r="D14" s="187"/>
      <c r="E14" s="173"/>
      <c r="F14" s="174"/>
      <c r="G14" s="174"/>
      <c r="H14" s="174"/>
      <c r="I14" s="175"/>
      <c r="J14" s="173"/>
      <c r="K14" s="174"/>
      <c r="L14" s="174"/>
      <c r="M14" s="174"/>
      <c r="N14" s="175"/>
      <c r="O14" s="173"/>
      <c r="P14" s="174"/>
      <c r="Q14" s="174"/>
      <c r="R14" s="174"/>
      <c r="S14" s="175"/>
      <c r="T14" s="173"/>
      <c r="U14" s="174"/>
      <c r="V14" s="174"/>
      <c r="W14" s="174"/>
      <c r="X14" s="175"/>
      <c r="Y14" s="140"/>
      <c r="Z14" s="141"/>
      <c r="AA14" s="142"/>
      <c r="AB14" s="146"/>
      <c r="AC14" s="147"/>
      <c r="AD14" s="147"/>
      <c r="AE14" s="147"/>
      <c r="AF14" s="148"/>
      <c r="AG14" s="146"/>
      <c r="AH14" s="147"/>
      <c r="AI14" s="147"/>
      <c r="AJ14" s="147"/>
      <c r="AK14" s="148"/>
      <c r="AL14" s="146"/>
      <c r="AM14" s="147"/>
      <c r="AN14" s="147"/>
      <c r="AO14" s="147"/>
      <c r="AP14" s="148"/>
      <c r="AQ14" s="146"/>
      <c r="AR14" s="147"/>
      <c r="AS14" s="147"/>
      <c r="AT14" s="147"/>
      <c r="AU14" s="217"/>
      <c r="AV14" s="186"/>
      <c r="AW14" s="187"/>
      <c r="AX14" s="234"/>
      <c r="AY14" s="235"/>
      <c r="AZ14" s="231"/>
      <c r="BA14" s="166"/>
      <c r="BB14" s="165"/>
      <c r="BC14" s="166"/>
      <c r="BE14" s="159"/>
      <c r="BF14" s="121"/>
      <c r="BG14" s="111"/>
      <c r="BH14" s="111"/>
      <c r="BI14" s="111"/>
      <c r="BJ14" s="121"/>
      <c r="BK14" s="121"/>
      <c r="BL14" s="121"/>
      <c r="BM14" s="200"/>
      <c r="BN14" s="200"/>
      <c r="BO14" s="200"/>
      <c r="BP14" s="200"/>
      <c r="BQ14" s="6"/>
      <c r="BR14" s="119"/>
      <c r="BS14" s="162"/>
      <c r="BT14" s="111"/>
      <c r="BU14" s="111"/>
      <c r="BV14" s="111"/>
      <c r="BW14" s="121"/>
      <c r="BX14" s="121"/>
      <c r="BY14" s="121"/>
      <c r="BZ14" s="200"/>
      <c r="CA14" s="200"/>
      <c r="CB14" s="200"/>
      <c r="CC14" s="200"/>
      <c r="CD14" s="6"/>
      <c r="CE14" s="159"/>
      <c r="CF14" s="121"/>
      <c r="CG14" s="111"/>
      <c r="CH14" s="111"/>
      <c r="CI14" s="111"/>
      <c r="CJ14" s="121"/>
      <c r="CK14" s="121"/>
      <c r="CL14" s="121"/>
      <c r="CM14" s="200"/>
      <c r="CN14" s="200"/>
      <c r="CO14" s="200"/>
      <c r="CP14" s="200"/>
    </row>
    <row r="15" spans="1:94" s="3" customFormat="1" ht="12.75" customHeight="1">
      <c r="A15" s="181">
        <f aca="true" t="shared" si="0" ref="A15:A50">A16+C15</f>
        <v>0</v>
      </c>
      <c r="B15" s="205"/>
      <c r="C15" s="181">
        <f>SUM(E15:X15)</f>
        <v>0</v>
      </c>
      <c r="D15" s="205"/>
      <c r="E15" s="55"/>
      <c r="F15" s="56"/>
      <c r="G15" s="56"/>
      <c r="H15" s="56"/>
      <c r="I15" s="57"/>
      <c r="J15" s="55"/>
      <c r="K15" s="56"/>
      <c r="L15" s="56"/>
      <c r="M15" s="56"/>
      <c r="N15" s="57"/>
      <c r="O15" s="55"/>
      <c r="P15" s="56"/>
      <c r="Q15" s="56"/>
      <c r="R15" s="56"/>
      <c r="S15" s="57"/>
      <c r="T15" s="55"/>
      <c r="U15" s="56"/>
      <c r="V15" s="56"/>
      <c r="W15" s="56"/>
      <c r="X15" s="57"/>
      <c r="Y15" s="218" t="s">
        <v>18</v>
      </c>
      <c r="Z15" s="218"/>
      <c r="AA15" s="218"/>
      <c r="AB15" s="55"/>
      <c r="AC15" s="56"/>
      <c r="AD15" s="56"/>
      <c r="AE15" s="56"/>
      <c r="AF15" s="57"/>
      <c r="AG15" s="55"/>
      <c r="AH15" s="56"/>
      <c r="AI15" s="56"/>
      <c r="AJ15" s="56"/>
      <c r="AK15" s="57"/>
      <c r="AL15" s="55"/>
      <c r="AM15" s="56"/>
      <c r="AN15" s="56"/>
      <c r="AO15" s="56"/>
      <c r="AP15" s="57"/>
      <c r="AQ15" s="55"/>
      <c r="AR15" s="56"/>
      <c r="AS15" s="56"/>
      <c r="AT15" s="56"/>
      <c r="AU15" s="74"/>
      <c r="AV15" s="181">
        <f aca="true" t="shared" si="1" ref="AV15:AV48">SUM(AB15:AU15)</f>
        <v>0</v>
      </c>
      <c r="AW15" s="205"/>
      <c r="AX15" s="181">
        <f aca="true" t="shared" si="2" ref="AX15:AX50">AX16+AV15</f>
        <v>209</v>
      </c>
      <c r="AY15" s="182"/>
      <c r="AZ15" s="149">
        <f aca="true" t="shared" si="3" ref="AZ15:AZ50">AV15+C15</f>
        <v>0</v>
      </c>
      <c r="BA15" s="150"/>
      <c r="BB15" s="160">
        <f aca="true" t="shared" si="4" ref="BB15:BB51">AX15+A15</f>
        <v>209</v>
      </c>
      <c r="BC15" s="150"/>
      <c r="BE15" s="7">
        <f ca="1">OFFSET($C$15,51-ROW(),0)</f>
        <v>0</v>
      </c>
      <c r="BF15" s="8">
        <f ca="1">OFFSET($A$15,51-ROW(),0)</f>
        <v>0</v>
      </c>
      <c r="BG15" s="47">
        <f>ROUND($N$54,10)-BF15</f>
        <v>0</v>
      </c>
      <c r="BH15" s="63">
        <f aca="true" t="shared" si="5" ref="BH15:BH51">IF(BG15&gt;0,0,1)</f>
        <v>1</v>
      </c>
      <c r="BI15" s="40" t="str">
        <f>IF(BG15&gt;0,0,BJ15)</f>
        <v>≤ 10</v>
      </c>
      <c r="BJ15" s="115" t="str">
        <f ca="1">OFFSET($Y$15,51-ROW(),0)</f>
        <v>≤ 10</v>
      </c>
      <c r="BK15" s="116"/>
      <c r="BL15" s="117"/>
      <c r="BM15" s="38">
        <f>BE15</f>
        <v>0</v>
      </c>
      <c r="BN15" s="39">
        <f>IF(BM15=$BM$52,1,0)</f>
        <v>1</v>
      </c>
      <c r="BO15" s="39">
        <f>SUM($BN$15)*BN15</f>
        <v>1</v>
      </c>
      <c r="BP15" s="27" t="s">
        <v>28</v>
      </c>
      <c r="BQ15" s="6"/>
      <c r="BR15" s="7">
        <f ca="1">OFFSET($AV$15,51-ROW(),0)</f>
        <v>0</v>
      </c>
      <c r="BS15" s="8">
        <f ca="1">OFFSET($AX$15,51-ROW(),0)</f>
        <v>0</v>
      </c>
      <c r="BT15" s="47">
        <f>ROUND($AF$54,10)-BS15</f>
        <v>178</v>
      </c>
      <c r="BU15" s="39">
        <f>IF(BT15&gt;0,0,1)</f>
        <v>0</v>
      </c>
      <c r="BV15" s="40">
        <f>IF(BT15&gt;0,0,#REF!)</f>
        <v>0</v>
      </c>
      <c r="BW15" s="115" t="str">
        <f ca="1">OFFSET($Y$15,51-ROW(),0)</f>
        <v>≤ 10</v>
      </c>
      <c r="BX15" s="122"/>
      <c r="BY15" s="123"/>
      <c r="BZ15" s="38">
        <f>BR15</f>
        <v>0</v>
      </c>
      <c r="CA15" s="39">
        <f>IF(BZ15=$BZ$52,1,0)</f>
        <v>0</v>
      </c>
      <c r="CB15" s="39">
        <f>SUM($CA$15)*CA15</f>
        <v>0</v>
      </c>
      <c r="CC15" s="27" t="s">
        <v>28</v>
      </c>
      <c r="CD15" s="6"/>
      <c r="CE15" s="7">
        <f ca="1">OFFSET($AZ$15,51-ROW(),0)</f>
        <v>0</v>
      </c>
      <c r="CF15" s="8">
        <f ca="1">OFFSET($BB$15,51-ROW(),0)</f>
        <v>0</v>
      </c>
      <c r="CG15" s="47">
        <f>ROUND($AZ$54,10)-CF15</f>
        <v>178</v>
      </c>
      <c r="CH15" s="39">
        <f>IF(CG15&gt;0,0,1)</f>
        <v>0</v>
      </c>
      <c r="CI15" s="40">
        <f>IF(CG15&gt;0,0,#REF!)</f>
        <v>0</v>
      </c>
      <c r="CJ15" s="202" t="str">
        <f ca="1">OFFSET($Y$15,51-ROW(),0)</f>
        <v>≤ 10</v>
      </c>
      <c r="CK15" s="203"/>
      <c r="CL15" s="204"/>
      <c r="CM15" s="38">
        <f>CE15</f>
        <v>0</v>
      </c>
      <c r="CN15" s="39">
        <f>IF(CM15=$CM$52,1,0)</f>
        <v>0</v>
      </c>
      <c r="CO15" s="39">
        <f>SUM($CN$15)*CN15</f>
        <v>0</v>
      </c>
      <c r="CP15" s="27" t="s">
        <v>28</v>
      </c>
    </row>
    <row r="16" spans="1:94" s="3" customFormat="1" ht="12.75" customHeight="1">
      <c r="A16" s="209">
        <f t="shared" si="0"/>
        <v>0</v>
      </c>
      <c r="B16" s="210"/>
      <c r="C16" s="209">
        <f aca="true" t="shared" si="6" ref="C16:C51">SUM(E16:X16)</f>
        <v>0</v>
      </c>
      <c r="D16" s="210"/>
      <c r="E16" s="52"/>
      <c r="F16" s="53"/>
      <c r="G16" s="53"/>
      <c r="H16" s="53"/>
      <c r="I16" s="54"/>
      <c r="J16" s="52"/>
      <c r="K16" s="53"/>
      <c r="L16" s="53"/>
      <c r="M16" s="53"/>
      <c r="N16" s="54"/>
      <c r="O16" s="52"/>
      <c r="P16" s="53"/>
      <c r="Q16" s="53"/>
      <c r="R16" s="53"/>
      <c r="S16" s="54"/>
      <c r="T16" s="52"/>
      <c r="U16" s="53"/>
      <c r="V16" s="53"/>
      <c r="W16" s="53"/>
      <c r="X16" s="54"/>
      <c r="Y16" s="17">
        <v>78</v>
      </c>
      <c r="Z16" s="16" t="s">
        <v>15</v>
      </c>
      <c r="AA16" s="18">
        <v>79.9</v>
      </c>
      <c r="AB16" s="52"/>
      <c r="AC16" s="53"/>
      <c r="AD16" s="53"/>
      <c r="AE16" s="53"/>
      <c r="AF16" s="54"/>
      <c r="AG16" s="52"/>
      <c r="AH16" s="53"/>
      <c r="AI16" s="53"/>
      <c r="AJ16" s="53"/>
      <c r="AK16" s="54"/>
      <c r="AL16" s="52"/>
      <c r="AM16" s="53"/>
      <c r="AN16" s="53"/>
      <c r="AO16" s="53"/>
      <c r="AP16" s="54"/>
      <c r="AQ16" s="52"/>
      <c r="AR16" s="53"/>
      <c r="AS16" s="53"/>
      <c r="AT16" s="53"/>
      <c r="AU16" s="75"/>
      <c r="AV16" s="209">
        <f t="shared" si="1"/>
        <v>0</v>
      </c>
      <c r="AW16" s="210"/>
      <c r="AX16" s="209">
        <f t="shared" si="2"/>
        <v>209</v>
      </c>
      <c r="AY16" s="215"/>
      <c r="AZ16" s="149">
        <f t="shared" si="3"/>
        <v>0</v>
      </c>
      <c r="BA16" s="150"/>
      <c r="BB16" s="160">
        <f t="shared" si="4"/>
        <v>209</v>
      </c>
      <c r="BC16" s="150"/>
      <c r="BE16" s="9">
        <f aca="true" ca="1" t="shared" si="7" ref="BE16:BE51">OFFSET($C$15,51-ROW(),0)</f>
        <v>0</v>
      </c>
      <c r="BF16" s="10">
        <f aca="true" ca="1" t="shared" si="8" ref="BF16:BF51">OFFSET($A$15,51-ROW(),0)</f>
        <v>0</v>
      </c>
      <c r="BG16" s="48">
        <f>ROUND($N$54,10)-BF16</f>
        <v>0</v>
      </c>
      <c r="BH16" s="25">
        <f t="shared" si="5"/>
        <v>1</v>
      </c>
      <c r="BI16" s="45">
        <f aca="true" t="shared" si="9" ref="BI16:BI51">IF(BG16&gt;0,0,BK16)</f>
        <v>11</v>
      </c>
      <c r="BJ16" s="9">
        <f ca="1">OFFSET($Y$15,51-ROW(),0)</f>
        <v>10</v>
      </c>
      <c r="BK16" s="25">
        <v>11</v>
      </c>
      <c r="BL16" s="14">
        <f ca="1">OFFSET($AA$15,51-ROW(),0)</f>
        <v>11.9</v>
      </c>
      <c r="BM16" s="44">
        <f aca="true" t="shared" si="10" ref="BM16:BM47">SUM(BE16:BE20)</f>
        <v>0</v>
      </c>
      <c r="BN16" s="49">
        <f aca="true" t="shared" si="11" ref="BN16:BN47">IF(BM16=$BM$52,1,0)</f>
        <v>1</v>
      </c>
      <c r="BO16" s="49">
        <f>SUM($BN$15:BN16)*BN16</f>
        <v>2</v>
      </c>
      <c r="BP16" s="28" t="s">
        <v>29</v>
      </c>
      <c r="BQ16" s="6"/>
      <c r="BR16" s="9">
        <f aca="true" ca="1" t="shared" si="12" ref="BR16:BR51">OFFSET($AV$15,51-ROW(),0)</f>
        <v>0</v>
      </c>
      <c r="BS16" s="10">
        <f aca="true" ca="1" t="shared" si="13" ref="BS16:BS51">OFFSET($AX$15,51-ROW(),0)</f>
        <v>0</v>
      </c>
      <c r="BT16" s="48">
        <f aca="true" t="shared" si="14" ref="BT16:BT51">ROUND($AF$54,10)-BS16</f>
        <v>178</v>
      </c>
      <c r="BU16" s="49">
        <f aca="true" t="shared" si="15" ref="BU16:BU51">IF(BT16&gt;0,0,1)</f>
        <v>0</v>
      </c>
      <c r="BV16" s="45">
        <f aca="true" t="shared" si="16" ref="BV16:BV51">IF(BT16&gt;0,0,BW16)</f>
        <v>0</v>
      </c>
      <c r="BW16" s="46">
        <f aca="true" ca="1" t="shared" si="17" ref="BW16:BW50">OFFSET($Y$15,51-ROW(),0)</f>
        <v>10</v>
      </c>
      <c r="BX16" s="25">
        <v>11</v>
      </c>
      <c r="BY16" s="14">
        <f ca="1">OFFSET($AA$15,51-ROW(),0)</f>
        <v>11.9</v>
      </c>
      <c r="BZ16" s="44">
        <f aca="true" t="shared" si="18" ref="BZ16:BZ47">SUM(BR16:BR20)</f>
        <v>0</v>
      </c>
      <c r="CA16" s="49">
        <f>IF(BZ16=$BZ$52,1,0)</f>
        <v>0</v>
      </c>
      <c r="CB16" s="49">
        <f>SUM($CA$15:CA16)*CA16</f>
        <v>0</v>
      </c>
      <c r="CC16" s="28" t="s">
        <v>29</v>
      </c>
      <c r="CD16" s="6"/>
      <c r="CE16" s="9">
        <f aca="true" ca="1" t="shared" si="19" ref="CE16:CE51">OFFSET($AZ$15,51-ROW(),0)</f>
        <v>0</v>
      </c>
      <c r="CF16" s="10">
        <f aca="true" ca="1" t="shared" si="20" ref="CF16:CF51">OFFSET($BB$15,51-ROW(),0)</f>
        <v>0</v>
      </c>
      <c r="CG16" s="48">
        <f aca="true" t="shared" si="21" ref="CG16:CG51">ROUND($AZ$54,10)-CF16</f>
        <v>178</v>
      </c>
      <c r="CH16" s="49">
        <f aca="true" t="shared" si="22" ref="CH16:CH51">IF(CG16&gt;0,0,1)</f>
        <v>0</v>
      </c>
      <c r="CI16" s="45">
        <f aca="true" t="shared" si="23" ref="CI16:CI51">IF(CG16&gt;0,0,CJ16)</f>
        <v>0</v>
      </c>
      <c r="CJ16" s="9">
        <f ca="1">OFFSET($Y$15,51-ROW(),0)</f>
        <v>10</v>
      </c>
      <c r="CK16" s="25">
        <v>11</v>
      </c>
      <c r="CL16" s="14">
        <f ca="1">OFFSET($AA$15,51-ROW(),0)</f>
        <v>11.9</v>
      </c>
      <c r="CM16" s="44">
        <f aca="true" t="shared" si="24" ref="CM16:CM47">SUM(CE16:CE20)</f>
        <v>0</v>
      </c>
      <c r="CN16" s="49">
        <f aca="true" t="shared" si="25" ref="CN16:CN47">IF(CM16=$CM$52,1,0)</f>
        <v>0</v>
      </c>
      <c r="CO16" s="49">
        <f>SUM($CN$15:CN16)*CN16</f>
        <v>0</v>
      </c>
      <c r="CP16" s="28" t="s">
        <v>29</v>
      </c>
    </row>
    <row r="17" spans="1:94" s="3" customFormat="1" ht="12.75" customHeight="1">
      <c r="A17" s="209">
        <f t="shared" si="0"/>
        <v>0</v>
      </c>
      <c r="B17" s="210"/>
      <c r="C17" s="209">
        <f t="shared" si="6"/>
        <v>0</v>
      </c>
      <c r="D17" s="210"/>
      <c r="E17" s="52"/>
      <c r="F17" s="53"/>
      <c r="G17" s="53"/>
      <c r="H17" s="53"/>
      <c r="I17" s="54"/>
      <c r="J17" s="52"/>
      <c r="K17" s="53"/>
      <c r="L17" s="53"/>
      <c r="M17" s="53"/>
      <c r="N17" s="54"/>
      <c r="O17" s="52"/>
      <c r="P17" s="53"/>
      <c r="Q17" s="53"/>
      <c r="R17" s="53"/>
      <c r="S17" s="54"/>
      <c r="T17" s="52"/>
      <c r="U17" s="53"/>
      <c r="V17" s="53"/>
      <c r="W17" s="53"/>
      <c r="X17" s="54"/>
      <c r="Y17" s="19">
        <v>76</v>
      </c>
      <c r="Z17" s="16" t="s">
        <v>15</v>
      </c>
      <c r="AA17" s="20">
        <v>77.9</v>
      </c>
      <c r="AB17" s="52"/>
      <c r="AC17" s="53"/>
      <c r="AD17" s="53"/>
      <c r="AE17" s="53"/>
      <c r="AF17" s="54"/>
      <c r="AG17" s="52"/>
      <c r="AH17" s="53"/>
      <c r="AI17" s="53"/>
      <c r="AJ17" s="53"/>
      <c r="AK17" s="54"/>
      <c r="AL17" s="52"/>
      <c r="AM17" s="53"/>
      <c r="AN17" s="53"/>
      <c r="AO17" s="53"/>
      <c r="AP17" s="54"/>
      <c r="AQ17" s="52"/>
      <c r="AR17" s="53"/>
      <c r="AS17" s="53"/>
      <c r="AT17" s="53"/>
      <c r="AU17" s="75"/>
      <c r="AV17" s="209">
        <f t="shared" si="1"/>
        <v>0</v>
      </c>
      <c r="AW17" s="210"/>
      <c r="AX17" s="209">
        <f t="shared" si="2"/>
        <v>209</v>
      </c>
      <c r="AY17" s="215"/>
      <c r="AZ17" s="149">
        <f t="shared" si="3"/>
        <v>0</v>
      </c>
      <c r="BA17" s="150"/>
      <c r="BB17" s="160">
        <f t="shared" si="4"/>
        <v>209</v>
      </c>
      <c r="BC17" s="150"/>
      <c r="BE17" s="9">
        <f ca="1" t="shared" si="7"/>
        <v>0</v>
      </c>
      <c r="BF17" s="10">
        <f ca="1" t="shared" si="8"/>
        <v>0</v>
      </c>
      <c r="BG17" s="48">
        <f aca="true" t="shared" si="26" ref="BG17:BG51">ROUND($N$54,10)-BF17</f>
        <v>0</v>
      </c>
      <c r="BH17" s="25">
        <f t="shared" si="5"/>
        <v>1</v>
      </c>
      <c r="BI17" s="45">
        <f t="shared" si="9"/>
        <v>13</v>
      </c>
      <c r="BJ17" s="9">
        <f aca="true" ca="1" t="shared" si="27" ref="BJ17:BJ51">OFFSET($Y$15,51-ROW(),0)</f>
        <v>12</v>
      </c>
      <c r="BK17" s="25">
        <v>13</v>
      </c>
      <c r="BL17" s="14">
        <f aca="true" ca="1" t="shared" si="28" ref="BL17:BL50">OFFSET($AA$15,51-ROW(),0)</f>
        <v>13.9</v>
      </c>
      <c r="BM17" s="44">
        <f t="shared" si="10"/>
        <v>0</v>
      </c>
      <c r="BN17" s="49">
        <f t="shared" si="11"/>
        <v>1</v>
      </c>
      <c r="BO17" s="49">
        <f>SUM($BN$15:BN17)*BN17</f>
        <v>3</v>
      </c>
      <c r="BP17" s="28" t="s">
        <v>30</v>
      </c>
      <c r="BQ17" s="6"/>
      <c r="BR17" s="9">
        <f ca="1" t="shared" si="12"/>
        <v>0</v>
      </c>
      <c r="BS17" s="10">
        <f ca="1" t="shared" si="13"/>
        <v>0</v>
      </c>
      <c r="BT17" s="48">
        <f t="shared" si="14"/>
        <v>178</v>
      </c>
      <c r="BU17" s="49">
        <f t="shared" si="15"/>
        <v>0</v>
      </c>
      <c r="BV17" s="45">
        <f t="shared" si="16"/>
        <v>0</v>
      </c>
      <c r="BW17" s="9">
        <f ca="1" t="shared" si="17"/>
        <v>12</v>
      </c>
      <c r="BX17" s="25">
        <v>13</v>
      </c>
      <c r="BY17" s="14">
        <f aca="true" ca="1" t="shared" si="29" ref="BY17:BY50">OFFSET($AA$15,51-ROW(),0)</f>
        <v>13.9</v>
      </c>
      <c r="BZ17" s="44">
        <f t="shared" si="18"/>
        <v>0</v>
      </c>
      <c r="CA17" s="49">
        <f aca="true" t="shared" si="30" ref="CA17:CA47">IF(BZ17=$BZ$52,1,0)</f>
        <v>0</v>
      </c>
      <c r="CB17" s="49">
        <f>SUM($CA$15:CA17)*CA17</f>
        <v>0</v>
      </c>
      <c r="CC17" s="28" t="s">
        <v>30</v>
      </c>
      <c r="CD17" s="6"/>
      <c r="CE17" s="9">
        <f ca="1" t="shared" si="19"/>
        <v>0</v>
      </c>
      <c r="CF17" s="10">
        <f ca="1" t="shared" si="20"/>
        <v>0</v>
      </c>
      <c r="CG17" s="48">
        <f t="shared" si="21"/>
        <v>178</v>
      </c>
      <c r="CH17" s="49">
        <f t="shared" si="22"/>
        <v>0</v>
      </c>
      <c r="CI17" s="45">
        <f t="shared" si="23"/>
        <v>0</v>
      </c>
      <c r="CJ17" s="9">
        <f aca="true" ca="1" t="shared" si="31" ref="CJ17:CJ50">OFFSET($Y$15,51-ROW(),0)</f>
        <v>12</v>
      </c>
      <c r="CK17" s="25">
        <v>13</v>
      </c>
      <c r="CL17" s="14">
        <f aca="true" ca="1" t="shared" si="32" ref="CL17:CL50">OFFSET($AA$15,51-ROW(),0)</f>
        <v>13.9</v>
      </c>
      <c r="CM17" s="44">
        <f t="shared" si="24"/>
        <v>0</v>
      </c>
      <c r="CN17" s="49">
        <f t="shared" si="25"/>
        <v>0</v>
      </c>
      <c r="CO17" s="49">
        <f>SUM($CN$15:CN17)*CN17</f>
        <v>0</v>
      </c>
      <c r="CP17" s="28" t="s">
        <v>30</v>
      </c>
    </row>
    <row r="18" spans="1:94" s="3" customFormat="1" ht="12.75" customHeight="1">
      <c r="A18" s="209">
        <f t="shared" si="0"/>
        <v>0</v>
      </c>
      <c r="B18" s="210"/>
      <c r="C18" s="209">
        <f t="shared" si="6"/>
        <v>0</v>
      </c>
      <c r="D18" s="210"/>
      <c r="E18" s="52"/>
      <c r="F18" s="53"/>
      <c r="G18" s="53"/>
      <c r="H18" s="53"/>
      <c r="I18" s="54"/>
      <c r="J18" s="52"/>
      <c r="K18" s="53"/>
      <c r="L18" s="53"/>
      <c r="M18" s="53"/>
      <c r="N18" s="54"/>
      <c r="O18" s="52"/>
      <c r="P18" s="53"/>
      <c r="Q18" s="53"/>
      <c r="R18" s="53"/>
      <c r="S18" s="54"/>
      <c r="T18" s="52"/>
      <c r="U18" s="53"/>
      <c r="V18" s="53"/>
      <c r="W18" s="53"/>
      <c r="X18" s="54"/>
      <c r="Y18" s="19">
        <v>74</v>
      </c>
      <c r="Z18" s="16" t="s">
        <v>15</v>
      </c>
      <c r="AA18" s="20">
        <v>75.9</v>
      </c>
      <c r="AB18" s="52"/>
      <c r="AC18" s="53"/>
      <c r="AD18" s="53"/>
      <c r="AE18" s="53"/>
      <c r="AF18" s="54"/>
      <c r="AG18" s="52"/>
      <c r="AH18" s="53"/>
      <c r="AI18" s="53"/>
      <c r="AJ18" s="53"/>
      <c r="AK18" s="54"/>
      <c r="AL18" s="52"/>
      <c r="AM18" s="53"/>
      <c r="AN18" s="53"/>
      <c r="AO18" s="53"/>
      <c r="AP18" s="54"/>
      <c r="AQ18" s="52"/>
      <c r="AR18" s="53"/>
      <c r="AS18" s="53"/>
      <c r="AT18" s="53"/>
      <c r="AU18" s="75"/>
      <c r="AV18" s="209">
        <f t="shared" si="1"/>
        <v>0</v>
      </c>
      <c r="AW18" s="210"/>
      <c r="AX18" s="209">
        <f t="shared" si="2"/>
        <v>209</v>
      </c>
      <c r="AY18" s="215"/>
      <c r="AZ18" s="149">
        <f t="shared" si="3"/>
        <v>0</v>
      </c>
      <c r="BA18" s="150"/>
      <c r="BB18" s="160">
        <f t="shared" si="4"/>
        <v>209</v>
      </c>
      <c r="BC18" s="150"/>
      <c r="BE18" s="9">
        <f ca="1" t="shared" si="7"/>
        <v>0</v>
      </c>
      <c r="BF18" s="10">
        <f ca="1" t="shared" si="8"/>
        <v>0</v>
      </c>
      <c r="BG18" s="48">
        <f t="shared" si="26"/>
        <v>0</v>
      </c>
      <c r="BH18" s="25">
        <f t="shared" si="5"/>
        <v>1</v>
      </c>
      <c r="BI18" s="45">
        <f t="shared" si="9"/>
        <v>15</v>
      </c>
      <c r="BJ18" s="9">
        <f ca="1" t="shared" si="27"/>
        <v>14</v>
      </c>
      <c r="BK18" s="25">
        <v>15</v>
      </c>
      <c r="BL18" s="14">
        <f ca="1" t="shared" si="28"/>
        <v>15.9</v>
      </c>
      <c r="BM18" s="44">
        <f t="shared" si="10"/>
        <v>0</v>
      </c>
      <c r="BN18" s="49">
        <f t="shared" si="11"/>
        <v>1</v>
      </c>
      <c r="BO18" s="49">
        <f>SUM($BN$15:BN18)*BN18</f>
        <v>4</v>
      </c>
      <c r="BP18" s="28" t="s">
        <v>31</v>
      </c>
      <c r="BQ18" s="6"/>
      <c r="BR18" s="9">
        <f ca="1" t="shared" si="12"/>
        <v>0</v>
      </c>
      <c r="BS18" s="10">
        <f ca="1" t="shared" si="13"/>
        <v>0</v>
      </c>
      <c r="BT18" s="48">
        <f t="shared" si="14"/>
        <v>178</v>
      </c>
      <c r="BU18" s="49">
        <f t="shared" si="15"/>
        <v>0</v>
      </c>
      <c r="BV18" s="45">
        <f t="shared" si="16"/>
        <v>0</v>
      </c>
      <c r="BW18" s="9">
        <f ca="1" t="shared" si="17"/>
        <v>14</v>
      </c>
      <c r="BX18" s="25">
        <v>15</v>
      </c>
      <c r="BY18" s="14">
        <f ca="1" t="shared" si="29"/>
        <v>15.9</v>
      </c>
      <c r="BZ18" s="44">
        <f t="shared" si="18"/>
        <v>0</v>
      </c>
      <c r="CA18" s="49">
        <f t="shared" si="30"/>
        <v>0</v>
      </c>
      <c r="CB18" s="49">
        <f>SUM($CA$15:CA18)*CA18</f>
        <v>0</v>
      </c>
      <c r="CC18" s="28" t="s">
        <v>31</v>
      </c>
      <c r="CD18" s="6"/>
      <c r="CE18" s="9">
        <f ca="1" t="shared" si="19"/>
        <v>0</v>
      </c>
      <c r="CF18" s="10">
        <f ca="1" t="shared" si="20"/>
        <v>0</v>
      </c>
      <c r="CG18" s="48">
        <f t="shared" si="21"/>
        <v>178</v>
      </c>
      <c r="CH18" s="49">
        <f t="shared" si="22"/>
        <v>0</v>
      </c>
      <c r="CI18" s="45">
        <f t="shared" si="23"/>
        <v>0</v>
      </c>
      <c r="CJ18" s="9">
        <f ca="1" t="shared" si="31"/>
        <v>14</v>
      </c>
      <c r="CK18" s="25">
        <v>15</v>
      </c>
      <c r="CL18" s="14">
        <f ca="1" t="shared" si="32"/>
        <v>15.9</v>
      </c>
      <c r="CM18" s="44">
        <f t="shared" si="24"/>
        <v>0</v>
      </c>
      <c r="CN18" s="49">
        <f t="shared" si="25"/>
        <v>0</v>
      </c>
      <c r="CO18" s="49">
        <f>SUM($CN$15:CN18)*CN18</f>
        <v>0</v>
      </c>
      <c r="CP18" s="28" t="s">
        <v>31</v>
      </c>
    </row>
    <row r="19" spans="1:94" s="3" customFormat="1" ht="12.75" customHeight="1">
      <c r="A19" s="209">
        <f t="shared" si="0"/>
        <v>0</v>
      </c>
      <c r="B19" s="210"/>
      <c r="C19" s="209">
        <f t="shared" si="6"/>
        <v>0</v>
      </c>
      <c r="D19" s="210"/>
      <c r="E19" s="52"/>
      <c r="F19" s="53"/>
      <c r="G19" s="53"/>
      <c r="H19" s="53"/>
      <c r="I19" s="54"/>
      <c r="J19" s="52"/>
      <c r="K19" s="53"/>
      <c r="L19" s="53"/>
      <c r="M19" s="53"/>
      <c r="N19" s="54"/>
      <c r="O19" s="52"/>
      <c r="P19" s="53"/>
      <c r="Q19" s="53"/>
      <c r="R19" s="53"/>
      <c r="S19" s="54"/>
      <c r="T19" s="52"/>
      <c r="U19" s="53"/>
      <c r="V19" s="53"/>
      <c r="W19" s="53"/>
      <c r="X19" s="54"/>
      <c r="Y19" s="19">
        <v>72</v>
      </c>
      <c r="Z19" s="16" t="s">
        <v>15</v>
      </c>
      <c r="AA19" s="20">
        <v>73.9</v>
      </c>
      <c r="AB19" s="71"/>
      <c r="AC19" s="72"/>
      <c r="AD19" s="72"/>
      <c r="AE19" s="72"/>
      <c r="AF19" s="73"/>
      <c r="AG19" s="71"/>
      <c r="AH19" s="72"/>
      <c r="AI19" s="72"/>
      <c r="AJ19" s="72"/>
      <c r="AK19" s="73"/>
      <c r="AL19" s="71"/>
      <c r="AM19" s="72"/>
      <c r="AN19" s="72"/>
      <c r="AO19" s="72"/>
      <c r="AP19" s="73"/>
      <c r="AQ19" s="71"/>
      <c r="AR19" s="72"/>
      <c r="AS19" s="72"/>
      <c r="AT19" s="72"/>
      <c r="AU19" s="76"/>
      <c r="AV19" s="209">
        <f t="shared" si="1"/>
        <v>0</v>
      </c>
      <c r="AW19" s="210"/>
      <c r="AX19" s="209">
        <f t="shared" si="2"/>
        <v>209</v>
      </c>
      <c r="AY19" s="215"/>
      <c r="AZ19" s="149">
        <f t="shared" si="3"/>
        <v>0</v>
      </c>
      <c r="BA19" s="150"/>
      <c r="BB19" s="160">
        <f t="shared" si="4"/>
        <v>209</v>
      </c>
      <c r="BC19" s="150"/>
      <c r="BE19" s="9">
        <f ca="1" t="shared" si="7"/>
        <v>0</v>
      </c>
      <c r="BF19" s="10">
        <f ca="1" t="shared" si="8"/>
        <v>0</v>
      </c>
      <c r="BG19" s="48">
        <f t="shared" si="26"/>
        <v>0</v>
      </c>
      <c r="BH19" s="25">
        <f t="shared" si="5"/>
        <v>1</v>
      </c>
      <c r="BI19" s="45">
        <f t="shared" si="9"/>
        <v>17</v>
      </c>
      <c r="BJ19" s="9">
        <f ca="1" t="shared" si="27"/>
        <v>16</v>
      </c>
      <c r="BK19" s="25">
        <v>17</v>
      </c>
      <c r="BL19" s="14">
        <f ca="1" t="shared" si="28"/>
        <v>17.9</v>
      </c>
      <c r="BM19" s="44">
        <f t="shared" si="10"/>
        <v>0</v>
      </c>
      <c r="BN19" s="49">
        <f t="shared" si="11"/>
        <v>1</v>
      </c>
      <c r="BO19" s="49">
        <f>SUM($BN$15:BN19)*BN19</f>
        <v>5</v>
      </c>
      <c r="BP19" s="28" t="s">
        <v>32</v>
      </c>
      <c r="BQ19" s="6"/>
      <c r="BR19" s="9">
        <f ca="1" t="shared" si="12"/>
        <v>0</v>
      </c>
      <c r="BS19" s="10">
        <f ca="1" t="shared" si="13"/>
        <v>0</v>
      </c>
      <c r="BT19" s="48">
        <f t="shared" si="14"/>
        <v>178</v>
      </c>
      <c r="BU19" s="49">
        <f t="shared" si="15"/>
        <v>0</v>
      </c>
      <c r="BV19" s="45">
        <f t="shared" si="16"/>
        <v>0</v>
      </c>
      <c r="BW19" s="9">
        <f ca="1" t="shared" si="17"/>
        <v>16</v>
      </c>
      <c r="BX19" s="25">
        <v>17</v>
      </c>
      <c r="BY19" s="14">
        <f ca="1" t="shared" si="29"/>
        <v>17.9</v>
      </c>
      <c r="BZ19" s="44">
        <f t="shared" si="18"/>
        <v>0</v>
      </c>
      <c r="CA19" s="49">
        <f t="shared" si="30"/>
        <v>0</v>
      </c>
      <c r="CB19" s="49">
        <f>SUM($CA$15:CA19)*CA19</f>
        <v>0</v>
      </c>
      <c r="CC19" s="28" t="s">
        <v>32</v>
      </c>
      <c r="CD19" s="6"/>
      <c r="CE19" s="9">
        <f ca="1" t="shared" si="19"/>
        <v>0</v>
      </c>
      <c r="CF19" s="10">
        <f ca="1" t="shared" si="20"/>
        <v>0</v>
      </c>
      <c r="CG19" s="48">
        <f t="shared" si="21"/>
        <v>178</v>
      </c>
      <c r="CH19" s="49">
        <f t="shared" si="22"/>
        <v>0</v>
      </c>
      <c r="CI19" s="45">
        <f t="shared" si="23"/>
        <v>0</v>
      </c>
      <c r="CJ19" s="9">
        <f ca="1" t="shared" si="31"/>
        <v>16</v>
      </c>
      <c r="CK19" s="25">
        <v>17</v>
      </c>
      <c r="CL19" s="14">
        <f ca="1" t="shared" si="32"/>
        <v>17.9</v>
      </c>
      <c r="CM19" s="44">
        <f t="shared" si="24"/>
        <v>0</v>
      </c>
      <c r="CN19" s="49">
        <f t="shared" si="25"/>
        <v>0</v>
      </c>
      <c r="CO19" s="49">
        <f>SUM($CN$15:CN19)*CN19</f>
        <v>0</v>
      </c>
      <c r="CP19" s="28" t="s">
        <v>32</v>
      </c>
    </row>
    <row r="20" spans="1:94" s="3" customFormat="1" ht="12.75" customHeight="1">
      <c r="A20" s="209">
        <f t="shared" si="0"/>
        <v>0</v>
      </c>
      <c r="B20" s="210"/>
      <c r="C20" s="209">
        <f t="shared" si="6"/>
        <v>0</v>
      </c>
      <c r="D20" s="210"/>
      <c r="E20" s="65"/>
      <c r="F20" s="66"/>
      <c r="G20" s="66"/>
      <c r="H20" s="67"/>
      <c r="I20" s="68"/>
      <c r="J20" s="69"/>
      <c r="K20" s="67"/>
      <c r="L20" s="67"/>
      <c r="M20" s="67"/>
      <c r="N20" s="68"/>
      <c r="O20" s="69"/>
      <c r="P20" s="67"/>
      <c r="Q20" s="67"/>
      <c r="R20" s="67"/>
      <c r="S20" s="68"/>
      <c r="T20" s="69"/>
      <c r="U20" s="67"/>
      <c r="V20" s="67"/>
      <c r="W20" s="67"/>
      <c r="X20" s="68"/>
      <c r="Y20" s="19">
        <v>70</v>
      </c>
      <c r="Z20" s="16" t="s">
        <v>15</v>
      </c>
      <c r="AA20" s="20">
        <v>71.9</v>
      </c>
      <c r="AB20" s="69"/>
      <c r="AC20" s="67"/>
      <c r="AD20" s="67"/>
      <c r="AE20" s="67"/>
      <c r="AF20" s="68"/>
      <c r="AG20" s="69"/>
      <c r="AH20" s="67"/>
      <c r="AI20" s="67"/>
      <c r="AJ20" s="67"/>
      <c r="AK20" s="68"/>
      <c r="AL20" s="65"/>
      <c r="AM20" s="66"/>
      <c r="AN20" s="66"/>
      <c r="AO20" s="66"/>
      <c r="AP20" s="70"/>
      <c r="AQ20" s="65"/>
      <c r="AR20" s="66"/>
      <c r="AS20" s="66"/>
      <c r="AT20" s="66"/>
      <c r="AU20" s="77"/>
      <c r="AV20" s="209">
        <f t="shared" si="1"/>
        <v>0</v>
      </c>
      <c r="AW20" s="210"/>
      <c r="AX20" s="209">
        <f t="shared" si="2"/>
        <v>209</v>
      </c>
      <c r="AY20" s="215"/>
      <c r="AZ20" s="149">
        <f t="shared" si="3"/>
        <v>0</v>
      </c>
      <c r="BA20" s="150"/>
      <c r="BB20" s="160">
        <f t="shared" si="4"/>
        <v>209</v>
      </c>
      <c r="BC20" s="150"/>
      <c r="BE20" s="9">
        <f ca="1" t="shared" si="7"/>
        <v>0</v>
      </c>
      <c r="BF20" s="10">
        <f ca="1" t="shared" si="8"/>
        <v>0</v>
      </c>
      <c r="BG20" s="48">
        <f t="shared" si="26"/>
        <v>0</v>
      </c>
      <c r="BH20" s="25">
        <f t="shared" si="5"/>
        <v>1</v>
      </c>
      <c r="BI20" s="45">
        <f t="shared" si="9"/>
        <v>19</v>
      </c>
      <c r="BJ20" s="9">
        <f ca="1" t="shared" si="27"/>
        <v>18</v>
      </c>
      <c r="BK20" s="25">
        <v>19</v>
      </c>
      <c r="BL20" s="14">
        <f ca="1" t="shared" si="28"/>
        <v>19.9</v>
      </c>
      <c r="BM20" s="44">
        <f t="shared" si="10"/>
        <v>0</v>
      </c>
      <c r="BN20" s="49">
        <f t="shared" si="11"/>
        <v>1</v>
      </c>
      <c r="BO20" s="49">
        <f>SUM($BN$15:BN20)*BN20</f>
        <v>6</v>
      </c>
      <c r="BP20" s="28" t="s">
        <v>33</v>
      </c>
      <c r="BQ20" s="6"/>
      <c r="BR20" s="9">
        <f ca="1" t="shared" si="12"/>
        <v>0</v>
      </c>
      <c r="BS20" s="10">
        <f ca="1" t="shared" si="13"/>
        <v>0</v>
      </c>
      <c r="BT20" s="48">
        <f t="shared" si="14"/>
        <v>178</v>
      </c>
      <c r="BU20" s="49">
        <f t="shared" si="15"/>
        <v>0</v>
      </c>
      <c r="BV20" s="45">
        <f t="shared" si="16"/>
        <v>0</v>
      </c>
      <c r="BW20" s="9">
        <f ca="1" t="shared" si="17"/>
        <v>18</v>
      </c>
      <c r="BX20" s="25">
        <v>19</v>
      </c>
      <c r="BY20" s="14">
        <f ca="1" t="shared" si="29"/>
        <v>19.9</v>
      </c>
      <c r="BZ20" s="44">
        <f t="shared" si="18"/>
        <v>2</v>
      </c>
      <c r="CA20" s="49">
        <f t="shared" si="30"/>
        <v>0</v>
      </c>
      <c r="CB20" s="49">
        <f>SUM($CA$15:CA20)*CA20</f>
        <v>0</v>
      </c>
      <c r="CC20" s="28" t="s">
        <v>33</v>
      </c>
      <c r="CD20" s="6"/>
      <c r="CE20" s="9">
        <f ca="1" t="shared" si="19"/>
        <v>0</v>
      </c>
      <c r="CF20" s="10">
        <f ca="1" t="shared" si="20"/>
        <v>0</v>
      </c>
      <c r="CG20" s="48">
        <f t="shared" si="21"/>
        <v>178</v>
      </c>
      <c r="CH20" s="49">
        <f t="shared" si="22"/>
        <v>0</v>
      </c>
      <c r="CI20" s="45">
        <f t="shared" si="23"/>
        <v>0</v>
      </c>
      <c r="CJ20" s="9">
        <f ca="1" t="shared" si="31"/>
        <v>18</v>
      </c>
      <c r="CK20" s="25">
        <v>19</v>
      </c>
      <c r="CL20" s="14">
        <f ca="1" t="shared" si="32"/>
        <v>19.9</v>
      </c>
      <c r="CM20" s="44">
        <f t="shared" si="24"/>
        <v>2</v>
      </c>
      <c r="CN20" s="49">
        <f t="shared" si="25"/>
        <v>0</v>
      </c>
      <c r="CO20" s="49">
        <f>SUM($CN$15:CN20)*CN20</f>
        <v>0</v>
      </c>
      <c r="CP20" s="28" t="s">
        <v>33</v>
      </c>
    </row>
    <row r="21" spans="1:94" s="6" customFormat="1" ht="12.75" customHeight="1">
      <c r="A21" s="209">
        <f t="shared" si="0"/>
        <v>0</v>
      </c>
      <c r="B21" s="210"/>
      <c r="C21" s="209">
        <f t="shared" si="6"/>
        <v>0</v>
      </c>
      <c r="D21" s="210"/>
      <c r="E21" s="65"/>
      <c r="F21" s="66"/>
      <c r="G21" s="66"/>
      <c r="H21" s="67"/>
      <c r="I21" s="68"/>
      <c r="J21" s="69"/>
      <c r="K21" s="67"/>
      <c r="L21" s="67"/>
      <c r="M21" s="67"/>
      <c r="N21" s="68"/>
      <c r="O21" s="69"/>
      <c r="P21" s="67"/>
      <c r="Q21" s="67"/>
      <c r="R21" s="67"/>
      <c r="S21" s="68"/>
      <c r="T21" s="69"/>
      <c r="U21" s="67"/>
      <c r="V21" s="67"/>
      <c r="W21" s="67"/>
      <c r="X21" s="68"/>
      <c r="Y21" s="19">
        <v>68</v>
      </c>
      <c r="Z21" s="16" t="s">
        <v>15</v>
      </c>
      <c r="AA21" s="20">
        <v>69.9</v>
      </c>
      <c r="AB21" s="69"/>
      <c r="AC21" s="67"/>
      <c r="AD21" s="67"/>
      <c r="AE21" s="67"/>
      <c r="AF21" s="68"/>
      <c r="AG21" s="69"/>
      <c r="AH21" s="67"/>
      <c r="AI21" s="67"/>
      <c r="AJ21" s="67"/>
      <c r="AK21" s="68"/>
      <c r="AL21" s="65"/>
      <c r="AM21" s="66"/>
      <c r="AN21" s="66"/>
      <c r="AO21" s="66"/>
      <c r="AP21" s="70"/>
      <c r="AQ21" s="65"/>
      <c r="AR21" s="66"/>
      <c r="AS21" s="66"/>
      <c r="AT21" s="66"/>
      <c r="AU21" s="77"/>
      <c r="AV21" s="209">
        <f t="shared" si="1"/>
        <v>0</v>
      </c>
      <c r="AW21" s="210"/>
      <c r="AX21" s="209">
        <f t="shared" si="2"/>
        <v>209</v>
      </c>
      <c r="AY21" s="215"/>
      <c r="AZ21" s="149">
        <f t="shared" si="3"/>
        <v>0</v>
      </c>
      <c r="BA21" s="150"/>
      <c r="BB21" s="160">
        <f t="shared" si="4"/>
        <v>209</v>
      </c>
      <c r="BC21" s="150"/>
      <c r="BE21" s="9">
        <f ca="1" t="shared" si="7"/>
        <v>0</v>
      </c>
      <c r="BF21" s="10">
        <f ca="1" t="shared" si="8"/>
        <v>0</v>
      </c>
      <c r="BG21" s="48">
        <f t="shared" si="26"/>
        <v>0</v>
      </c>
      <c r="BH21" s="25">
        <f t="shared" si="5"/>
        <v>1</v>
      </c>
      <c r="BI21" s="45">
        <f t="shared" si="9"/>
        <v>21</v>
      </c>
      <c r="BJ21" s="9">
        <f ca="1" t="shared" si="27"/>
        <v>20</v>
      </c>
      <c r="BK21" s="25">
        <v>21</v>
      </c>
      <c r="BL21" s="14">
        <f ca="1" t="shared" si="28"/>
        <v>21.9</v>
      </c>
      <c r="BM21" s="44">
        <f t="shared" si="10"/>
        <v>0</v>
      </c>
      <c r="BN21" s="49">
        <f t="shared" si="11"/>
        <v>1</v>
      </c>
      <c r="BO21" s="49">
        <f>SUM($BN$15:BN21)*BN21</f>
        <v>7</v>
      </c>
      <c r="BP21" s="28" t="s">
        <v>34</v>
      </c>
      <c r="BR21" s="9">
        <f ca="1" t="shared" si="12"/>
        <v>0</v>
      </c>
      <c r="BS21" s="10">
        <f ca="1" t="shared" si="13"/>
        <v>0</v>
      </c>
      <c r="BT21" s="48">
        <f t="shared" si="14"/>
        <v>178</v>
      </c>
      <c r="BU21" s="49">
        <f t="shared" si="15"/>
        <v>0</v>
      </c>
      <c r="BV21" s="45">
        <f t="shared" si="16"/>
        <v>0</v>
      </c>
      <c r="BW21" s="9">
        <f ca="1" t="shared" si="17"/>
        <v>20</v>
      </c>
      <c r="BX21" s="25">
        <v>21</v>
      </c>
      <c r="BY21" s="14">
        <f ca="1" t="shared" si="29"/>
        <v>21.9</v>
      </c>
      <c r="BZ21" s="44">
        <f t="shared" si="18"/>
        <v>12</v>
      </c>
      <c r="CA21" s="49">
        <f t="shared" si="30"/>
        <v>0</v>
      </c>
      <c r="CB21" s="49">
        <f>SUM($CA$15:CA21)*CA21</f>
        <v>0</v>
      </c>
      <c r="CC21" s="28" t="s">
        <v>34</v>
      </c>
      <c r="CE21" s="9">
        <f ca="1" t="shared" si="19"/>
        <v>0</v>
      </c>
      <c r="CF21" s="10">
        <f ca="1" t="shared" si="20"/>
        <v>0</v>
      </c>
      <c r="CG21" s="48">
        <f t="shared" si="21"/>
        <v>178</v>
      </c>
      <c r="CH21" s="49">
        <f t="shared" si="22"/>
        <v>0</v>
      </c>
      <c r="CI21" s="45">
        <f t="shared" si="23"/>
        <v>0</v>
      </c>
      <c r="CJ21" s="9">
        <f ca="1" t="shared" si="31"/>
        <v>20</v>
      </c>
      <c r="CK21" s="25">
        <v>21</v>
      </c>
      <c r="CL21" s="14">
        <f ca="1" t="shared" si="32"/>
        <v>21.9</v>
      </c>
      <c r="CM21" s="44">
        <f t="shared" si="24"/>
        <v>12</v>
      </c>
      <c r="CN21" s="49">
        <f t="shared" si="25"/>
        <v>0</v>
      </c>
      <c r="CO21" s="49">
        <f>SUM($CN$15:CN21)*CN21</f>
        <v>0</v>
      </c>
      <c r="CP21" s="28" t="s">
        <v>34</v>
      </c>
    </row>
    <row r="22" spans="1:94" s="6" customFormat="1" ht="12.75" customHeight="1">
      <c r="A22" s="209">
        <f t="shared" si="0"/>
        <v>0</v>
      </c>
      <c r="B22" s="210"/>
      <c r="C22" s="209">
        <f t="shared" si="6"/>
        <v>0</v>
      </c>
      <c r="D22" s="210"/>
      <c r="E22" s="65"/>
      <c r="F22" s="66"/>
      <c r="G22" s="66"/>
      <c r="H22" s="67"/>
      <c r="I22" s="68"/>
      <c r="J22" s="69"/>
      <c r="K22" s="67"/>
      <c r="L22" s="67"/>
      <c r="M22" s="67"/>
      <c r="N22" s="68"/>
      <c r="O22" s="69"/>
      <c r="P22" s="67"/>
      <c r="Q22" s="67"/>
      <c r="R22" s="67"/>
      <c r="S22" s="68"/>
      <c r="T22" s="69"/>
      <c r="U22" s="67"/>
      <c r="V22" s="67"/>
      <c r="W22" s="67"/>
      <c r="X22" s="68"/>
      <c r="Y22" s="19">
        <v>66</v>
      </c>
      <c r="Z22" s="16" t="s">
        <v>15</v>
      </c>
      <c r="AA22" s="20">
        <v>67.9</v>
      </c>
      <c r="AB22" s="69"/>
      <c r="AC22" s="67"/>
      <c r="AD22" s="67"/>
      <c r="AE22" s="67"/>
      <c r="AF22" s="68"/>
      <c r="AG22" s="69"/>
      <c r="AH22" s="67"/>
      <c r="AI22" s="67"/>
      <c r="AJ22" s="67"/>
      <c r="AK22" s="68"/>
      <c r="AL22" s="65"/>
      <c r="AM22" s="66"/>
      <c r="AN22" s="66"/>
      <c r="AO22" s="66"/>
      <c r="AP22" s="70"/>
      <c r="AQ22" s="65"/>
      <c r="AR22" s="66"/>
      <c r="AS22" s="66"/>
      <c r="AT22" s="66"/>
      <c r="AU22" s="77"/>
      <c r="AV22" s="209">
        <f t="shared" si="1"/>
        <v>0</v>
      </c>
      <c r="AW22" s="210"/>
      <c r="AX22" s="209">
        <f t="shared" si="2"/>
        <v>209</v>
      </c>
      <c r="AY22" s="215"/>
      <c r="AZ22" s="149">
        <f t="shared" si="3"/>
        <v>0</v>
      </c>
      <c r="BA22" s="150"/>
      <c r="BB22" s="160">
        <f t="shared" si="4"/>
        <v>209</v>
      </c>
      <c r="BC22" s="150"/>
      <c r="BE22" s="9">
        <f ca="1" t="shared" si="7"/>
        <v>0</v>
      </c>
      <c r="BF22" s="10">
        <f ca="1" t="shared" si="8"/>
        <v>0</v>
      </c>
      <c r="BG22" s="48">
        <f t="shared" si="26"/>
        <v>0</v>
      </c>
      <c r="BH22" s="25">
        <f t="shared" si="5"/>
        <v>1</v>
      </c>
      <c r="BI22" s="45">
        <f t="shared" si="9"/>
        <v>23</v>
      </c>
      <c r="BJ22" s="9">
        <f ca="1" t="shared" si="27"/>
        <v>22</v>
      </c>
      <c r="BK22" s="25">
        <v>23</v>
      </c>
      <c r="BL22" s="14">
        <f ca="1" t="shared" si="28"/>
        <v>23.9</v>
      </c>
      <c r="BM22" s="44">
        <f t="shared" si="10"/>
        <v>0</v>
      </c>
      <c r="BN22" s="49">
        <f t="shared" si="11"/>
        <v>1</v>
      </c>
      <c r="BO22" s="49">
        <f>SUM($BN$15:BN22)*BN22</f>
        <v>8</v>
      </c>
      <c r="BP22" s="28" t="s">
        <v>35</v>
      </c>
      <c r="BR22" s="9">
        <f ca="1" t="shared" si="12"/>
        <v>0</v>
      </c>
      <c r="BS22" s="10">
        <f ca="1" t="shared" si="13"/>
        <v>0</v>
      </c>
      <c r="BT22" s="48">
        <f t="shared" si="14"/>
        <v>178</v>
      </c>
      <c r="BU22" s="49">
        <f t="shared" si="15"/>
        <v>0</v>
      </c>
      <c r="BV22" s="45">
        <f t="shared" si="16"/>
        <v>0</v>
      </c>
      <c r="BW22" s="9">
        <f ca="1" t="shared" si="17"/>
        <v>22</v>
      </c>
      <c r="BX22" s="25">
        <v>23</v>
      </c>
      <c r="BY22" s="14">
        <f ca="1" t="shared" si="29"/>
        <v>23.9</v>
      </c>
      <c r="BZ22" s="44">
        <f t="shared" si="18"/>
        <v>24</v>
      </c>
      <c r="CA22" s="49">
        <f t="shared" si="30"/>
        <v>0</v>
      </c>
      <c r="CB22" s="49">
        <f>SUM($CA$15:CA22)*CA22</f>
        <v>0</v>
      </c>
      <c r="CC22" s="28" t="s">
        <v>35</v>
      </c>
      <c r="CE22" s="9">
        <f ca="1" t="shared" si="19"/>
        <v>0</v>
      </c>
      <c r="CF22" s="10">
        <f ca="1" t="shared" si="20"/>
        <v>0</v>
      </c>
      <c r="CG22" s="48">
        <f t="shared" si="21"/>
        <v>178</v>
      </c>
      <c r="CH22" s="49">
        <f t="shared" si="22"/>
        <v>0</v>
      </c>
      <c r="CI22" s="45">
        <f t="shared" si="23"/>
        <v>0</v>
      </c>
      <c r="CJ22" s="9">
        <f ca="1" t="shared" si="31"/>
        <v>22</v>
      </c>
      <c r="CK22" s="25">
        <v>23</v>
      </c>
      <c r="CL22" s="14">
        <f ca="1" t="shared" si="32"/>
        <v>23.9</v>
      </c>
      <c r="CM22" s="44">
        <f t="shared" si="24"/>
        <v>24</v>
      </c>
      <c r="CN22" s="49">
        <f t="shared" si="25"/>
        <v>0</v>
      </c>
      <c r="CO22" s="49">
        <f>SUM($CN$15:CN22)*CN22</f>
        <v>0</v>
      </c>
      <c r="CP22" s="28" t="s">
        <v>35</v>
      </c>
    </row>
    <row r="23" spans="1:94" s="6" customFormat="1" ht="12.75" customHeight="1">
      <c r="A23" s="209">
        <f t="shared" si="0"/>
        <v>0</v>
      </c>
      <c r="B23" s="210"/>
      <c r="C23" s="209">
        <f t="shared" si="6"/>
        <v>0</v>
      </c>
      <c r="D23" s="210"/>
      <c r="E23" s="69"/>
      <c r="F23" s="67"/>
      <c r="G23" s="67"/>
      <c r="H23" s="67"/>
      <c r="I23" s="68"/>
      <c r="J23" s="69"/>
      <c r="K23" s="67"/>
      <c r="L23" s="67"/>
      <c r="M23" s="67"/>
      <c r="N23" s="68"/>
      <c r="O23" s="69"/>
      <c r="P23" s="67"/>
      <c r="Q23" s="67"/>
      <c r="R23" s="67"/>
      <c r="S23" s="68"/>
      <c r="T23" s="69"/>
      <c r="U23" s="67"/>
      <c r="V23" s="67"/>
      <c r="W23" s="67"/>
      <c r="X23" s="68"/>
      <c r="Y23" s="19">
        <v>64</v>
      </c>
      <c r="Z23" s="16" t="s">
        <v>15</v>
      </c>
      <c r="AA23" s="20">
        <v>65.9</v>
      </c>
      <c r="AB23" s="69"/>
      <c r="AC23" s="67"/>
      <c r="AD23" s="67"/>
      <c r="AE23" s="67"/>
      <c r="AF23" s="68"/>
      <c r="AG23" s="69"/>
      <c r="AH23" s="67"/>
      <c r="AI23" s="67"/>
      <c r="AJ23" s="67"/>
      <c r="AK23" s="68"/>
      <c r="AL23" s="69"/>
      <c r="AM23" s="67"/>
      <c r="AN23" s="67"/>
      <c r="AO23" s="67"/>
      <c r="AP23" s="68"/>
      <c r="AQ23" s="69"/>
      <c r="AR23" s="67"/>
      <c r="AS23" s="67"/>
      <c r="AT23" s="67"/>
      <c r="AU23" s="78"/>
      <c r="AV23" s="209">
        <f t="shared" si="1"/>
        <v>0</v>
      </c>
      <c r="AW23" s="210"/>
      <c r="AX23" s="209">
        <f t="shared" si="2"/>
        <v>209</v>
      </c>
      <c r="AY23" s="215"/>
      <c r="AZ23" s="149">
        <f t="shared" si="3"/>
        <v>0</v>
      </c>
      <c r="BA23" s="150"/>
      <c r="BB23" s="160">
        <f t="shared" si="4"/>
        <v>209</v>
      </c>
      <c r="BC23" s="150"/>
      <c r="BE23" s="9">
        <f ca="1" t="shared" si="7"/>
        <v>0</v>
      </c>
      <c r="BF23" s="10">
        <f ca="1" t="shared" si="8"/>
        <v>0</v>
      </c>
      <c r="BG23" s="48">
        <f t="shared" si="26"/>
        <v>0</v>
      </c>
      <c r="BH23" s="25">
        <f t="shared" si="5"/>
        <v>1</v>
      </c>
      <c r="BI23" s="45">
        <f t="shared" si="9"/>
        <v>25</v>
      </c>
      <c r="BJ23" s="9">
        <f ca="1" t="shared" si="27"/>
        <v>24</v>
      </c>
      <c r="BK23" s="25">
        <v>25</v>
      </c>
      <c r="BL23" s="14">
        <f ca="1" t="shared" si="28"/>
        <v>25.9</v>
      </c>
      <c r="BM23" s="44">
        <f t="shared" si="10"/>
        <v>0</v>
      </c>
      <c r="BN23" s="49">
        <f t="shared" si="11"/>
        <v>1</v>
      </c>
      <c r="BO23" s="49">
        <f>SUM($BN$15:BN23)*BN23</f>
        <v>9</v>
      </c>
      <c r="BP23" s="28" t="s">
        <v>36</v>
      </c>
      <c r="BR23" s="9">
        <f ca="1" t="shared" si="12"/>
        <v>0</v>
      </c>
      <c r="BS23" s="10">
        <f ca="1" t="shared" si="13"/>
        <v>0</v>
      </c>
      <c r="BT23" s="48">
        <f t="shared" si="14"/>
        <v>178</v>
      </c>
      <c r="BU23" s="49">
        <f t="shared" si="15"/>
        <v>0</v>
      </c>
      <c r="BV23" s="45">
        <f t="shared" si="16"/>
        <v>0</v>
      </c>
      <c r="BW23" s="9">
        <f ca="1" t="shared" si="17"/>
        <v>24</v>
      </c>
      <c r="BX23" s="25">
        <v>25</v>
      </c>
      <c r="BY23" s="14">
        <f ca="1" t="shared" si="29"/>
        <v>25.9</v>
      </c>
      <c r="BZ23" s="44">
        <f t="shared" si="18"/>
        <v>58</v>
      </c>
      <c r="CA23" s="49">
        <f t="shared" si="30"/>
        <v>0</v>
      </c>
      <c r="CB23" s="49">
        <f>SUM($CA$15:CA23)*CA23</f>
        <v>0</v>
      </c>
      <c r="CC23" s="28" t="s">
        <v>36</v>
      </c>
      <c r="CE23" s="9">
        <f ca="1" t="shared" si="19"/>
        <v>0</v>
      </c>
      <c r="CF23" s="10">
        <f ca="1" t="shared" si="20"/>
        <v>0</v>
      </c>
      <c r="CG23" s="48">
        <f t="shared" si="21"/>
        <v>178</v>
      </c>
      <c r="CH23" s="49">
        <f t="shared" si="22"/>
        <v>0</v>
      </c>
      <c r="CI23" s="45">
        <f t="shared" si="23"/>
        <v>0</v>
      </c>
      <c r="CJ23" s="9">
        <f ca="1" t="shared" si="31"/>
        <v>24</v>
      </c>
      <c r="CK23" s="25">
        <v>25</v>
      </c>
      <c r="CL23" s="14">
        <f ca="1" t="shared" si="32"/>
        <v>25.9</v>
      </c>
      <c r="CM23" s="44">
        <f t="shared" si="24"/>
        <v>58</v>
      </c>
      <c r="CN23" s="49">
        <f t="shared" si="25"/>
        <v>0</v>
      </c>
      <c r="CO23" s="49">
        <f>SUM($CN$15:CN23)*CN23</f>
        <v>0</v>
      </c>
      <c r="CP23" s="28" t="s">
        <v>36</v>
      </c>
    </row>
    <row r="24" spans="1:94" s="6" customFormat="1" ht="12.75" customHeight="1">
      <c r="A24" s="209">
        <f t="shared" si="0"/>
        <v>0</v>
      </c>
      <c r="B24" s="210"/>
      <c r="C24" s="209">
        <f t="shared" si="6"/>
        <v>0</v>
      </c>
      <c r="D24" s="210"/>
      <c r="E24" s="69"/>
      <c r="F24" s="67"/>
      <c r="G24" s="67"/>
      <c r="H24" s="67"/>
      <c r="I24" s="68"/>
      <c r="J24" s="69"/>
      <c r="K24" s="67"/>
      <c r="L24" s="67"/>
      <c r="M24" s="67"/>
      <c r="N24" s="68"/>
      <c r="O24" s="69"/>
      <c r="P24" s="67"/>
      <c r="Q24" s="67"/>
      <c r="R24" s="67"/>
      <c r="S24" s="68"/>
      <c r="T24" s="69"/>
      <c r="U24" s="67"/>
      <c r="V24" s="67"/>
      <c r="W24" s="67"/>
      <c r="X24" s="68"/>
      <c r="Y24" s="19">
        <v>62</v>
      </c>
      <c r="Z24" s="16" t="s">
        <v>15</v>
      </c>
      <c r="AA24" s="20">
        <v>63.9</v>
      </c>
      <c r="AB24" s="69"/>
      <c r="AC24" s="67"/>
      <c r="AD24" s="67"/>
      <c r="AE24" s="67"/>
      <c r="AF24" s="68"/>
      <c r="AG24" s="69"/>
      <c r="AH24" s="67"/>
      <c r="AI24" s="67"/>
      <c r="AJ24" s="67"/>
      <c r="AK24" s="68"/>
      <c r="AL24" s="69"/>
      <c r="AM24" s="67"/>
      <c r="AN24" s="67"/>
      <c r="AO24" s="67"/>
      <c r="AP24" s="68"/>
      <c r="AQ24" s="69"/>
      <c r="AR24" s="67"/>
      <c r="AS24" s="67"/>
      <c r="AT24" s="67"/>
      <c r="AU24" s="78"/>
      <c r="AV24" s="209">
        <f t="shared" si="1"/>
        <v>0</v>
      </c>
      <c r="AW24" s="210"/>
      <c r="AX24" s="209">
        <f t="shared" si="2"/>
        <v>209</v>
      </c>
      <c r="AY24" s="215"/>
      <c r="AZ24" s="149">
        <f t="shared" si="3"/>
        <v>0</v>
      </c>
      <c r="BA24" s="150"/>
      <c r="BB24" s="160">
        <f t="shared" si="4"/>
        <v>209</v>
      </c>
      <c r="BC24" s="150"/>
      <c r="BE24" s="9">
        <f ca="1" t="shared" si="7"/>
        <v>0</v>
      </c>
      <c r="BF24" s="10">
        <f ca="1" t="shared" si="8"/>
        <v>0</v>
      </c>
      <c r="BG24" s="48">
        <f t="shared" si="26"/>
        <v>0</v>
      </c>
      <c r="BH24" s="25">
        <f t="shared" si="5"/>
        <v>1</v>
      </c>
      <c r="BI24" s="45">
        <f t="shared" si="9"/>
        <v>27</v>
      </c>
      <c r="BJ24" s="9">
        <f ca="1" t="shared" si="27"/>
        <v>26</v>
      </c>
      <c r="BK24" s="25">
        <v>27</v>
      </c>
      <c r="BL24" s="14">
        <f ca="1" t="shared" si="28"/>
        <v>27.9</v>
      </c>
      <c r="BM24" s="44">
        <f t="shared" si="10"/>
        <v>0</v>
      </c>
      <c r="BN24" s="49">
        <f t="shared" si="11"/>
        <v>1</v>
      </c>
      <c r="BO24" s="49">
        <f>SUM($BN$15:BN24)*BN24</f>
        <v>10</v>
      </c>
      <c r="BP24" s="28" t="s">
        <v>37</v>
      </c>
      <c r="BR24" s="9">
        <f ca="1" t="shared" si="12"/>
        <v>2</v>
      </c>
      <c r="BS24" s="10">
        <f ca="1" t="shared" si="13"/>
        <v>2</v>
      </c>
      <c r="BT24" s="48">
        <f t="shared" si="14"/>
        <v>176</v>
      </c>
      <c r="BU24" s="49">
        <f t="shared" si="15"/>
        <v>0</v>
      </c>
      <c r="BV24" s="45">
        <f t="shared" si="16"/>
        <v>0</v>
      </c>
      <c r="BW24" s="9">
        <f ca="1" t="shared" si="17"/>
        <v>26</v>
      </c>
      <c r="BX24" s="25">
        <v>27</v>
      </c>
      <c r="BY24" s="14">
        <f ca="1" t="shared" si="29"/>
        <v>27.9</v>
      </c>
      <c r="BZ24" s="44">
        <f t="shared" si="18"/>
        <v>89</v>
      </c>
      <c r="CA24" s="49">
        <f t="shared" si="30"/>
        <v>0</v>
      </c>
      <c r="CB24" s="49">
        <f>SUM($CA$15:CA24)*CA24</f>
        <v>0</v>
      </c>
      <c r="CC24" s="28" t="s">
        <v>37</v>
      </c>
      <c r="CE24" s="9">
        <f ca="1" t="shared" si="19"/>
        <v>2</v>
      </c>
      <c r="CF24" s="10">
        <f ca="1" t="shared" si="20"/>
        <v>2</v>
      </c>
      <c r="CG24" s="48">
        <f t="shared" si="21"/>
        <v>176</v>
      </c>
      <c r="CH24" s="49">
        <f t="shared" si="22"/>
        <v>0</v>
      </c>
      <c r="CI24" s="45">
        <f t="shared" si="23"/>
        <v>0</v>
      </c>
      <c r="CJ24" s="9">
        <f ca="1" t="shared" si="31"/>
        <v>26</v>
      </c>
      <c r="CK24" s="25">
        <v>27</v>
      </c>
      <c r="CL24" s="14">
        <f ca="1" t="shared" si="32"/>
        <v>27.9</v>
      </c>
      <c r="CM24" s="44">
        <f t="shared" si="24"/>
        <v>89</v>
      </c>
      <c r="CN24" s="49">
        <f t="shared" si="25"/>
        <v>0</v>
      </c>
      <c r="CO24" s="49">
        <f>SUM($CN$15:CN24)*CN24</f>
        <v>0</v>
      </c>
      <c r="CP24" s="28" t="s">
        <v>37</v>
      </c>
    </row>
    <row r="25" spans="1:94" s="6" customFormat="1" ht="12.75" customHeight="1">
      <c r="A25" s="209">
        <f t="shared" si="0"/>
        <v>0</v>
      </c>
      <c r="B25" s="210"/>
      <c r="C25" s="209">
        <f t="shared" si="6"/>
        <v>0</v>
      </c>
      <c r="D25" s="210"/>
      <c r="E25" s="69"/>
      <c r="F25" s="67"/>
      <c r="G25" s="67"/>
      <c r="H25" s="67"/>
      <c r="I25" s="68"/>
      <c r="J25" s="69"/>
      <c r="K25" s="67"/>
      <c r="L25" s="67"/>
      <c r="M25" s="67"/>
      <c r="N25" s="68"/>
      <c r="O25" s="69"/>
      <c r="P25" s="67"/>
      <c r="Q25" s="67"/>
      <c r="R25" s="67"/>
      <c r="S25" s="68"/>
      <c r="T25" s="69"/>
      <c r="U25" s="67"/>
      <c r="V25" s="67"/>
      <c r="W25" s="67"/>
      <c r="X25" s="68"/>
      <c r="Y25" s="19">
        <v>60</v>
      </c>
      <c r="Z25" s="16" t="s">
        <v>15</v>
      </c>
      <c r="AA25" s="20">
        <v>61.9</v>
      </c>
      <c r="AB25" s="69"/>
      <c r="AC25" s="67"/>
      <c r="AD25" s="67"/>
      <c r="AE25" s="67"/>
      <c r="AF25" s="68"/>
      <c r="AG25" s="69"/>
      <c r="AH25" s="67"/>
      <c r="AI25" s="67"/>
      <c r="AJ25" s="67"/>
      <c r="AK25" s="68"/>
      <c r="AL25" s="69"/>
      <c r="AM25" s="67"/>
      <c r="AN25" s="67"/>
      <c r="AO25" s="67"/>
      <c r="AP25" s="68"/>
      <c r="AQ25" s="69"/>
      <c r="AR25" s="67"/>
      <c r="AS25" s="67"/>
      <c r="AT25" s="67"/>
      <c r="AU25" s="78"/>
      <c r="AV25" s="209">
        <f t="shared" si="1"/>
        <v>0</v>
      </c>
      <c r="AW25" s="210"/>
      <c r="AX25" s="209">
        <f t="shared" si="2"/>
        <v>209</v>
      </c>
      <c r="AY25" s="215"/>
      <c r="AZ25" s="149">
        <f t="shared" si="3"/>
        <v>0</v>
      </c>
      <c r="BA25" s="150"/>
      <c r="BB25" s="160">
        <f t="shared" si="4"/>
        <v>209</v>
      </c>
      <c r="BC25" s="150"/>
      <c r="BE25" s="9">
        <f ca="1" t="shared" si="7"/>
        <v>0</v>
      </c>
      <c r="BF25" s="10">
        <f ca="1" t="shared" si="8"/>
        <v>0</v>
      </c>
      <c r="BG25" s="48">
        <f t="shared" si="26"/>
        <v>0</v>
      </c>
      <c r="BH25" s="25">
        <f t="shared" si="5"/>
        <v>1</v>
      </c>
      <c r="BI25" s="45">
        <f t="shared" si="9"/>
        <v>29</v>
      </c>
      <c r="BJ25" s="9">
        <f ca="1" t="shared" si="27"/>
        <v>28</v>
      </c>
      <c r="BK25" s="25">
        <v>29</v>
      </c>
      <c r="BL25" s="14">
        <f ca="1" t="shared" si="28"/>
        <v>29.9</v>
      </c>
      <c r="BM25" s="44">
        <f t="shared" si="10"/>
        <v>0</v>
      </c>
      <c r="BN25" s="49">
        <f t="shared" si="11"/>
        <v>1</v>
      </c>
      <c r="BO25" s="49">
        <f>SUM($BN$15:BN25)*BN25</f>
        <v>11</v>
      </c>
      <c r="BP25" s="28" t="s">
        <v>38</v>
      </c>
      <c r="BR25" s="9">
        <f ca="1" t="shared" si="12"/>
        <v>10</v>
      </c>
      <c r="BS25" s="10">
        <f ca="1" t="shared" si="13"/>
        <v>12</v>
      </c>
      <c r="BT25" s="48">
        <f t="shared" si="14"/>
        <v>166</v>
      </c>
      <c r="BU25" s="49">
        <f t="shared" si="15"/>
        <v>0</v>
      </c>
      <c r="BV25" s="45">
        <f t="shared" si="16"/>
        <v>0</v>
      </c>
      <c r="BW25" s="9">
        <f ca="1" t="shared" si="17"/>
        <v>28</v>
      </c>
      <c r="BX25" s="25">
        <v>29</v>
      </c>
      <c r="BY25" s="14">
        <f ca="1" t="shared" si="29"/>
        <v>29.9</v>
      </c>
      <c r="BZ25" s="44">
        <f t="shared" si="18"/>
        <v>123</v>
      </c>
      <c r="CA25" s="49">
        <f t="shared" si="30"/>
        <v>0</v>
      </c>
      <c r="CB25" s="49">
        <f>SUM($CA$15:CA25)*CA25</f>
        <v>0</v>
      </c>
      <c r="CC25" s="28" t="s">
        <v>38</v>
      </c>
      <c r="CE25" s="9">
        <f ca="1" t="shared" si="19"/>
        <v>10</v>
      </c>
      <c r="CF25" s="10">
        <f ca="1" t="shared" si="20"/>
        <v>12</v>
      </c>
      <c r="CG25" s="48">
        <f t="shared" si="21"/>
        <v>166</v>
      </c>
      <c r="CH25" s="49">
        <f t="shared" si="22"/>
        <v>0</v>
      </c>
      <c r="CI25" s="45">
        <f t="shared" si="23"/>
        <v>0</v>
      </c>
      <c r="CJ25" s="9">
        <f ca="1" t="shared" si="31"/>
        <v>28</v>
      </c>
      <c r="CK25" s="25">
        <v>29</v>
      </c>
      <c r="CL25" s="14">
        <f ca="1" t="shared" si="32"/>
        <v>29.9</v>
      </c>
      <c r="CM25" s="44">
        <f t="shared" si="24"/>
        <v>123</v>
      </c>
      <c r="CN25" s="49">
        <f t="shared" si="25"/>
        <v>0</v>
      </c>
      <c r="CO25" s="49">
        <f>SUM($CN$15:CN25)*CN25</f>
        <v>0</v>
      </c>
      <c r="CP25" s="28" t="s">
        <v>38</v>
      </c>
    </row>
    <row r="26" spans="1:94" s="6" customFormat="1" ht="12.75" customHeight="1">
      <c r="A26" s="209">
        <f t="shared" si="0"/>
        <v>0</v>
      </c>
      <c r="B26" s="210"/>
      <c r="C26" s="209">
        <f t="shared" si="6"/>
        <v>0</v>
      </c>
      <c r="D26" s="210"/>
      <c r="E26" s="69"/>
      <c r="F26" s="67"/>
      <c r="G26" s="67"/>
      <c r="H26" s="67"/>
      <c r="I26" s="68"/>
      <c r="J26" s="69"/>
      <c r="K26" s="67"/>
      <c r="L26" s="67"/>
      <c r="M26" s="67"/>
      <c r="N26" s="68"/>
      <c r="O26" s="69"/>
      <c r="P26" s="67"/>
      <c r="Q26" s="67"/>
      <c r="R26" s="67"/>
      <c r="S26" s="68"/>
      <c r="T26" s="69"/>
      <c r="U26" s="67"/>
      <c r="V26" s="67"/>
      <c r="W26" s="67"/>
      <c r="X26" s="68"/>
      <c r="Y26" s="19">
        <v>58</v>
      </c>
      <c r="Z26" s="16" t="s">
        <v>15</v>
      </c>
      <c r="AA26" s="20">
        <v>59.9</v>
      </c>
      <c r="AB26" s="69"/>
      <c r="AC26" s="67"/>
      <c r="AD26" s="67"/>
      <c r="AE26" s="67"/>
      <c r="AF26" s="68"/>
      <c r="AG26" s="69"/>
      <c r="AH26" s="67"/>
      <c r="AI26" s="67"/>
      <c r="AJ26" s="67"/>
      <c r="AK26" s="68"/>
      <c r="AL26" s="69"/>
      <c r="AM26" s="67"/>
      <c r="AN26" s="67"/>
      <c r="AO26" s="67"/>
      <c r="AP26" s="68"/>
      <c r="AQ26" s="69"/>
      <c r="AR26" s="67"/>
      <c r="AS26" s="67"/>
      <c r="AT26" s="67"/>
      <c r="AU26" s="78"/>
      <c r="AV26" s="209">
        <f t="shared" si="1"/>
        <v>0</v>
      </c>
      <c r="AW26" s="210"/>
      <c r="AX26" s="209">
        <f t="shared" si="2"/>
        <v>209</v>
      </c>
      <c r="AY26" s="215"/>
      <c r="AZ26" s="149">
        <f t="shared" si="3"/>
        <v>0</v>
      </c>
      <c r="BA26" s="150"/>
      <c r="BB26" s="160">
        <f t="shared" si="4"/>
        <v>209</v>
      </c>
      <c r="BC26" s="150"/>
      <c r="BE26" s="9">
        <f ca="1" t="shared" si="7"/>
        <v>0</v>
      </c>
      <c r="BF26" s="10">
        <f ca="1" t="shared" si="8"/>
        <v>0</v>
      </c>
      <c r="BG26" s="48">
        <f t="shared" si="26"/>
        <v>0</v>
      </c>
      <c r="BH26" s="25">
        <f t="shared" si="5"/>
        <v>1</v>
      </c>
      <c r="BI26" s="45">
        <f t="shared" si="9"/>
        <v>31</v>
      </c>
      <c r="BJ26" s="9">
        <f ca="1" t="shared" si="27"/>
        <v>30</v>
      </c>
      <c r="BK26" s="25">
        <v>31</v>
      </c>
      <c r="BL26" s="14">
        <f ca="1" t="shared" si="28"/>
        <v>31.9</v>
      </c>
      <c r="BM26" s="44">
        <f t="shared" si="10"/>
        <v>0</v>
      </c>
      <c r="BN26" s="49">
        <f t="shared" si="11"/>
        <v>1</v>
      </c>
      <c r="BO26" s="49">
        <f>SUM($BN$15:BN26)*BN26</f>
        <v>12</v>
      </c>
      <c r="BP26" s="28" t="s">
        <v>39</v>
      </c>
      <c r="BR26" s="9">
        <f ca="1" t="shared" si="12"/>
        <v>12</v>
      </c>
      <c r="BS26" s="10">
        <f ca="1" t="shared" si="13"/>
        <v>24</v>
      </c>
      <c r="BT26" s="48">
        <f t="shared" si="14"/>
        <v>154</v>
      </c>
      <c r="BU26" s="49">
        <f t="shared" si="15"/>
        <v>0</v>
      </c>
      <c r="BV26" s="45">
        <f t="shared" si="16"/>
        <v>0</v>
      </c>
      <c r="BW26" s="9">
        <f ca="1" t="shared" si="17"/>
        <v>30</v>
      </c>
      <c r="BX26" s="25">
        <v>31</v>
      </c>
      <c r="BY26" s="14">
        <f ca="1" t="shared" si="29"/>
        <v>31.9</v>
      </c>
      <c r="BZ26" s="44">
        <f t="shared" si="18"/>
        <v>134</v>
      </c>
      <c r="CA26" s="49">
        <f t="shared" si="30"/>
        <v>0</v>
      </c>
      <c r="CB26" s="49">
        <f>SUM($CA$15:CA26)*CA26</f>
        <v>0</v>
      </c>
      <c r="CC26" s="28" t="s">
        <v>39</v>
      </c>
      <c r="CE26" s="9">
        <f ca="1" t="shared" si="19"/>
        <v>12</v>
      </c>
      <c r="CF26" s="10">
        <f ca="1" t="shared" si="20"/>
        <v>24</v>
      </c>
      <c r="CG26" s="48">
        <f t="shared" si="21"/>
        <v>154</v>
      </c>
      <c r="CH26" s="49">
        <f t="shared" si="22"/>
        <v>0</v>
      </c>
      <c r="CI26" s="45">
        <f t="shared" si="23"/>
        <v>0</v>
      </c>
      <c r="CJ26" s="9">
        <f ca="1" t="shared" si="31"/>
        <v>30</v>
      </c>
      <c r="CK26" s="25">
        <v>31</v>
      </c>
      <c r="CL26" s="14">
        <f ca="1" t="shared" si="32"/>
        <v>31.9</v>
      </c>
      <c r="CM26" s="44">
        <f t="shared" si="24"/>
        <v>134</v>
      </c>
      <c r="CN26" s="49">
        <f t="shared" si="25"/>
        <v>0</v>
      </c>
      <c r="CO26" s="49">
        <f>SUM($CN$15:CN26)*CN26</f>
        <v>0</v>
      </c>
      <c r="CP26" s="28" t="s">
        <v>39</v>
      </c>
    </row>
    <row r="27" spans="1:94" s="6" customFormat="1" ht="12.75" customHeight="1">
      <c r="A27" s="209">
        <f t="shared" si="0"/>
        <v>0</v>
      </c>
      <c r="B27" s="210"/>
      <c r="C27" s="209">
        <f t="shared" si="6"/>
        <v>0</v>
      </c>
      <c r="D27" s="210"/>
      <c r="E27" s="69"/>
      <c r="F27" s="67"/>
      <c r="G27" s="67"/>
      <c r="H27" s="67"/>
      <c r="I27" s="68"/>
      <c r="J27" s="69"/>
      <c r="K27" s="67"/>
      <c r="L27" s="67"/>
      <c r="M27" s="67"/>
      <c r="N27" s="68"/>
      <c r="O27" s="69"/>
      <c r="P27" s="67"/>
      <c r="Q27" s="67"/>
      <c r="R27" s="67"/>
      <c r="S27" s="68"/>
      <c r="T27" s="69"/>
      <c r="U27" s="67"/>
      <c r="V27" s="67"/>
      <c r="W27" s="67"/>
      <c r="X27" s="68"/>
      <c r="Y27" s="19">
        <v>56</v>
      </c>
      <c r="Z27" s="16" t="s">
        <v>15</v>
      </c>
      <c r="AA27" s="20">
        <v>57.9</v>
      </c>
      <c r="AB27" s="69"/>
      <c r="AC27" s="67"/>
      <c r="AD27" s="67"/>
      <c r="AE27" s="67"/>
      <c r="AF27" s="68"/>
      <c r="AG27" s="69"/>
      <c r="AH27" s="67"/>
      <c r="AI27" s="67"/>
      <c r="AJ27" s="67"/>
      <c r="AK27" s="68"/>
      <c r="AL27" s="69"/>
      <c r="AM27" s="67"/>
      <c r="AN27" s="67"/>
      <c r="AO27" s="67"/>
      <c r="AP27" s="68"/>
      <c r="AQ27" s="69"/>
      <c r="AR27" s="67"/>
      <c r="AS27" s="67"/>
      <c r="AT27" s="67"/>
      <c r="AU27" s="78"/>
      <c r="AV27" s="209">
        <f t="shared" si="1"/>
        <v>0</v>
      </c>
      <c r="AW27" s="210"/>
      <c r="AX27" s="209">
        <f t="shared" si="2"/>
        <v>209</v>
      </c>
      <c r="AY27" s="215"/>
      <c r="AZ27" s="149">
        <f t="shared" si="3"/>
        <v>0</v>
      </c>
      <c r="BA27" s="150"/>
      <c r="BB27" s="160">
        <f t="shared" si="4"/>
        <v>209</v>
      </c>
      <c r="BC27" s="150"/>
      <c r="BE27" s="9">
        <f ca="1" t="shared" si="7"/>
        <v>0</v>
      </c>
      <c r="BF27" s="10">
        <f ca="1" t="shared" si="8"/>
        <v>0</v>
      </c>
      <c r="BG27" s="48">
        <f t="shared" si="26"/>
        <v>0</v>
      </c>
      <c r="BH27" s="25">
        <f t="shared" si="5"/>
        <v>1</v>
      </c>
      <c r="BI27" s="45">
        <f t="shared" si="9"/>
        <v>33</v>
      </c>
      <c r="BJ27" s="9">
        <f ca="1" t="shared" si="27"/>
        <v>32</v>
      </c>
      <c r="BK27" s="25">
        <v>33</v>
      </c>
      <c r="BL27" s="14">
        <f ca="1" t="shared" si="28"/>
        <v>33.9</v>
      </c>
      <c r="BM27" s="44">
        <f t="shared" si="10"/>
        <v>0</v>
      </c>
      <c r="BN27" s="49">
        <f t="shared" si="11"/>
        <v>1</v>
      </c>
      <c r="BO27" s="49">
        <f>SUM($BN$15:BN27)*BN27</f>
        <v>13</v>
      </c>
      <c r="BP27" s="28" t="s">
        <v>40</v>
      </c>
      <c r="BR27" s="9">
        <f ca="1" t="shared" si="12"/>
        <v>34</v>
      </c>
      <c r="BS27" s="10">
        <f ca="1" t="shared" si="13"/>
        <v>58</v>
      </c>
      <c r="BT27" s="48">
        <f t="shared" si="14"/>
        <v>120</v>
      </c>
      <c r="BU27" s="49">
        <f t="shared" si="15"/>
        <v>0</v>
      </c>
      <c r="BV27" s="45">
        <f t="shared" si="16"/>
        <v>0</v>
      </c>
      <c r="BW27" s="9">
        <f ca="1" t="shared" si="17"/>
        <v>32</v>
      </c>
      <c r="BX27" s="25">
        <v>33</v>
      </c>
      <c r="BY27" s="14">
        <f ca="1" t="shared" si="29"/>
        <v>33.9</v>
      </c>
      <c r="BZ27" s="44">
        <f t="shared" si="18"/>
        <v>142</v>
      </c>
      <c r="CA27" s="49">
        <f t="shared" si="30"/>
        <v>1</v>
      </c>
      <c r="CB27" s="49">
        <f>SUM($CA$15:CA27)*CA27</f>
        <v>1</v>
      </c>
      <c r="CC27" s="28" t="s">
        <v>40</v>
      </c>
      <c r="CE27" s="9">
        <f ca="1" t="shared" si="19"/>
        <v>34</v>
      </c>
      <c r="CF27" s="10">
        <f ca="1" t="shared" si="20"/>
        <v>58</v>
      </c>
      <c r="CG27" s="48">
        <f t="shared" si="21"/>
        <v>120</v>
      </c>
      <c r="CH27" s="49">
        <f t="shared" si="22"/>
        <v>0</v>
      </c>
      <c r="CI27" s="45">
        <f t="shared" si="23"/>
        <v>0</v>
      </c>
      <c r="CJ27" s="9">
        <f ca="1" t="shared" si="31"/>
        <v>32</v>
      </c>
      <c r="CK27" s="25">
        <v>33</v>
      </c>
      <c r="CL27" s="14">
        <f ca="1" t="shared" si="32"/>
        <v>33.9</v>
      </c>
      <c r="CM27" s="44">
        <f t="shared" si="24"/>
        <v>142</v>
      </c>
      <c r="CN27" s="49">
        <f t="shared" si="25"/>
        <v>1</v>
      </c>
      <c r="CO27" s="49">
        <f>SUM($CN$15:CN27)*CN27</f>
        <v>1</v>
      </c>
      <c r="CP27" s="28" t="s">
        <v>40</v>
      </c>
    </row>
    <row r="28" spans="1:94" s="6" customFormat="1" ht="12.75" customHeight="1">
      <c r="A28" s="209">
        <f t="shared" si="0"/>
        <v>0</v>
      </c>
      <c r="B28" s="210"/>
      <c r="C28" s="209">
        <f t="shared" si="6"/>
        <v>0</v>
      </c>
      <c r="D28" s="210"/>
      <c r="E28" s="69"/>
      <c r="F28" s="67"/>
      <c r="G28" s="67"/>
      <c r="H28" s="67"/>
      <c r="I28" s="68"/>
      <c r="J28" s="69"/>
      <c r="K28" s="67"/>
      <c r="L28" s="67"/>
      <c r="M28" s="67"/>
      <c r="N28" s="68"/>
      <c r="O28" s="69"/>
      <c r="P28" s="67"/>
      <c r="Q28" s="67"/>
      <c r="R28" s="67"/>
      <c r="S28" s="68"/>
      <c r="T28" s="69"/>
      <c r="U28" s="67"/>
      <c r="V28" s="67"/>
      <c r="W28" s="67"/>
      <c r="X28" s="68"/>
      <c r="Y28" s="19">
        <v>54</v>
      </c>
      <c r="Z28" s="16" t="s">
        <v>15</v>
      </c>
      <c r="AA28" s="20">
        <v>55.9</v>
      </c>
      <c r="AB28" s="69"/>
      <c r="AC28" s="67"/>
      <c r="AD28" s="67"/>
      <c r="AE28" s="67"/>
      <c r="AF28" s="68"/>
      <c r="AG28" s="69"/>
      <c r="AH28" s="67"/>
      <c r="AI28" s="67"/>
      <c r="AJ28" s="67"/>
      <c r="AK28" s="68"/>
      <c r="AL28" s="69"/>
      <c r="AM28" s="67"/>
      <c r="AN28" s="67"/>
      <c r="AO28" s="67"/>
      <c r="AP28" s="68"/>
      <c r="AQ28" s="69"/>
      <c r="AR28" s="67"/>
      <c r="AS28" s="67"/>
      <c r="AT28" s="67"/>
      <c r="AU28" s="78"/>
      <c r="AV28" s="209">
        <f t="shared" si="1"/>
        <v>0</v>
      </c>
      <c r="AW28" s="210"/>
      <c r="AX28" s="209">
        <f t="shared" si="2"/>
        <v>209</v>
      </c>
      <c r="AY28" s="215"/>
      <c r="AZ28" s="149">
        <f t="shared" si="3"/>
        <v>0</v>
      </c>
      <c r="BA28" s="150"/>
      <c r="BB28" s="160">
        <f t="shared" si="4"/>
        <v>209</v>
      </c>
      <c r="BC28" s="150"/>
      <c r="BE28" s="9">
        <f ca="1" t="shared" si="7"/>
        <v>0</v>
      </c>
      <c r="BF28" s="10">
        <f ca="1" t="shared" si="8"/>
        <v>0</v>
      </c>
      <c r="BG28" s="48">
        <f t="shared" si="26"/>
        <v>0</v>
      </c>
      <c r="BH28" s="25">
        <f t="shared" si="5"/>
        <v>1</v>
      </c>
      <c r="BI28" s="45">
        <f t="shared" si="9"/>
        <v>35</v>
      </c>
      <c r="BJ28" s="9">
        <f ca="1" t="shared" si="27"/>
        <v>34</v>
      </c>
      <c r="BK28" s="25">
        <v>35</v>
      </c>
      <c r="BL28" s="14">
        <f ca="1" t="shared" si="28"/>
        <v>35.9</v>
      </c>
      <c r="BM28" s="44">
        <f t="shared" si="10"/>
        <v>0</v>
      </c>
      <c r="BN28" s="49">
        <f t="shared" si="11"/>
        <v>1</v>
      </c>
      <c r="BO28" s="49">
        <f>SUM($BN$15:BN28)*BN28</f>
        <v>14</v>
      </c>
      <c r="BP28" s="28" t="s">
        <v>41</v>
      </c>
      <c r="BR28" s="9">
        <f ca="1" t="shared" si="12"/>
        <v>31</v>
      </c>
      <c r="BS28" s="10">
        <f ca="1" t="shared" si="13"/>
        <v>89</v>
      </c>
      <c r="BT28" s="48">
        <f t="shared" si="14"/>
        <v>89</v>
      </c>
      <c r="BU28" s="49">
        <f t="shared" si="15"/>
        <v>0</v>
      </c>
      <c r="BV28" s="45">
        <f t="shared" si="16"/>
        <v>0</v>
      </c>
      <c r="BW28" s="9">
        <f ca="1" t="shared" si="17"/>
        <v>34</v>
      </c>
      <c r="BX28" s="25">
        <v>35</v>
      </c>
      <c r="BY28" s="14">
        <f ca="1" t="shared" si="29"/>
        <v>35.9</v>
      </c>
      <c r="BZ28" s="44">
        <f t="shared" si="18"/>
        <v>127</v>
      </c>
      <c r="CA28" s="49">
        <f t="shared" si="30"/>
        <v>0</v>
      </c>
      <c r="CB28" s="49">
        <f>SUM($CA$15:CA28)*CA28</f>
        <v>0</v>
      </c>
      <c r="CC28" s="28" t="s">
        <v>41</v>
      </c>
      <c r="CE28" s="9">
        <f ca="1" t="shared" si="19"/>
        <v>31</v>
      </c>
      <c r="CF28" s="10">
        <f ca="1" t="shared" si="20"/>
        <v>89</v>
      </c>
      <c r="CG28" s="48">
        <f t="shared" si="21"/>
        <v>89</v>
      </c>
      <c r="CH28" s="49">
        <f t="shared" si="22"/>
        <v>0</v>
      </c>
      <c r="CI28" s="45">
        <f t="shared" si="23"/>
        <v>0</v>
      </c>
      <c r="CJ28" s="9">
        <f ca="1" t="shared" si="31"/>
        <v>34</v>
      </c>
      <c r="CK28" s="25">
        <v>35</v>
      </c>
      <c r="CL28" s="14">
        <f ca="1" t="shared" si="32"/>
        <v>35.9</v>
      </c>
      <c r="CM28" s="44">
        <f t="shared" si="24"/>
        <v>127</v>
      </c>
      <c r="CN28" s="49">
        <f t="shared" si="25"/>
        <v>0</v>
      </c>
      <c r="CO28" s="49">
        <f>SUM($CN$15:CN28)*CN28</f>
        <v>0</v>
      </c>
      <c r="CP28" s="28" t="s">
        <v>41</v>
      </c>
    </row>
    <row r="29" spans="1:94" s="6" customFormat="1" ht="12.75" customHeight="1">
      <c r="A29" s="209">
        <f t="shared" si="0"/>
        <v>0</v>
      </c>
      <c r="B29" s="210"/>
      <c r="C29" s="209">
        <f t="shared" si="6"/>
        <v>0</v>
      </c>
      <c r="D29" s="210"/>
      <c r="E29" s="69"/>
      <c r="F29" s="67"/>
      <c r="G29" s="67"/>
      <c r="H29" s="67"/>
      <c r="I29" s="68"/>
      <c r="J29" s="69"/>
      <c r="K29" s="67"/>
      <c r="L29" s="67"/>
      <c r="M29" s="67"/>
      <c r="N29" s="68"/>
      <c r="O29" s="69"/>
      <c r="P29" s="67"/>
      <c r="Q29" s="67"/>
      <c r="R29" s="67"/>
      <c r="S29" s="68"/>
      <c r="T29" s="69"/>
      <c r="U29" s="67"/>
      <c r="V29" s="67"/>
      <c r="W29" s="67"/>
      <c r="X29" s="68"/>
      <c r="Y29" s="19">
        <v>52</v>
      </c>
      <c r="Z29" s="16" t="s">
        <v>15</v>
      </c>
      <c r="AA29" s="20">
        <v>53.9</v>
      </c>
      <c r="AB29" s="69"/>
      <c r="AC29" s="67"/>
      <c r="AD29" s="67"/>
      <c r="AE29" s="67"/>
      <c r="AF29" s="68"/>
      <c r="AG29" s="69"/>
      <c r="AH29" s="67"/>
      <c r="AI29" s="67"/>
      <c r="AJ29" s="67"/>
      <c r="AK29" s="68"/>
      <c r="AL29" s="69"/>
      <c r="AM29" s="67"/>
      <c r="AN29" s="67"/>
      <c r="AO29" s="67"/>
      <c r="AP29" s="68"/>
      <c r="AQ29" s="69"/>
      <c r="AR29" s="67"/>
      <c r="AS29" s="67"/>
      <c r="AT29" s="67"/>
      <c r="AU29" s="78"/>
      <c r="AV29" s="209">
        <f t="shared" si="1"/>
        <v>0</v>
      </c>
      <c r="AW29" s="210"/>
      <c r="AX29" s="209">
        <f t="shared" si="2"/>
        <v>209</v>
      </c>
      <c r="AY29" s="215"/>
      <c r="AZ29" s="149">
        <f t="shared" si="3"/>
        <v>0</v>
      </c>
      <c r="BA29" s="150"/>
      <c r="BB29" s="160">
        <f t="shared" si="4"/>
        <v>209</v>
      </c>
      <c r="BC29" s="150"/>
      <c r="BE29" s="9">
        <f ca="1" t="shared" si="7"/>
        <v>0</v>
      </c>
      <c r="BF29" s="10">
        <f ca="1" t="shared" si="8"/>
        <v>0</v>
      </c>
      <c r="BG29" s="48">
        <f t="shared" si="26"/>
        <v>0</v>
      </c>
      <c r="BH29" s="25">
        <f t="shared" si="5"/>
        <v>1</v>
      </c>
      <c r="BI29" s="45">
        <f t="shared" si="9"/>
        <v>37</v>
      </c>
      <c r="BJ29" s="9">
        <f ca="1" t="shared" si="27"/>
        <v>36</v>
      </c>
      <c r="BK29" s="25">
        <v>37</v>
      </c>
      <c r="BL29" s="14">
        <f ca="1" t="shared" si="28"/>
        <v>37.9</v>
      </c>
      <c r="BM29" s="44">
        <f t="shared" si="10"/>
        <v>0</v>
      </c>
      <c r="BN29" s="49">
        <f t="shared" si="11"/>
        <v>1</v>
      </c>
      <c r="BO29" s="49">
        <f>SUM($BN$15:BN29)*BN29</f>
        <v>15</v>
      </c>
      <c r="BP29" s="28" t="s">
        <v>42</v>
      </c>
      <c r="BR29" s="9">
        <f ca="1" t="shared" si="12"/>
        <v>36</v>
      </c>
      <c r="BS29" s="10">
        <f ca="1" t="shared" si="13"/>
        <v>125</v>
      </c>
      <c r="BT29" s="48">
        <f t="shared" si="14"/>
        <v>53</v>
      </c>
      <c r="BU29" s="49">
        <f t="shared" si="15"/>
        <v>0</v>
      </c>
      <c r="BV29" s="45">
        <f t="shared" si="16"/>
        <v>0</v>
      </c>
      <c r="BW29" s="9">
        <f ca="1" t="shared" si="17"/>
        <v>36</v>
      </c>
      <c r="BX29" s="25">
        <v>37</v>
      </c>
      <c r="BY29" s="14">
        <f ca="1" t="shared" si="29"/>
        <v>37.9</v>
      </c>
      <c r="BZ29" s="44">
        <f t="shared" si="18"/>
        <v>105</v>
      </c>
      <c r="CA29" s="49">
        <f t="shared" si="30"/>
        <v>0</v>
      </c>
      <c r="CB29" s="49">
        <f>SUM($CA$15:CA29)*CA29</f>
        <v>0</v>
      </c>
      <c r="CC29" s="28" t="s">
        <v>42</v>
      </c>
      <c r="CE29" s="9">
        <f ca="1" t="shared" si="19"/>
        <v>36</v>
      </c>
      <c r="CF29" s="10">
        <f ca="1" t="shared" si="20"/>
        <v>125</v>
      </c>
      <c r="CG29" s="48">
        <f t="shared" si="21"/>
        <v>53</v>
      </c>
      <c r="CH29" s="49">
        <f t="shared" si="22"/>
        <v>0</v>
      </c>
      <c r="CI29" s="45">
        <f t="shared" si="23"/>
        <v>0</v>
      </c>
      <c r="CJ29" s="9">
        <f ca="1" t="shared" si="31"/>
        <v>36</v>
      </c>
      <c r="CK29" s="25">
        <v>37</v>
      </c>
      <c r="CL29" s="14">
        <f ca="1" t="shared" si="32"/>
        <v>37.9</v>
      </c>
      <c r="CM29" s="44">
        <f t="shared" si="24"/>
        <v>105</v>
      </c>
      <c r="CN29" s="49">
        <f t="shared" si="25"/>
        <v>0</v>
      </c>
      <c r="CO29" s="49">
        <f>SUM($CN$15:CN29)*CN29</f>
        <v>0</v>
      </c>
      <c r="CP29" s="28" t="s">
        <v>42</v>
      </c>
    </row>
    <row r="30" spans="1:94" s="6" customFormat="1" ht="12.75" customHeight="1">
      <c r="A30" s="209">
        <f t="shared" si="0"/>
        <v>0</v>
      </c>
      <c r="B30" s="210"/>
      <c r="C30" s="209">
        <f t="shared" si="6"/>
        <v>0</v>
      </c>
      <c r="D30" s="210"/>
      <c r="E30" s="69"/>
      <c r="F30" s="67"/>
      <c r="G30" s="67"/>
      <c r="H30" s="67"/>
      <c r="I30" s="68"/>
      <c r="J30" s="69"/>
      <c r="K30" s="67"/>
      <c r="L30" s="67"/>
      <c r="M30" s="67"/>
      <c r="N30" s="68"/>
      <c r="O30" s="69"/>
      <c r="P30" s="67"/>
      <c r="Q30" s="67"/>
      <c r="R30" s="67"/>
      <c r="S30" s="68"/>
      <c r="T30" s="69"/>
      <c r="U30" s="67"/>
      <c r="V30" s="67"/>
      <c r="W30" s="67"/>
      <c r="X30" s="68"/>
      <c r="Y30" s="19">
        <v>50</v>
      </c>
      <c r="Z30" s="16" t="s">
        <v>15</v>
      </c>
      <c r="AA30" s="20">
        <v>51.9</v>
      </c>
      <c r="AB30" s="69">
        <v>1</v>
      </c>
      <c r="AC30" s="67"/>
      <c r="AD30" s="67"/>
      <c r="AE30" s="67"/>
      <c r="AF30" s="68"/>
      <c r="AG30" s="69"/>
      <c r="AH30" s="67"/>
      <c r="AI30" s="67"/>
      <c r="AJ30" s="67"/>
      <c r="AK30" s="68"/>
      <c r="AL30" s="69"/>
      <c r="AM30" s="67"/>
      <c r="AN30" s="67"/>
      <c r="AO30" s="67"/>
      <c r="AP30" s="68"/>
      <c r="AQ30" s="69"/>
      <c r="AR30" s="67"/>
      <c r="AS30" s="67"/>
      <c r="AT30" s="67"/>
      <c r="AU30" s="78"/>
      <c r="AV30" s="209">
        <f t="shared" si="1"/>
        <v>1</v>
      </c>
      <c r="AW30" s="210"/>
      <c r="AX30" s="209">
        <f t="shared" si="2"/>
        <v>209</v>
      </c>
      <c r="AY30" s="215"/>
      <c r="AZ30" s="149">
        <f t="shared" si="3"/>
        <v>1</v>
      </c>
      <c r="BA30" s="150"/>
      <c r="BB30" s="160">
        <f t="shared" si="4"/>
        <v>209</v>
      </c>
      <c r="BC30" s="150"/>
      <c r="BE30" s="9">
        <f ca="1" t="shared" si="7"/>
        <v>0</v>
      </c>
      <c r="BF30" s="10">
        <f ca="1" t="shared" si="8"/>
        <v>0</v>
      </c>
      <c r="BG30" s="48">
        <f t="shared" si="26"/>
        <v>0</v>
      </c>
      <c r="BH30" s="25">
        <f t="shared" si="5"/>
        <v>1</v>
      </c>
      <c r="BI30" s="45">
        <f t="shared" si="9"/>
        <v>39</v>
      </c>
      <c r="BJ30" s="9">
        <f ca="1" t="shared" si="27"/>
        <v>38</v>
      </c>
      <c r="BK30" s="25">
        <v>39</v>
      </c>
      <c r="BL30" s="14">
        <f ca="1" t="shared" si="28"/>
        <v>39.9</v>
      </c>
      <c r="BM30" s="44">
        <f t="shared" si="10"/>
        <v>0</v>
      </c>
      <c r="BN30" s="49">
        <f t="shared" si="11"/>
        <v>1</v>
      </c>
      <c r="BO30" s="49">
        <f>SUM($BN$15:BN30)*BN30</f>
        <v>16</v>
      </c>
      <c r="BP30" s="28" t="s">
        <v>43</v>
      </c>
      <c r="BR30" s="9">
        <f ca="1" t="shared" si="12"/>
        <v>21</v>
      </c>
      <c r="BS30" s="10">
        <f ca="1" t="shared" si="13"/>
        <v>146</v>
      </c>
      <c r="BT30" s="48">
        <f t="shared" si="14"/>
        <v>32</v>
      </c>
      <c r="BU30" s="49">
        <f t="shared" si="15"/>
        <v>0</v>
      </c>
      <c r="BV30" s="45">
        <f t="shared" si="16"/>
        <v>0</v>
      </c>
      <c r="BW30" s="9">
        <f ca="1" t="shared" si="17"/>
        <v>38</v>
      </c>
      <c r="BX30" s="25">
        <v>39</v>
      </c>
      <c r="BY30" s="14">
        <f ca="1" t="shared" si="29"/>
        <v>39.9</v>
      </c>
      <c r="BZ30" s="44">
        <f t="shared" si="18"/>
        <v>75</v>
      </c>
      <c r="CA30" s="49">
        <f t="shared" si="30"/>
        <v>0</v>
      </c>
      <c r="CB30" s="49">
        <f>SUM($CA$15:CA30)*CA30</f>
        <v>0</v>
      </c>
      <c r="CC30" s="28" t="s">
        <v>43</v>
      </c>
      <c r="CE30" s="9">
        <f ca="1" t="shared" si="19"/>
        <v>21</v>
      </c>
      <c r="CF30" s="10">
        <f ca="1" t="shared" si="20"/>
        <v>146</v>
      </c>
      <c r="CG30" s="48">
        <f t="shared" si="21"/>
        <v>32</v>
      </c>
      <c r="CH30" s="49">
        <f t="shared" si="22"/>
        <v>0</v>
      </c>
      <c r="CI30" s="45">
        <f t="shared" si="23"/>
        <v>0</v>
      </c>
      <c r="CJ30" s="9">
        <f ca="1" t="shared" si="31"/>
        <v>38</v>
      </c>
      <c r="CK30" s="25">
        <v>39</v>
      </c>
      <c r="CL30" s="14">
        <f ca="1" t="shared" si="32"/>
        <v>39.9</v>
      </c>
      <c r="CM30" s="44">
        <f t="shared" si="24"/>
        <v>75</v>
      </c>
      <c r="CN30" s="49">
        <f t="shared" si="25"/>
        <v>0</v>
      </c>
      <c r="CO30" s="49">
        <f>SUM($CN$15:CN30)*CN30</f>
        <v>0</v>
      </c>
      <c r="CP30" s="28" t="s">
        <v>43</v>
      </c>
    </row>
    <row r="31" spans="1:94" s="6" customFormat="1" ht="12.75" customHeight="1">
      <c r="A31" s="209">
        <f t="shared" si="0"/>
        <v>0</v>
      </c>
      <c r="B31" s="210"/>
      <c r="C31" s="209">
        <f t="shared" si="6"/>
        <v>0</v>
      </c>
      <c r="D31" s="210"/>
      <c r="E31" s="69"/>
      <c r="F31" s="67"/>
      <c r="G31" s="67"/>
      <c r="H31" s="67"/>
      <c r="I31" s="68"/>
      <c r="J31" s="69"/>
      <c r="K31" s="67"/>
      <c r="L31" s="67"/>
      <c r="M31" s="67"/>
      <c r="N31" s="68"/>
      <c r="O31" s="69"/>
      <c r="P31" s="67"/>
      <c r="Q31" s="67"/>
      <c r="R31" s="67"/>
      <c r="S31" s="68"/>
      <c r="T31" s="69"/>
      <c r="U31" s="67"/>
      <c r="V31" s="67"/>
      <c r="W31" s="67"/>
      <c r="X31" s="68"/>
      <c r="Y31" s="19">
        <v>48</v>
      </c>
      <c r="Z31" s="16" t="s">
        <v>15</v>
      </c>
      <c r="AA31" s="20">
        <v>49.9</v>
      </c>
      <c r="AB31" s="52">
        <v>1</v>
      </c>
      <c r="AC31" s="53">
        <v>1</v>
      </c>
      <c r="AD31" s="53">
        <v>1</v>
      </c>
      <c r="AE31" s="53">
        <v>1</v>
      </c>
      <c r="AF31" s="54">
        <v>1</v>
      </c>
      <c r="AG31" s="69">
        <v>1</v>
      </c>
      <c r="AH31" s="67">
        <v>1</v>
      </c>
      <c r="AI31" s="67">
        <v>1</v>
      </c>
      <c r="AJ31" s="67"/>
      <c r="AK31" s="68"/>
      <c r="AL31" s="69"/>
      <c r="AM31" s="67"/>
      <c r="AN31" s="67"/>
      <c r="AO31" s="67"/>
      <c r="AP31" s="68"/>
      <c r="AQ31" s="69"/>
      <c r="AR31" s="67"/>
      <c r="AS31" s="67"/>
      <c r="AT31" s="67"/>
      <c r="AU31" s="78"/>
      <c r="AV31" s="209">
        <f t="shared" si="1"/>
        <v>8</v>
      </c>
      <c r="AW31" s="210"/>
      <c r="AX31" s="209">
        <f t="shared" si="2"/>
        <v>208</v>
      </c>
      <c r="AY31" s="215"/>
      <c r="AZ31" s="149">
        <f t="shared" si="3"/>
        <v>8</v>
      </c>
      <c r="BA31" s="150"/>
      <c r="BB31" s="160">
        <f t="shared" si="4"/>
        <v>208</v>
      </c>
      <c r="BC31" s="150"/>
      <c r="BE31" s="9">
        <f ca="1" t="shared" si="7"/>
        <v>0</v>
      </c>
      <c r="BF31" s="10">
        <f ca="1" t="shared" si="8"/>
        <v>0</v>
      </c>
      <c r="BG31" s="48">
        <f t="shared" si="26"/>
        <v>0</v>
      </c>
      <c r="BH31" s="25">
        <f t="shared" si="5"/>
        <v>1</v>
      </c>
      <c r="BI31" s="45">
        <f t="shared" si="9"/>
        <v>41</v>
      </c>
      <c r="BJ31" s="9">
        <f ca="1" t="shared" si="27"/>
        <v>40</v>
      </c>
      <c r="BK31" s="25">
        <v>41</v>
      </c>
      <c r="BL31" s="14">
        <f ca="1" t="shared" si="28"/>
        <v>41.9</v>
      </c>
      <c r="BM31" s="44">
        <f t="shared" si="10"/>
        <v>0</v>
      </c>
      <c r="BN31" s="49">
        <f t="shared" si="11"/>
        <v>1</v>
      </c>
      <c r="BO31" s="49">
        <f>SUM($BN$15:BN31)*BN31</f>
        <v>17</v>
      </c>
      <c r="BP31" s="28" t="s">
        <v>44</v>
      </c>
      <c r="BR31" s="9">
        <f ca="1" t="shared" si="12"/>
        <v>20</v>
      </c>
      <c r="BS31" s="10">
        <f ca="1" t="shared" si="13"/>
        <v>166</v>
      </c>
      <c r="BT31" s="48">
        <f t="shared" si="14"/>
        <v>12</v>
      </c>
      <c r="BU31" s="49">
        <f t="shared" si="15"/>
        <v>0</v>
      </c>
      <c r="BV31" s="45">
        <f t="shared" si="16"/>
        <v>0</v>
      </c>
      <c r="BW31" s="9">
        <f ca="1" t="shared" si="17"/>
        <v>40</v>
      </c>
      <c r="BX31" s="25">
        <v>41</v>
      </c>
      <c r="BY31" s="14">
        <f ca="1" t="shared" si="29"/>
        <v>41.9</v>
      </c>
      <c r="BZ31" s="44">
        <f t="shared" si="18"/>
        <v>62</v>
      </c>
      <c r="CA31" s="49">
        <f t="shared" si="30"/>
        <v>0</v>
      </c>
      <c r="CB31" s="49">
        <f>SUM($CA$15:CA31)*CA31</f>
        <v>0</v>
      </c>
      <c r="CC31" s="28" t="s">
        <v>44</v>
      </c>
      <c r="CE31" s="9">
        <f ca="1" t="shared" si="19"/>
        <v>20</v>
      </c>
      <c r="CF31" s="10">
        <f ca="1" t="shared" si="20"/>
        <v>166</v>
      </c>
      <c r="CG31" s="48">
        <f t="shared" si="21"/>
        <v>12</v>
      </c>
      <c r="CH31" s="49">
        <f t="shared" si="22"/>
        <v>0</v>
      </c>
      <c r="CI31" s="45">
        <f t="shared" si="23"/>
        <v>0</v>
      </c>
      <c r="CJ31" s="9">
        <f ca="1" t="shared" si="31"/>
        <v>40</v>
      </c>
      <c r="CK31" s="25">
        <v>41</v>
      </c>
      <c r="CL31" s="14">
        <f ca="1" t="shared" si="32"/>
        <v>41.9</v>
      </c>
      <c r="CM31" s="44">
        <f t="shared" si="24"/>
        <v>62</v>
      </c>
      <c r="CN31" s="49">
        <f t="shared" si="25"/>
        <v>0</v>
      </c>
      <c r="CO31" s="49">
        <f>SUM($CN$15:CN31)*CN31</f>
        <v>0</v>
      </c>
      <c r="CP31" s="28" t="s">
        <v>44</v>
      </c>
    </row>
    <row r="32" spans="1:94" s="6" customFormat="1" ht="12.75" customHeight="1">
      <c r="A32" s="209">
        <f t="shared" si="0"/>
        <v>0</v>
      </c>
      <c r="B32" s="210"/>
      <c r="C32" s="209">
        <f t="shared" si="6"/>
        <v>0</v>
      </c>
      <c r="D32" s="210"/>
      <c r="E32" s="69"/>
      <c r="F32" s="67"/>
      <c r="G32" s="67"/>
      <c r="H32" s="67"/>
      <c r="I32" s="68"/>
      <c r="J32" s="69"/>
      <c r="K32" s="67"/>
      <c r="L32" s="67"/>
      <c r="M32" s="67"/>
      <c r="N32" s="68"/>
      <c r="O32" s="69"/>
      <c r="P32" s="67"/>
      <c r="Q32" s="67"/>
      <c r="R32" s="67"/>
      <c r="S32" s="68"/>
      <c r="T32" s="69"/>
      <c r="U32" s="67"/>
      <c r="V32" s="67"/>
      <c r="W32" s="67"/>
      <c r="X32" s="68"/>
      <c r="Y32" s="19">
        <v>46</v>
      </c>
      <c r="Z32" s="16" t="s">
        <v>15</v>
      </c>
      <c r="AA32" s="20">
        <v>47.9</v>
      </c>
      <c r="AB32" s="52">
        <v>1</v>
      </c>
      <c r="AC32" s="53">
        <v>1</v>
      </c>
      <c r="AD32" s="53">
        <v>1</v>
      </c>
      <c r="AE32" s="53">
        <v>1</v>
      </c>
      <c r="AF32" s="54">
        <v>1</v>
      </c>
      <c r="AG32" s="52">
        <v>1</v>
      </c>
      <c r="AH32" s="53"/>
      <c r="AI32" s="53"/>
      <c r="AJ32" s="53"/>
      <c r="AK32" s="54"/>
      <c r="AL32" s="52"/>
      <c r="AM32" s="53"/>
      <c r="AN32" s="53"/>
      <c r="AO32" s="53"/>
      <c r="AP32" s="54"/>
      <c r="AQ32" s="52"/>
      <c r="AR32" s="67"/>
      <c r="AS32" s="67"/>
      <c r="AT32" s="67"/>
      <c r="AU32" s="78"/>
      <c r="AV32" s="209">
        <f t="shared" si="1"/>
        <v>6</v>
      </c>
      <c r="AW32" s="210"/>
      <c r="AX32" s="209">
        <f t="shared" si="2"/>
        <v>200</v>
      </c>
      <c r="AY32" s="215"/>
      <c r="AZ32" s="149">
        <f t="shared" si="3"/>
        <v>6</v>
      </c>
      <c r="BA32" s="150"/>
      <c r="BB32" s="160">
        <f t="shared" si="4"/>
        <v>200</v>
      </c>
      <c r="BC32" s="150"/>
      <c r="BE32" s="9">
        <f ca="1" t="shared" si="7"/>
        <v>0</v>
      </c>
      <c r="BF32" s="10">
        <f ca="1" t="shared" si="8"/>
        <v>0</v>
      </c>
      <c r="BG32" s="48">
        <f t="shared" si="26"/>
        <v>0</v>
      </c>
      <c r="BH32" s="25">
        <f t="shared" si="5"/>
        <v>1</v>
      </c>
      <c r="BI32" s="45">
        <f t="shared" si="9"/>
        <v>43</v>
      </c>
      <c r="BJ32" s="9">
        <f ca="1" t="shared" si="27"/>
        <v>42</v>
      </c>
      <c r="BK32" s="25">
        <v>43</v>
      </c>
      <c r="BL32" s="14">
        <f ca="1" t="shared" si="28"/>
        <v>43.9</v>
      </c>
      <c r="BM32" s="44">
        <f t="shared" si="10"/>
        <v>0</v>
      </c>
      <c r="BN32" s="49">
        <f t="shared" si="11"/>
        <v>1</v>
      </c>
      <c r="BO32" s="49">
        <f>SUM($BN$15:BN32)*BN32</f>
        <v>18</v>
      </c>
      <c r="BP32" s="28" t="s">
        <v>45</v>
      </c>
      <c r="BR32" s="9">
        <f ca="1" t="shared" si="12"/>
        <v>19</v>
      </c>
      <c r="BS32" s="10">
        <f ca="1" t="shared" si="13"/>
        <v>185</v>
      </c>
      <c r="BT32" s="48">
        <f t="shared" si="14"/>
        <v>-7</v>
      </c>
      <c r="BU32" s="49">
        <f t="shared" si="15"/>
        <v>1</v>
      </c>
      <c r="BV32" s="45">
        <f t="shared" si="16"/>
        <v>42</v>
      </c>
      <c r="BW32" s="9">
        <f ca="1" t="shared" si="17"/>
        <v>42</v>
      </c>
      <c r="BX32" s="25">
        <v>43</v>
      </c>
      <c r="BY32" s="14">
        <f ca="1" t="shared" si="29"/>
        <v>43.9</v>
      </c>
      <c r="BZ32" s="44">
        <f t="shared" si="18"/>
        <v>43</v>
      </c>
      <c r="CA32" s="49">
        <f t="shared" si="30"/>
        <v>0</v>
      </c>
      <c r="CB32" s="49">
        <f>SUM($CA$15:CA32)*CA32</f>
        <v>0</v>
      </c>
      <c r="CC32" s="28" t="s">
        <v>45</v>
      </c>
      <c r="CE32" s="9">
        <f ca="1" t="shared" si="19"/>
        <v>19</v>
      </c>
      <c r="CF32" s="10">
        <f ca="1" t="shared" si="20"/>
        <v>185</v>
      </c>
      <c r="CG32" s="48">
        <f t="shared" si="21"/>
        <v>-7</v>
      </c>
      <c r="CH32" s="49">
        <f t="shared" si="22"/>
        <v>1</v>
      </c>
      <c r="CI32" s="45">
        <f t="shared" si="23"/>
        <v>42</v>
      </c>
      <c r="CJ32" s="9">
        <f ca="1" t="shared" si="31"/>
        <v>42</v>
      </c>
      <c r="CK32" s="25">
        <v>43</v>
      </c>
      <c r="CL32" s="14">
        <f ca="1" t="shared" si="32"/>
        <v>43.9</v>
      </c>
      <c r="CM32" s="44">
        <f t="shared" si="24"/>
        <v>43</v>
      </c>
      <c r="CN32" s="49">
        <f t="shared" si="25"/>
        <v>0</v>
      </c>
      <c r="CO32" s="49">
        <f>SUM($CN$15:CN32)*CN32</f>
        <v>0</v>
      </c>
      <c r="CP32" s="28" t="s">
        <v>45</v>
      </c>
    </row>
    <row r="33" spans="1:94" s="3" customFormat="1" ht="12.75" customHeight="1">
      <c r="A33" s="209">
        <f t="shared" si="0"/>
        <v>0</v>
      </c>
      <c r="B33" s="210"/>
      <c r="C33" s="209">
        <f t="shared" si="6"/>
        <v>0</v>
      </c>
      <c r="D33" s="210"/>
      <c r="E33" s="69"/>
      <c r="F33" s="67"/>
      <c r="G33" s="67"/>
      <c r="H33" s="67"/>
      <c r="I33" s="54"/>
      <c r="J33" s="52"/>
      <c r="K33" s="53"/>
      <c r="L33" s="53"/>
      <c r="M33" s="53"/>
      <c r="N33" s="54"/>
      <c r="O33" s="52"/>
      <c r="P33" s="53"/>
      <c r="Q33" s="53"/>
      <c r="R33" s="53"/>
      <c r="S33" s="54"/>
      <c r="T33" s="52"/>
      <c r="U33" s="53"/>
      <c r="V33" s="53"/>
      <c r="W33" s="53"/>
      <c r="X33" s="54"/>
      <c r="Y33" s="19">
        <v>44</v>
      </c>
      <c r="Z33" s="16" t="s">
        <v>15</v>
      </c>
      <c r="AA33" s="20">
        <v>45.9</v>
      </c>
      <c r="AB33" s="52">
        <v>1</v>
      </c>
      <c r="AC33" s="53">
        <v>1</v>
      </c>
      <c r="AD33" s="53">
        <v>1</v>
      </c>
      <c r="AE33" s="53">
        <v>1</v>
      </c>
      <c r="AF33" s="54">
        <v>1</v>
      </c>
      <c r="AG33" s="52">
        <v>1</v>
      </c>
      <c r="AH33" s="53">
        <v>1</v>
      </c>
      <c r="AI33" s="53">
        <v>1</v>
      </c>
      <c r="AJ33" s="53">
        <v>1</v>
      </c>
      <c r="AK33" s="54"/>
      <c r="AL33" s="52"/>
      <c r="AM33" s="53"/>
      <c r="AN33" s="53"/>
      <c r="AO33" s="53"/>
      <c r="AP33" s="54"/>
      <c r="AQ33" s="52"/>
      <c r="AR33" s="53"/>
      <c r="AS33" s="53"/>
      <c r="AT33" s="53"/>
      <c r="AU33" s="75"/>
      <c r="AV33" s="209">
        <f t="shared" si="1"/>
        <v>9</v>
      </c>
      <c r="AW33" s="210"/>
      <c r="AX33" s="209">
        <f t="shared" si="2"/>
        <v>194</v>
      </c>
      <c r="AY33" s="215"/>
      <c r="AZ33" s="149">
        <f t="shared" si="3"/>
        <v>9</v>
      </c>
      <c r="BA33" s="150"/>
      <c r="BB33" s="160">
        <f t="shared" si="4"/>
        <v>194</v>
      </c>
      <c r="BC33" s="150"/>
      <c r="BE33" s="9">
        <f ca="1" t="shared" si="7"/>
        <v>0</v>
      </c>
      <c r="BF33" s="10">
        <f ca="1" t="shared" si="8"/>
        <v>0</v>
      </c>
      <c r="BG33" s="48">
        <f t="shared" si="26"/>
        <v>0</v>
      </c>
      <c r="BH33" s="25">
        <f t="shared" si="5"/>
        <v>1</v>
      </c>
      <c r="BI33" s="45">
        <f t="shared" si="9"/>
        <v>45</v>
      </c>
      <c r="BJ33" s="9">
        <f ca="1" t="shared" si="27"/>
        <v>44</v>
      </c>
      <c r="BK33" s="25">
        <v>45</v>
      </c>
      <c r="BL33" s="14">
        <f ca="1" t="shared" si="28"/>
        <v>45.9</v>
      </c>
      <c r="BM33" s="44">
        <f t="shared" si="10"/>
        <v>0</v>
      </c>
      <c r="BN33" s="49">
        <f t="shared" si="11"/>
        <v>1</v>
      </c>
      <c r="BO33" s="49">
        <f>SUM($BN$15:BN33)*BN33</f>
        <v>19</v>
      </c>
      <c r="BP33" s="28" t="s">
        <v>46</v>
      </c>
      <c r="BQ33" s="6"/>
      <c r="BR33" s="9">
        <f ca="1" t="shared" si="12"/>
        <v>9</v>
      </c>
      <c r="BS33" s="10">
        <f ca="1" t="shared" si="13"/>
        <v>194</v>
      </c>
      <c r="BT33" s="48">
        <f t="shared" si="14"/>
        <v>-16</v>
      </c>
      <c r="BU33" s="49">
        <f t="shared" si="15"/>
        <v>1</v>
      </c>
      <c r="BV33" s="45">
        <f t="shared" si="16"/>
        <v>44</v>
      </c>
      <c r="BW33" s="9">
        <f ca="1" t="shared" si="17"/>
        <v>44</v>
      </c>
      <c r="BX33" s="25">
        <v>45</v>
      </c>
      <c r="BY33" s="14">
        <f ca="1" t="shared" si="29"/>
        <v>45.9</v>
      </c>
      <c r="BZ33" s="44">
        <f t="shared" si="18"/>
        <v>24</v>
      </c>
      <c r="CA33" s="49">
        <f t="shared" si="30"/>
        <v>0</v>
      </c>
      <c r="CB33" s="49">
        <f>SUM($CA$15:CA33)*CA33</f>
        <v>0</v>
      </c>
      <c r="CC33" s="28" t="s">
        <v>46</v>
      </c>
      <c r="CD33" s="6"/>
      <c r="CE33" s="9">
        <f ca="1" t="shared" si="19"/>
        <v>9</v>
      </c>
      <c r="CF33" s="10">
        <f ca="1" t="shared" si="20"/>
        <v>194</v>
      </c>
      <c r="CG33" s="48">
        <f t="shared" si="21"/>
        <v>-16</v>
      </c>
      <c r="CH33" s="49">
        <f t="shared" si="22"/>
        <v>1</v>
      </c>
      <c r="CI33" s="45">
        <f t="shared" si="23"/>
        <v>44</v>
      </c>
      <c r="CJ33" s="9">
        <f ca="1" t="shared" si="31"/>
        <v>44</v>
      </c>
      <c r="CK33" s="25">
        <v>45</v>
      </c>
      <c r="CL33" s="14">
        <f ca="1" t="shared" si="32"/>
        <v>45.9</v>
      </c>
      <c r="CM33" s="44">
        <f t="shared" si="24"/>
        <v>24</v>
      </c>
      <c r="CN33" s="49">
        <f t="shared" si="25"/>
        <v>0</v>
      </c>
      <c r="CO33" s="49">
        <f>SUM($CN$15:CN33)*CN33</f>
        <v>0</v>
      </c>
      <c r="CP33" s="28" t="s">
        <v>46</v>
      </c>
    </row>
    <row r="34" spans="1:94" s="3" customFormat="1" ht="12.75" customHeight="1">
      <c r="A34" s="209">
        <f t="shared" si="0"/>
        <v>0</v>
      </c>
      <c r="B34" s="210"/>
      <c r="C34" s="209">
        <f t="shared" si="6"/>
        <v>0</v>
      </c>
      <c r="D34" s="210"/>
      <c r="E34" s="69"/>
      <c r="F34" s="67"/>
      <c r="G34" s="67"/>
      <c r="H34" s="67"/>
      <c r="I34" s="54"/>
      <c r="J34" s="52"/>
      <c r="K34" s="53"/>
      <c r="L34" s="53"/>
      <c r="M34" s="53"/>
      <c r="N34" s="54"/>
      <c r="O34" s="52"/>
      <c r="P34" s="53"/>
      <c r="Q34" s="53"/>
      <c r="R34" s="53"/>
      <c r="S34" s="54"/>
      <c r="T34" s="52"/>
      <c r="U34" s="53"/>
      <c r="V34" s="53"/>
      <c r="W34" s="53"/>
      <c r="X34" s="54"/>
      <c r="Y34" s="19">
        <v>42</v>
      </c>
      <c r="Z34" s="16" t="s">
        <v>15</v>
      </c>
      <c r="AA34" s="20">
        <v>43.9</v>
      </c>
      <c r="AB34" s="52">
        <v>2</v>
      </c>
      <c r="AC34" s="53">
        <v>2</v>
      </c>
      <c r="AD34" s="53">
        <v>2</v>
      </c>
      <c r="AE34" s="53">
        <v>2</v>
      </c>
      <c r="AF34" s="54">
        <v>2</v>
      </c>
      <c r="AG34" s="52">
        <v>2</v>
      </c>
      <c r="AH34" s="53">
        <v>2</v>
      </c>
      <c r="AI34" s="53">
        <v>2</v>
      </c>
      <c r="AJ34" s="53">
        <v>2</v>
      </c>
      <c r="AK34" s="54">
        <v>1</v>
      </c>
      <c r="AL34" s="52"/>
      <c r="AM34" s="53"/>
      <c r="AN34" s="53"/>
      <c r="AO34" s="53"/>
      <c r="AP34" s="54"/>
      <c r="AQ34" s="52"/>
      <c r="AR34" s="53"/>
      <c r="AS34" s="53"/>
      <c r="AT34" s="53"/>
      <c r="AU34" s="75"/>
      <c r="AV34" s="209">
        <f t="shared" si="1"/>
        <v>19</v>
      </c>
      <c r="AW34" s="210"/>
      <c r="AX34" s="209">
        <f t="shared" si="2"/>
        <v>185</v>
      </c>
      <c r="AY34" s="215"/>
      <c r="AZ34" s="149">
        <f t="shared" si="3"/>
        <v>19</v>
      </c>
      <c r="BA34" s="150"/>
      <c r="BB34" s="160">
        <f t="shared" si="4"/>
        <v>185</v>
      </c>
      <c r="BC34" s="150"/>
      <c r="BE34" s="9">
        <f ca="1" t="shared" si="7"/>
        <v>0</v>
      </c>
      <c r="BF34" s="10">
        <f ca="1" t="shared" si="8"/>
        <v>0</v>
      </c>
      <c r="BG34" s="48">
        <f t="shared" si="26"/>
        <v>0</v>
      </c>
      <c r="BH34" s="25">
        <f t="shared" si="5"/>
        <v>1</v>
      </c>
      <c r="BI34" s="45">
        <f t="shared" si="9"/>
        <v>47</v>
      </c>
      <c r="BJ34" s="9">
        <f ca="1" t="shared" si="27"/>
        <v>46</v>
      </c>
      <c r="BK34" s="25">
        <v>47</v>
      </c>
      <c r="BL34" s="14">
        <f ca="1" t="shared" si="28"/>
        <v>47.9</v>
      </c>
      <c r="BM34" s="44">
        <f t="shared" si="10"/>
        <v>0</v>
      </c>
      <c r="BN34" s="49">
        <f t="shared" si="11"/>
        <v>1</v>
      </c>
      <c r="BO34" s="49">
        <f>SUM($BN$15:BN34)*BN34</f>
        <v>20</v>
      </c>
      <c r="BP34" s="28" t="s">
        <v>47</v>
      </c>
      <c r="BQ34" s="6"/>
      <c r="BR34" s="9">
        <f ca="1" t="shared" si="12"/>
        <v>6</v>
      </c>
      <c r="BS34" s="10">
        <f ca="1" t="shared" si="13"/>
        <v>200</v>
      </c>
      <c r="BT34" s="48">
        <f t="shared" si="14"/>
        <v>-22</v>
      </c>
      <c r="BU34" s="49">
        <f t="shared" si="15"/>
        <v>1</v>
      </c>
      <c r="BV34" s="45">
        <f t="shared" si="16"/>
        <v>46</v>
      </c>
      <c r="BW34" s="9">
        <f ca="1" t="shared" si="17"/>
        <v>46</v>
      </c>
      <c r="BX34" s="25">
        <v>47</v>
      </c>
      <c r="BY34" s="14">
        <f ca="1" t="shared" si="29"/>
        <v>47.9</v>
      </c>
      <c r="BZ34" s="44">
        <f t="shared" si="18"/>
        <v>15</v>
      </c>
      <c r="CA34" s="49">
        <f t="shared" si="30"/>
        <v>0</v>
      </c>
      <c r="CB34" s="49">
        <f>SUM($CA$15:CA34)*CA34</f>
        <v>0</v>
      </c>
      <c r="CC34" s="28" t="s">
        <v>47</v>
      </c>
      <c r="CD34" s="6"/>
      <c r="CE34" s="9">
        <f ca="1" t="shared" si="19"/>
        <v>6</v>
      </c>
      <c r="CF34" s="10">
        <f ca="1" t="shared" si="20"/>
        <v>200</v>
      </c>
      <c r="CG34" s="48">
        <f t="shared" si="21"/>
        <v>-22</v>
      </c>
      <c r="CH34" s="49">
        <f t="shared" si="22"/>
        <v>1</v>
      </c>
      <c r="CI34" s="45">
        <f t="shared" si="23"/>
        <v>46</v>
      </c>
      <c r="CJ34" s="9">
        <f ca="1" t="shared" si="31"/>
        <v>46</v>
      </c>
      <c r="CK34" s="25">
        <v>47</v>
      </c>
      <c r="CL34" s="14">
        <f ca="1" t="shared" si="32"/>
        <v>47.9</v>
      </c>
      <c r="CM34" s="44">
        <f t="shared" si="24"/>
        <v>15</v>
      </c>
      <c r="CN34" s="49">
        <f t="shared" si="25"/>
        <v>0</v>
      </c>
      <c r="CO34" s="49">
        <f>SUM($CN$15:CN34)*CN34</f>
        <v>0</v>
      </c>
      <c r="CP34" s="28" t="s">
        <v>47</v>
      </c>
    </row>
    <row r="35" spans="1:94" s="3" customFormat="1" ht="12.75" customHeight="1">
      <c r="A35" s="209">
        <f t="shared" si="0"/>
        <v>0</v>
      </c>
      <c r="B35" s="210"/>
      <c r="C35" s="209">
        <f t="shared" si="6"/>
        <v>0</v>
      </c>
      <c r="D35" s="210"/>
      <c r="E35" s="69"/>
      <c r="F35" s="67"/>
      <c r="G35" s="67"/>
      <c r="H35" s="67"/>
      <c r="I35" s="54"/>
      <c r="J35" s="52"/>
      <c r="K35" s="53"/>
      <c r="L35" s="53"/>
      <c r="M35" s="53"/>
      <c r="N35" s="54"/>
      <c r="O35" s="52"/>
      <c r="P35" s="53"/>
      <c r="Q35" s="53"/>
      <c r="R35" s="53"/>
      <c r="S35" s="54"/>
      <c r="T35" s="52"/>
      <c r="U35" s="53"/>
      <c r="V35" s="53"/>
      <c r="W35" s="53"/>
      <c r="X35" s="54"/>
      <c r="Y35" s="19">
        <v>40</v>
      </c>
      <c r="Z35" s="16" t="s">
        <v>15</v>
      </c>
      <c r="AA35" s="20">
        <v>41.9</v>
      </c>
      <c r="AB35" s="52">
        <v>1</v>
      </c>
      <c r="AC35" s="53">
        <v>1</v>
      </c>
      <c r="AD35" s="53">
        <v>1</v>
      </c>
      <c r="AE35" s="53">
        <v>1</v>
      </c>
      <c r="AF35" s="54">
        <v>1</v>
      </c>
      <c r="AG35" s="52">
        <v>1</v>
      </c>
      <c r="AH35" s="53">
        <v>1</v>
      </c>
      <c r="AI35" s="53">
        <v>1</v>
      </c>
      <c r="AJ35" s="53">
        <v>1</v>
      </c>
      <c r="AK35" s="54">
        <v>1</v>
      </c>
      <c r="AL35" s="52">
        <v>1</v>
      </c>
      <c r="AM35" s="53">
        <v>1</v>
      </c>
      <c r="AN35" s="53">
        <v>1</v>
      </c>
      <c r="AO35" s="53">
        <v>1</v>
      </c>
      <c r="AP35" s="54">
        <v>1</v>
      </c>
      <c r="AQ35" s="52">
        <v>1</v>
      </c>
      <c r="AR35" s="53">
        <v>1</v>
      </c>
      <c r="AS35" s="53">
        <v>1</v>
      </c>
      <c r="AT35" s="53">
        <v>1</v>
      </c>
      <c r="AU35" s="54">
        <v>1</v>
      </c>
      <c r="AV35" s="209">
        <f t="shared" si="1"/>
        <v>20</v>
      </c>
      <c r="AW35" s="210"/>
      <c r="AX35" s="209">
        <f t="shared" si="2"/>
        <v>166</v>
      </c>
      <c r="AY35" s="215"/>
      <c r="AZ35" s="149">
        <f t="shared" si="3"/>
        <v>20</v>
      </c>
      <c r="BA35" s="150"/>
      <c r="BB35" s="160">
        <f t="shared" si="4"/>
        <v>166</v>
      </c>
      <c r="BC35" s="150"/>
      <c r="BE35" s="9">
        <f ca="1" t="shared" si="7"/>
        <v>0</v>
      </c>
      <c r="BF35" s="10">
        <f ca="1" t="shared" si="8"/>
        <v>0</v>
      </c>
      <c r="BG35" s="48">
        <f t="shared" si="26"/>
        <v>0</v>
      </c>
      <c r="BH35" s="25">
        <f t="shared" si="5"/>
        <v>1</v>
      </c>
      <c r="BI35" s="45">
        <f t="shared" si="9"/>
        <v>49</v>
      </c>
      <c r="BJ35" s="9">
        <f ca="1" t="shared" si="27"/>
        <v>48</v>
      </c>
      <c r="BK35" s="25">
        <v>49</v>
      </c>
      <c r="BL35" s="14">
        <f ca="1" t="shared" si="28"/>
        <v>49.9</v>
      </c>
      <c r="BM35" s="44">
        <f t="shared" si="10"/>
        <v>0</v>
      </c>
      <c r="BN35" s="49">
        <f t="shared" si="11"/>
        <v>1</v>
      </c>
      <c r="BO35" s="49">
        <f>SUM($BN$15:BN35)*BN35</f>
        <v>21</v>
      </c>
      <c r="BP35" s="28" t="s">
        <v>48</v>
      </c>
      <c r="BQ35" s="6"/>
      <c r="BR35" s="9">
        <f ca="1" t="shared" si="12"/>
        <v>8</v>
      </c>
      <c r="BS35" s="10">
        <f ca="1" t="shared" si="13"/>
        <v>208</v>
      </c>
      <c r="BT35" s="48">
        <f t="shared" si="14"/>
        <v>-30</v>
      </c>
      <c r="BU35" s="49">
        <f t="shared" si="15"/>
        <v>1</v>
      </c>
      <c r="BV35" s="45">
        <f t="shared" si="16"/>
        <v>48</v>
      </c>
      <c r="BW35" s="9">
        <f ca="1" t="shared" si="17"/>
        <v>48</v>
      </c>
      <c r="BX35" s="25">
        <v>49</v>
      </c>
      <c r="BY35" s="14">
        <f ca="1" t="shared" si="29"/>
        <v>49.9</v>
      </c>
      <c r="BZ35" s="44">
        <f t="shared" si="18"/>
        <v>9</v>
      </c>
      <c r="CA35" s="49">
        <f t="shared" si="30"/>
        <v>0</v>
      </c>
      <c r="CB35" s="49">
        <f>SUM($CA$15:CA35)*CA35</f>
        <v>0</v>
      </c>
      <c r="CC35" s="28" t="s">
        <v>48</v>
      </c>
      <c r="CD35" s="6"/>
      <c r="CE35" s="9">
        <f ca="1" t="shared" si="19"/>
        <v>8</v>
      </c>
      <c r="CF35" s="10">
        <f ca="1" t="shared" si="20"/>
        <v>208</v>
      </c>
      <c r="CG35" s="48">
        <f t="shared" si="21"/>
        <v>-30</v>
      </c>
      <c r="CH35" s="49">
        <f t="shared" si="22"/>
        <v>1</v>
      </c>
      <c r="CI35" s="45">
        <f t="shared" si="23"/>
        <v>48</v>
      </c>
      <c r="CJ35" s="9">
        <f ca="1" t="shared" si="31"/>
        <v>48</v>
      </c>
      <c r="CK35" s="25">
        <v>49</v>
      </c>
      <c r="CL35" s="14">
        <f ca="1" t="shared" si="32"/>
        <v>49.9</v>
      </c>
      <c r="CM35" s="44">
        <f t="shared" si="24"/>
        <v>9</v>
      </c>
      <c r="CN35" s="49">
        <f t="shared" si="25"/>
        <v>0</v>
      </c>
      <c r="CO35" s="49">
        <f>SUM($CN$15:CN35)*CN35</f>
        <v>0</v>
      </c>
      <c r="CP35" s="28" t="s">
        <v>48</v>
      </c>
    </row>
    <row r="36" spans="1:94" s="3" customFormat="1" ht="12.75" customHeight="1">
      <c r="A36" s="209">
        <f t="shared" si="0"/>
        <v>0</v>
      </c>
      <c r="B36" s="210"/>
      <c r="C36" s="209">
        <f t="shared" si="6"/>
        <v>0</v>
      </c>
      <c r="D36" s="210"/>
      <c r="E36" s="52"/>
      <c r="F36" s="53"/>
      <c r="G36" s="53"/>
      <c r="H36" s="67"/>
      <c r="I36" s="54"/>
      <c r="J36" s="52"/>
      <c r="K36" s="53"/>
      <c r="L36" s="53"/>
      <c r="M36" s="53"/>
      <c r="N36" s="54"/>
      <c r="O36" s="52"/>
      <c r="P36" s="53"/>
      <c r="Q36" s="53"/>
      <c r="R36" s="53"/>
      <c r="S36" s="54"/>
      <c r="T36" s="52"/>
      <c r="U36" s="53"/>
      <c r="V36" s="53"/>
      <c r="W36" s="53"/>
      <c r="X36" s="54"/>
      <c r="Y36" s="19">
        <v>38</v>
      </c>
      <c r="Z36" s="16" t="s">
        <v>15</v>
      </c>
      <c r="AA36" s="20">
        <v>39.9</v>
      </c>
      <c r="AB36" s="52">
        <v>2</v>
      </c>
      <c r="AC36" s="53">
        <v>2</v>
      </c>
      <c r="AD36" s="53">
        <v>2</v>
      </c>
      <c r="AE36" s="53">
        <v>2</v>
      </c>
      <c r="AF36" s="54">
        <v>2</v>
      </c>
      <c r="AG36" s="52">
        <v>2</v>
      </c>
      <c r="AH36" s="53">
        <v>2</v>
      </c>
      <c r="AI36" s="53">
        <v>2</v>
      </c>
      <c r="AJ36" s="53">
        <v>2</v>
      </c>
      <c r="AK36" s="54">
        <v>2</v>
      </c>
      <c r="AL36" s="52">
        <v>1</v>
      </c>
      <c r="AM36" s="53"/>
      <c r="AN36" s="53"/>
      <c r="AO36" s="53"/>
      <c r="AP36" s="54"/>
      <c r="AQ36" s="52"/>
      <c r="AR36" s="53"/>
      <c r="AS36" s="53"/>
      <c r="AT36" s="53"/>
      <c r="AU36" s="75"/>
      <c r="AV36" s="209">
        <f t="shared" si="1"/>
        <v>21</v>
      </c>
      <c r="AW36" s="210"/>
      <c r="AX36" s="209">
        <f t="shared" si="2"/>
        <v>146</v>
      </c>
      <c r="AY36" s="215"/>
      <c r="AZ36" s="149">
        <f t="shared" si="3"/>
        <v>21</v>
      </c>
      <c r="BA36" s="150"/>
      <c r="BB36" s="160">
        <f t="shared" si="4"/>
        <v>146</v>
      </c>
      <c r="BC36" s="150"/>
      <c r="BE36" s="9">
        <f ca="1" t="shared" si="7"/>
        <v>0</v>
      </c>
      <c r="BF36" s="10">
        <f ca="1" t="shared" si="8"/>
        <v>0</v>
      </c>
      <c r="BG36" s="48">
        <f t="shared" si="26"/>
        <v>0</v>
      </c>
      <c r="BH36" s="25">
        <f t="shared" si="5"/>
        <v>1</v>
      </c>
      <c r="BI36" s="45">
        <f t="shared" si="9"/>
        <v>51</v>
      </c>
      <c r="BJ36" s="9">
        <f ca="1" t="shared" si="27"/>
        <v>50</v>
      </c>
      <c r="BK36" s="25">
        <v>51</v>
      </c>
      <c r="BL36" s="14">
        <f ca="1" t="shared" si="28"/>
        <v>51.9</v>
      </c>
      <c r="BM36" s="44">
        <f t="shared" si="10"/>
        <v>0</v>
      </c>
      <c r="BN36" s="49">
        <f t="shared" si="11"/>
        <v>1</v>
      </c>
      <c r="BO36" s="49">
        <f>SUM($BN$15:BN36)*BN36</f>
        <v>22</v>
      </c>
      <c r="BP36" s="28" t="s">
        <v>49</v>
      </c>
      <c r="BQ36" s="6"/>
      <c r="BR36" s="9">
        <f ca="1" t="shared" si="12"/>
        <v>1</v>
      </c>
      <c r="BS36" s="10">
        <f ca="1" t="shared" si="13"/>
        <v>209</v>
      </c>
      <c r="BT36" s="48">
        <f t="shared" si="14"/>
        <v>-31</v>
      </c>
      <c r="BU36" s="49">
        <f t="shared" si="15"/>
        <v>1</v>
      </c>
      <c r="BV36" s="45">
        <f t="shared" si="16"/>
        <v>50</v>
      </c>
      <c r="BW36" s="9">
        <f ca="1" t="shared" si="17"/>
        <v>50</v>
      </c>
      <c r="BX36" s="25">
        <v>51</v>
      </c>
      <c r="BY36" s="14">
        <f ca="1" t="shared" si="29"/>
        <v>51.9</v>
      </c>
      <c r="BZ36" s="44">
        <f t="shared" si="18"/>
        <v>1</v>
      </c>
      <c r="CA36" s="49">
        <f t="shared" si="30"/>
        <v>0</v>
      </c>
      <c r="CB36" s="49">
        <f>SUM($CA$15:CA36)*CA36</f>
        <v>0</v>
      </c>
      <c r="CC36" s="28" t="s">
        <v>49</v>
      </c>
      <c r="CD36" s="6"/>
      <c r="CE36" s="9">
        <f ca="1" t="shared" si="19"/>
        <v>1</v>
      </c>
      <c r="CF36" s="10">
        <f ca="1" t="shared" si="20"/>
        <v>209</v>
      </c>
      <c r="CG36" s="48">
        <f t="shared" si="21"/>
        <v>-31</v>
      </c>
      <c r="CH36" s="49">
        <f t="shared" si="22"/>
        <v>1</v>
      </c>
      <c r="CI36" s="45">
        <f t="shared" si="23"/>
        <v>50</v>
      </c>
      <c r="CJ36" s="9">
        <f ca="1" t="shared" si="31"/>
        <v>50</v>
      </c>
      <c r="CK36" s="25">
        <v>51</v>
      </c>
      <c r="CL36" s="14">
        <f ca="1" t="shared" si="32"/>
        <v>51.9</v>
      </c>
      <c r="CM36" s="44">
        <f t="shared" si="24"/>
        <v>1</v>
      </c>
      <c r="CN36" s="49">
        <f t="shared" si="25"/>
        <v>0</v>
      </c>
      <c r="CO36" s="49">
        <f>SUM($CN$15:CN36)*CN36</f>
        <v>0</v>
      </c>
      <c r="CP36" s="28" t="s">
        <v>49</v>
      </c>
    </row>
    <row r="37" spans="1:94" s="3" customFormat="1" ht="12.75" customHeight="1">
      <c r="A37" s="209">
        <f t="shared" si="0"/>
        <v>0</v>
      </c>
      <c r="B37" s="210"/>
      <c r="C37" s="209">
        <f t="shared" si="6"/>
        <v>0</v>
      </c>
      <c r="D37" s="210"/>
      <c r="E37" s="52"/>
      <c r="F37" s="53"/>
      <c r="G37" s="53"/>
      <c r="H37" s="53"/>
      <c r="I37" s="54"/>
      <c r="J37" s="52"/>
      <c r="K37" s="53"/>
      <c r="L37" s="53"/>
      <c r="M37" s="53"/>
      <c r="N37" s="54"/>
      <c r="O37" s="52"/>
      <c r="P37" s="53"/>
      <c r="Q37" s="53"/>
      <c r="R37" s="53"/>
      <c r="S37" s="54"/>
      <c r="T37" s="52"/>
      <c r="U37" s="53"/>
      <c r="V37" s="53"/>
      <c r="W37" s="53"/>
      <c r="X37" s="54"/>
      <c r="Y37" s="19">
        <v>36</v>
      </c>
      <c r="Z37" s="16" t="s">
        <v>15</v>
      </c>
      <c r="AA37" s="20">
        <v>37.9</v>
      </c>
      <c r="AB37" s="52">
        <v>2</v>
      </c>
      <c r="AC37" s="53">
        <v>2</v>
      </c>
      <c r="AD37" s="53">
        <v>2</v>
      </c>
      <c r="AE37" s="53">
        <v>2</v>
      </c>
      <c r="AF37" s="54">
        <v>2</v>
      </c>
      <c r="AG37" s="52">
        <v>2</v>
      </c>
      <c r="AH37" s="53">
        <v>2</v>
      </c>
      <c r="AI37" s="53">
        <v>2</v>
      </c>
      <c r="AJ37" s="53">
        <v>2</v>
      </c>
      <c r="AK37" s="54">
        <v>2</v>
      </c>
      <c r="AL37" s="52">
        <v>2</v>
      </c>
      <c r="AM37" s="53">
        <v>2</v>
      </c>
      <c r="AN37" s="53">
        <v>2</v>
      </c>
      <c r="AO37" s="53">
        <v>2</v>
      </c>
      <c r="AP37" s="54">
        <v>2</v>
      </c>
      <c r="AQ37" s="52">
        <v>2</v>
      </c>
      <c r="AR37" s="53">
        <v>1</v>
      </c>
      <c r="AS37" s="53">
        <v>1</v>
      </c>
      <c r="AT37" s="53">
        <v>1</v>
      </c>
      <c r="AU37" s="54">
        <v>1</v>
      </c>
      <c r="AV37" s="209">
        <f t="shared" si="1"/>
        <v>36</v>
      </c>
      <c r="AW37" s="210"/>
      <c r="AX37" s="209">
        <f t="shared" si="2"/>
        <v>125</v>
      </c>
      <c r="AY37" s="215"/>
      <c r="AZ37" s="149">
        <f t="shared" si="3"/>
        <v>36</v>
      </c>
      <c r="BA37" s="150"/>
      <c r="BB37" s="160">
        <f t="shared" si="4"/>
        <v>125</v>
      </c>
      <c r="BC37" s="150"/>
      <c r="BE37" s="9">
        <f ca="1" t="shared" si="7"/>
        <v>0</v>
      </c>
      <c r="BF37" s="10">
        <f ca="1" t="shared" si="8"/>
        <v>0</v>
      </c>
      <c r="BG37" s="48">
        <f t="shared" si="26"/>
        <v>0</v>
      </c>
      <c r="BH37" s="25">
        <f t="shared" si="5"/>
        <v>1</v>
      </c>
      <c r="BI37" s="45">
        <f t="shared" si="9"/>
        <v>53</v>
      </c>
      <c r="BJ37" s="9">
        <f ca="1" t="shared" si="27"/>
        <v>52</v>
      </c>
      <c r="BK37" s="25">
        <v>53</v>
      </c>
      <c r="BL37" s="14">
        <f ca="1" t="shared" si="28"/>
        <v>53.9</v>
      </c>
      <c r="BM37" s="44">
        <f t="shared" si="10"/>
        <v>0</v>
      </c>
      <c r="BN37" s="49">
        <f t="shared" si="11"/>
        <v>1</v>
      </c>
      <c r="BO37" s="49">
        <f>SUM($BN$15:BN37)*BN37</f>
        <v>23</v>
      </c>
      <c r="BP37" s="28" t="s">
        <v>50</v>
      </c>
      <c r="BQ37" s="6"/>
      <c r="BR37" s="9">
        <f ca="1" t="shared" si="12"/>
        <v>0</v>
      </c>
      <c r="BS37" s="10">
        <f ca="1" t="shared" si="13"/>
        <v>209</v>
      </c>
      <c r="BT37" s="48">
        <f t="shared" si="14"/>
        <v>-31</v>
      </c>
      <c r="BU37" s="49">
        <f t="shared" si="15"/>
        <v>1</v>
      </c>
      <c r="BV37" s="45">
        <f t="shared" si="16"/>
        <v>52</v>
      </c>
      <c r="BW37" s="9">
        <f ca="1" t="shared" si="17"/>
        <v>52</v>
      </c>
      <c r="BX37" s="25">
        <v>53</v>
      </c>
      <c r="BY37" s="14">
        <f ca="1" t="shared" si="29"/>
        <v>53.9</v>
      </c>
      <c r="BZ37" s="44">
        <f t="shared" si="18"/>
        <v>0</v>
      </c>
      <c r="CA37" s="49">
        <f t="shared" si="30"/>
        <v>0</v>
      </c>
      <c r="CB37" s="49">
        <f>SUM($CA$15:CA37)*CA37</f>
        <v>0</v>
      </c>
      <c r="CC37" s="28" t="s">
        <v>50</v>
      </c>
      <c r="CD37" s="6"/>
      <c r="CE37" s="9">
        <f ca="1" t="shared" si="19"/>
        <v>0</v>
      </c>
      <c r="CF37" s="10">
        <f ca="1" t="shared" si="20"/>
        <v>209</v>
      </c>
      <c r="CG37" s="48">
        <f t="shared" si="21"/>
        <v>-31</v>
      </c>
      <c r="CH37" s="49">
        <f t="shared" si="22"/>
        <v>1</v>
      </c>
      <c r="CI37" s="45">
        <f t="shared" si="23"/>
        <v>52</v>
      </c>
      <c r="CJ37" s="9">
        <f ca="1" t="shared" si="31"/>
        <v>52</v>
      </c>
      <c r="CK37" s="25">
        <v>53</v>
      </c>
      <c r="CL37" s="14">
        <f ca="1" t="shared" si="32"/>
        <v>53.9</v>
      </c>
      <c r="CM37" s="44">
        <f t="shared" si="24"/>
        <v>0</v>
      </c>
      <c r="CN37" s="49">
        <f t="shared" si="25"/>
        <v>0</v>
      </c>
      <c r="CO37" s="49">
        <f>SUM($CN$15:CN37)*CN37</f>
        <v>0</v>
      </c>
      <c r="CP37" s="28" t="s">
        <v>50</v>
      </c>
    </row>
    <row r="38" spans="1:94" s="3" customFormat="1" ht="12.75" customHeight="1">
      <c r="A38" s="209">
        <f t="shared" si="0"/>
        <v>0</v>
      </c>
      <c r="B38" s="210"/>
      <c r="C38" s="209">
        <f t="shared" si="6"/>
        <v>0</v>
      </c>
      <c r="D38" s="210"/>
      <c r="E38" s="52"/>
      <c r="F38" s="53"/>
      <c r="G38" s="53"/>
      <c r="H38" s="53"/>
      <c r="I38" s="54"/>
      <c r="J38" s="52"/>
      <c r="K38" s="53"/>
      <c r="L38" s="53"/>
      <c r="M38" s="53"/>
      <c r="N38" s="54"/>
      <c r="O38" s="52"/>
      <c r="P38" s="53"/>
      <c r="Q38" s="53"/>
      <c r="R38" s="53"/>
      <c r="S38" s="54"/>
      <c r="T38" s="52"/>
      <c r="U38" s="53"/>
      <c r="V38" s="53"/>
      <c r="W38" s="53"/>
      <c r="X38" s="54"/>
      <c r="Y38" s="19">
        <v>34</v>
      </c>
      <c r="Z38" s="16" t="s">
        <v>15</v>
      </c>
      <c r="AA38" s="20">
        <v>35.9</v>
      </c>
      <c r="AB38" s="52">
        <v>2</v>
      </c>
      <c r="AC38" s="53">
        <v>2</v>
      </c>
      <c r="AD38" s="53">
        <v>2</v>
      </c>
      <c r="AE38" s="53">
        <v>2</v>
      </c>
      <c r="AF38" s="54">
        <v>2</v>
      </c>
      <c r="AG38" s="52">
        <v>2</v>
      </c>
      <c r="AH38" s="53">
        <v>2</v>
      </c>
      <c r="AI38" s="53">
        <v>2</v>
      </c>
      <c r="AJ38" s="53">
        <v>2</v>
      </c>
      <c r="AK38" s="54">
        <v>2</v>
      </c>
      <c r="AL38" s="52">
        <v>2</v>
      </c>
      <c r="AM38" s="53">
        <v>2</v>
      </c>
      <c r="AN38" s="53">
        <v>2</v>
      </c>
      <c r="AO38" s="53">
        <v>2</v>
      </c>
      <c r="AP38" s="54">
        <v>2</v>
      </c>
      <c r="AQ38" s="52">
        <v>1</v>
      </c>
      <c r="AR38" s="53"/>
      <c r="AS38" s="53"/>
      <c r="AT38" s="53"/>
      <c r="AU38" s="75"/>
      <c r="AV38" s="209">
        <f t="shared" si="1"/>
        <v>31</v>
      </c>
      <c r="AW38" s="210"/>
      <c r="AX38" s="209">
        <f t="shared" si="2"/>
        <v>89</v>
      </c>
      <c r="AY38" s="215"/>
      <c r="AZ38" s="149">
        <f t="shared" si="3"/>
        <v>31</v>
      </c>
      <c r="BA38" s="150"/>
      <c r="BB38" s="160">
        <f t="shared" si="4"/>
        <v>89</v>
      </c>
      <c r="BC38" s="150"/>
      <c r="BE38" s="9">
        <f ca="1" t="shared" si="7"/>
        <v>0</v>
      </c>
      <c r="BF38" s="10">
        <f ca="1" t="shared" si="8"/>
        <v>0</v>
      </c>
      <c r="BG38" s="48">
        <f t="shared" si="26"/>
        <v>0</v>
      </c>
      <c r="BH38" s="25">
        <f t="shared" si="5"/>
        <v>1</v>
      </c>
      <c r="BI38" s="45">
        <f t="shared" si="9"/>
        <v>55</v>
      </c>
      <c r="BJ38" s="9">
        <f ca="1" t="shared" si="27"/>
        <v>54</v>
      </c>
      <c r="BK38" s="25">
        <v>55</v>
      </c>
      <c r="BL38" s="14">
        <f ca="1" t="shared" si="28"/>
        <v>55.9</v>
      </c>
      <c r="BM38" s="44">
        <f t="shared" si="10"/>
        <v>0</v>
      </c>
      <c r="BN38" s="49">
        <f t="shared" si="11"/>
        <v>1</v>
      </c>
      <c r="BO38" s="49">
        <f>SUM($BN$15:BN38)*BN38</f>
        <v>24</v>
      </c>
      <c r="BP38" s="28" t="s">
        <v>51</v>
      </c>
      <c r="BQ38" s="6"/>
      <c r="BR38" s="9">
        <f ca="1" t="shared" si="12"/>
        <v>0</v>
      </c>
      <c r="BS38" s="10">
        <f ca="1" t="shared" si="13"/>
        <v>209</v>
      </c>
      <c r="BT38" s="48">
        <f t="shared" si="14"/>
        <v>-31</v>
      </c>
      <c r="BU38" s="49">
        <f t="shared" si="15"/>
        <v>1</v>
      </c>
      <c r="BV38" s="45">
        <f t="shared" si="16"/>
        <v>54</v>
      </c>
      <c r="BW38" s="9">
        <f ca="1" t="shared" si="17"/>
        <v>54</v>
      </c>
      <c r="BX38" s="25">
        <v>55</v>
      </c>
      <c r="BY38" s="14">
        <f ca="1" t="shared" si="29"/>
        <v>55.9</v>
      </c>
      <c r="BZ38" s="44">
        <f t="shared" si="18"/>
        <v>0</v>
      </c>
      <c r="CA38" s="49">
        <f t="shared" si="30"/>
        <v>0</v>
      </c>
      <c r="CB38" s="49">
        <f>SUM($CA$15:CA38)*CA38</f>
        <v>0</v>
      </c>
      <c r="CC38" s="28" t="s">
        <v>51</v>
      </c>
      <c r="CD38" s="6"/>
      <c r="CE38" s="9">
        <f ca="1" t="shared" si="19"/>
        <v>0</v>
      </c>
      <c r="CF38" s="10">
        <f ca="1" t="shared" si="20"/>
        <v>209</v>
      </c>
      <c r="CG38" s="48">
        <f t="shared" si="21"/>
        <v>-31</v>
      </c>
      <c r="CH38" s="49">
        <f t="shared" si="22"/>
        <v>1</v>
      </c>
      <c r="CI38" s="45">
        <f t="shared" si="23"/>
        <v>54</v>
      </c>
      <c r="CJ38" s="9">
        <f ca="1" t="shared" si="31"/>
        <v>54</v>
      </c>
      <c r="CK38" s="25">
        <v>55</v>
      </c>
      <c r="CL38" s="14">
        <f ca="1" t="shared" si="32"/>
        <v>55.9</v>
      </c>
      <c r="CM38" s="44">
        <f t="shared" si="24"/>
        <v>0</v>
      </c>
      <c r="CN38" s="49">
        <f t="shared" si="25"/>
        <v>0</v>
      </c>
      <c r="CO38" s="49">
        <f>SUM($CN$15:CN38)*CN38</f>
        <v>0</v>
      </c>
      <c r="CP38" s="28" t="s">
        <v>51</v>
      </c>
    </row>
    <row r="39" spans="1:94" s="6" customFormat="1" ht="12.75" customHeight="1">
      <c r="A39" s="209">
        <f t="shared" si="0"/>
        <v>0</v>
      </c>
      <c r="B39" s="210"/>
      <c r="C39" s="209">
        <f t="shared" si="6"/>
        <v>0</v>
      </c>
      <c r="D39" s="210"/>
      <c r="E39" s="52"/>
      <c r="F39" s="53"/>
      <c r="G39" s="53"/>
      <c r="H39" s="53"/>
      <c r="I39" s="54"/>
      <c r="J39" s="52"/>
      <c r="K39" s="53"/>
      <c r="L39" s="53"/>
      <c r="M39" s="53"/>
      <c r="N39" s="54"/>
      <c r="O39" s="52"/>
      <c r="P39" s="53"/>
      <c r="Q39" s="53"/>
      <c r="R39" s="53"/>
      <c r="S39" s="54"/>
      <c r="T39" s="52"/>
      <c r="U39" s="53"/>
      <c r="V39" s="53"/>
      <c r="W39" s="53"/>
      <c r="X39" s="54"/>
      <c r="Y39" s="19">
        <v>32</v>
      </c>
      <c r="Z39" s="16" t="s">
        <v>15</v>
      </c>
      <c r="AA39" s="20">
        <v>33.9</v>
      </c>
      <c r="AB39" s="52">
        <v>2</v>
      </c>
      <c r="AC39" s="53">
        <v>2</v>
      </c>
      <c r="AD39" s="53">
        <v>2</v>
      </c>
      <c r="AE39" s="53">
        <v>2</v>
      </c>
      <c r="AF39" s="54">
        <v>2</v>
      </c>
      <c r="AG39" s="52">
        <v>2</v>
      </c>
      <c r="AH39" s="53">
        <v>2</v>
      </c>
      <c r="AI39" s="53">
        <v>2</v>
      </c>
      <c r="AJ39" s="53">
        <v>2</v>
      </c>
      <c r="AK39" s="54">
        <v>2</v>
      </c>
      <c r="AL39" s="52">
        <v>2</v>
      </c>
      <c r="AM39" s="53">
        <v>2</v>
      </c>
      <c r="AN39" s="53">
        <v>2</v>
      </c>
      <c r="AO39" s="53">
        <v>2</v>
      </c>
      <c r="AP39" s="54">
        <v>1</v>
      </c>
      <c r="AQ39" s="52">
        <v>1</v>
      </c>
      <c r="AR39" s="53">
        <v>1</v>
      </c>
      <c r="AS39" s="53">
        <v>1</v>
      </c>
      <c r="AT39" s="53">
        <v>1</v>
      </c>
      <c r="AU39" s="54">
        <v>1</v>
      </c>
      <c r="AV39" s="209">
        <f t="shared" si="1"/>
        <v>34</v>
      </c>
      <c r="AW39" s="210"/>
      <c r="AX39" s="209">
        <f t="shared" si="2"/>
        <v>58</v>
      </c>
      <c r="AY39" s="215"/>
      <c r="AZ39" s="149">
        <f t="shared" si="3"/>
        <v>34</v>
      </c>
      <c r="BA39" s="150"/>
      <c r="BB39" s="160">
        <f t="shared" si="4"/>
        <v>58</v>
      </c>
      <c r="BC39" s="150"/>
      <c r="BE39" s="9">
        <f ca="1" t="shared" si="7"/>
        <v>0</v>
      </c>
      <c r="BF39" s="10">
        <f ca="1" t="shared" si="8"/>
        <v>0</v>
      </c>
      <c r="BG39" s="48">
        <f t="shared" si="26"/>
        <v>0</v>
      </c>
      <c r="BH39" s="25">
        <f t="shared" si="5"/>
        <v>1</v>
      </c>
      <c r="BI39" s="45">
        <f t="shared" si="9"/>
        <v>57</v>
      </c>
      <c r="BJ39" s="9">
        <f ca="1" t="shared" si="27"/>
        <v>56</v>
      </c>
      <c r="BK39" s="25">
        <v>57</v>
      </c>
      <c r="BL39" s="14">
        <f ca="1" t="shared" si="28"/>
        <v>57.9</v>
      </c>
      <c r="BM39" s="44">
        <f t="shared" si="10"/>
        <v>0</v>
      </c>
      <c r="BN39" s="49">
        <f t="shared" si="11"/>
        <v>1</v>
      </c>
      <c r="BO39" s="49">
        <f>SUM($BN$15:BN39)*BN39</f>
        <v>25</v>
      </c>
      <c r="BP39" s="28" t="s">
        <v>52</v>
      </c>
      <c r="BR39" s="9">
        <f ca="1" t="shared" si="12"/>
        <v>0</v>
      </c>
      <c r="BS39" s="10">
        <f ca="1" t="shared" si="13"/>
        <v>209</v>
      </c>
      <c r="BT39" s="48">
        <f t="shared" si="14"/>
        <v>-31</v>
      </c>
      <c r="BU39" s="49">
        <f t="shared" si="15"/>
        <v>1</v>
      </c>
      <c r="BV39" s="45">
        <f t="shared" si="16"/>
        <v>56</v>
      </c>
      <c r="BW39" s="9">
        <f ca="1" t="shared" si="17"/>
        <v>56</v>
      </c>
      <c r="BX39" s="25">
        <v>57</v>
      </c>
      <c r="BY39" s="14">
        <f ca="1" t="shared" si="29"/>
        <v>57.9</v>
      </c>
      <c r="BZ39" s="44">
        <f t="shared" si="18"/>
        <v>0</v>
      </c>
      <c r="CA39" s="49">
        <f t="shared" si="30"/>
        <v>0</v>
      </c>
      <c r="CB39" s="49">
        <f>SUM($CA$15:CA39)*CA39</f>
        <v>0</v>
      </c>
      <c r="CC39" s="28" t="s">
        <v>52</v>
      </c>
      <c r="CE39" s="9">
        <f ca="1" t="shared" si="19"/>
        <v>0</v>
      </c>
      <c r="CF39" s="10">
        <f ca="1" t="shared" si="20"/>
        <v>209</v>
      </c>
      <c r="CG39" s="48">
        <f t="shared" si="21"/>
        <v>-31</v>
      </c>
      <c r="CH39" s="49">
        <f t="shared" si="22"/>
        <v>1</v>
      </c>
      <c r="CI39" s="45">
        <f t="shared" si="23"/>
        <v>56</v>
      </c>
      <c r="CJ39" s="9">
        <f ca="1" t="shared" si="31"/>
        <v>56</v>
      </c>
      <c r="CK39" s="25">
        <v>57</v>
      </c>
      <c r="CL39" s="14">
        <f ca="1" t="shared" si="32"/>
        <v>57.9</v>
      </c>
      <c r="CM39" s="44">
        <f t="shared" si="24"/>
        <v>0</v>
      </c>
      <c r="CN39" s="49">
        <f t="shared" si="25"/>
        <v>0</v>
      </c>
      <c r="CO39" s="49">
        <f>SUM($CN$15:CN39)*CN39</f>
        <v>0</v>
      </c>
      <c r="CP39" s="28" t="s">
        <v>52</v>
      </c>
    </row>
    <row r="40" spans="1:94" s="6" customFormat="1" ht="12.75" customHeight="1">
      <c r="A40" s="209">
        <f t="shared" si="0"/>
        <v>0</v>
      </c>
      <c r="B40" s="210"/>
      <c r="C40" s="209">
        <f t="shared" si="6"/>
        <v>0</v>
      </c>
      <c r="D40" s="210"/>
      <c r="E40" s="52"/>
      <c r="F40" s="53"/>
      <c r="G40" s="53"/>
      <c r="H40" s="53"/>
      <c r="I40" s="54"/>
      <c r="J40" s="52"/>
      <c r="K40" s="53"/>
      <c r="L40" s="53"/>
      <c r="M40" s="53"/>
      <c r="N40" s="54"/>
      <c r="O40" s="52"/>
      <c r="P40" s="53"/>
      <c r="Q40" s="53"/>
      <c r="R40" s="53"/>
      <c r="S40" s="54"/>
      <c r="T40" s="52"/>
      <c r="U40" s="53"/>
      <c r="V40" s="53"/>
      <c r="W40" s="53"/>
      <c r="X40" s="54"/>
      <c r="Y40" s="19">
        <v>30</v>
      </c>
      <c r="Z40" s="16" t="s">
        <v>15</v>
      </c>
      <c r="AA40" s="20">
        <v>31.9</v>
      </c>
      <c r="AB40" s="52">
        <v>1</v>
      </c>
      <c r="AC40" s="53">
        <v>1</v>
      </c>
      <c r="AD40" s="53">
        <v>1</v>
      </c>
      <c r="AE40" s="53">
        <v>1</v>
      </c>
      <c r="AF40" s="54">
        <v>1</v>
      </c>
      <c r="AG40" s="52">
        <v>1</v>
      </c>
      <c r="AH40" s="53">
        <v>1</v>
      </c>
      <c r="AI40" s="53">
        <v>1</v>
      </c>
      <c r="AJ40" s="53">
        <v>1</v>
      </c>
      <c r="AK40" s="54">
        <v>1</v>
      </c>
      <c r="AL40" s="52">
        <v>1</v>
      </c>
      <c r="AM40" s="53">
        <v>1</v>
      </c>
      <c r="AN40" s="53"/>
      <c r="AO40" s="53"/>
      <c r="AP40" s="54"/>
      <c r="AQ40" s="52"/>
      <c r="AR40" s="53"/>
      <c r="AS40" s="53"/>
      <c r="AT40" s="53"/>
      <c r="AU40" s="75"/>
      <c r="AV40" s="209">
        <f t="shared" si="1"/>
        <v>12</v>
      </c>
      <c r="AW40" s="210"/>
      <c r="AX40" s="209">
        <f t="shared" si="2"/>
        <v>24</v>
      </c>
      <c r="AY40" s="215"/>
      <c r="AZ40" s="149">
        <f t="shared" si="3"/>
        <v>12</v>
      </c>
      <c r="BA40" s="150"/>
      <c r="BB40" s="160">
        <f t="shared" si="4"/>
        <v>24</v>
      </c>
      <c r="BC40" s="150"/>
      <c r="BE40" s="9">
        <f ca="1" t="shared" si="7"/>
        <v>0</v>
      </c>
      <c r="BF40" s="10">
        <f ca="1" t="shared" si="8"/>
        <v>0</v>
      </c>
      <c r="BG40" s="48">
        <f t="shared" si="26"/>
        <v>0</v>
      </c>
      <c r="BH40" s="25">
        <f t="shared" si="5"/>
        <v>1</v>
      </c>
      <c r="BI40" s="45">
        <f t="shared" si="9"/>
        <v>59</v>
      </c>
      <c r="BJ40" s="9">
        <f ca="1" t="shared" si="27"/>
        <v>58</v>
      </c>
      <c r="BK40" s="25">
        <v>59</v>
      </c>
      <c r="BL40" s="14">
        <f ca="1" t="shared" si="28"/>
        <v>59.9</v>
      </c>
      <c r="BM40" s="44">
        <f t="shared" si="10"/>
        <v>0</v>
      </c>
      <c r="BN40" s="49">
        <f t="shared" si="11"/>
        <v>1</v>
      </c>
      <c r="BO40" s="49">
        <f>SUM($BN$15:BN40)*BN40</f>
        <v>26</v>
      </c>
      <c r="BP40" s="28" t="s">
        <v>53</v>
      </c>
      <c r="BR40" s="9">
        <f ca="1" t="shared" si="12"/>
        <v>0</v>
      </c>
      <c r="BS40" s="10">
        <f ca="1" t="shared" si="13"/>
        <v>209</v>
      </c>
      <c r="BT40" s="48">
        <f t="shared" si="14"/>
        <v>-31</v>
      </c>
      <c r="BU40" s="49">
        <f t="shared" si="15"/>
        <v>1</v>
      </c>
      <c r="BV40" s="45">
        <f t="shared" si="16"/>
        <v>58</v>
      </c>
      <c r="BW40" s="9">
        <f ca="1" t="shared" si="17"/>
        <v>58</v>
      </c>
      <c r="BX40" s="25">
        <v>59</v>
      </c>
      <c r="BY40" s="14">
        <f ca="1" t="shared" si="29"/>
        <v>59.9</v>
      </c>
      <c r="BZ40" s="44">
        <f t="shared" si="18"/>
        <v>0</v>
      </c>
      <c r="CA40" s="49">
        <f t="shared" si="30"/>
        <v>0</v>
      </c>
      <c r="CB40" s="49">
        <f>SUM($CA$15:CA40)*CA40</f>
        <v>0</v>
      </c>
      <c r="CC40" s="28" t="s">
        <v>53</v>
      </c>
      <c r="CE40" s="9">
        <f ca="1" t="shared" si="19"/>
        <v>0</v>
      </c>
      <c r="CF40" s="10">
        <f ca="1" t="shared" si="20"/>
        <v>209</v>
      </c>
      <c r="CG40" s="48">
        <f t="shared" si="21"/>
        <v>-31</v>
      </c>
      <c r="CH40" s="49">
        <f t="shared" si="22"/>
        <v>1</v>
      </c>
      <c r="CI40" s="45">
        <f t="shared" si="23"/>
        <v>58</v>
      </c>
      <c r="CJ40" s="9">
        <f ca="1" t="shared" si="31"/>
        <v>58</v>
      </c>
      <c r="CK40" s="25">
        <v>59</v>
      </c>
      <c r="CL40" s="14">
        <f ca="1" t="shared" si="32"/>
        <v>59.9</v>
      </c>
      <c r="CM40" s="44">
        <f t="shared" si="24"/>
        <v>0</v>
      </c>
      <c r="CN40" s="49">
        <f t="shared" si="25"/>
        <v>0</v>
      </c>
      <c r="CO40" s="49">
        <f>SUM($CN$15:CN40)*CN40</f>
        <v>0</v>
      </c>
      <c r="CP40" s="28" t="s">
        <v>53</v>
      </c>
    </row>
    <row r="41" spans="1:94" s="6" customFormat="1" ht="12.75" customHeight="1">
      <c r="A41" s="209">
        <f t="shared" si="0"/>
        <v>0</v>
      </c>
      <c r="B41" s="210"/>
      <c r="C41" s="209">
        <f t="shared" si="6"/>
        <v>0</v>
      </c>
      <c r="D41" s="210"/>
      <c r="E41" s="52"/>
      <c r="F41" s="53"/>
      <c r="G41" s="53"/>
      <c r="H41" s="53"/>
      <c r="I41" s="54"/>
      <c r="J41" s="52"/>
      <c r="K41" s="53"/>
      <c r="L41" s="53"/>
      <c r="M41" s="53"/>
      <c r="N41" s="54"/>
      <c r="O41" s="52"/>
      <c r="P41" s="53"/>
      <c r="Q41" s="53"/>
      <c r="R41" s="53"/>
      <c r="S41" s="54"/>
      <c r="T41" s="52"/>
      <c r="U41" s="53"/>
      <c r="V41" s="53"/>
      <c r="W41" s="53"/>
      <c r="X41" s="54"/>
      <c r="Y41" s="19">
        <v>28</v>
      </c>
      <c r="Z41" s="16" t="s">
        <v>15</v>
      </c>
      <c r="AA41" s="20">
        <v>29.9</v>
      </c>
      <c r="AB41" s="52">
        <v>1</v>
      </c>
      <c r="AC41" s="53">
        <v>1</v>
      </c>
      <c r="AD41" s="53">
        <v>1</v>
      </c>
      <c r="AE41" s="53">
        <v>1</v>
      </c>
      <c r="AF41" s="54">
        <v>1</v>
      </c>
      <c r="AG41" s="52">
        <v>1</v>
      </c>
      <c r="AH41" s="53">
        <v>1</v>
      </c>
      <c r="AI41" s="53">
        <v>1</v>
      </c>
      <c r="AJ41" s="53">
        <v>1</v>
      </c>
      <c r="AK41" s="54">
        <v>1</v>
      </c>
      <c r="AL41" s="52"/>
      <c r="AM41" s="53"/>
      <c r="AN41" s="53"/>
      <c r="AO41" s="53"/>
      <c r="AP41" s="54"/>
      <c r="AQ41" s="52"/>
      <c r="AR41" s="53"/>
      <c r="AS41" s="53"/>
      <c r="AT41" s="53"/>
      <c r="AU41" s="75"/>
      <c r="AV41" s="209">
        <f t="shared" si="1"/>
        <v>10</v>
      </c>
      <c r="AW41" s="210"/>
      <c r="AX41" s="209">
        <f t="shared" si="2"/>
        <v>12</v>
      </c>
      <c r="AY41" s="215"/>
      <c r="AZ41" s="149">
        <f t="shared" si="3"/>
        <v>10</v>
      </c>
      <c r="BA41" s="150"/>
      <c r="BB41" s="160">
        <f t="shared" si="4"/>
        <v>12</v>
      </c>
      <c r="BC41" s="150"/>
      <c r="BE41" s="9">
        <f ca="1" t="shared" si="7"/>
        <v>0</v>
      </c>
      <c r="BF41" s="10">
        <f ca="1" t="shared" si="8"/>
        <v>0</v>
      </c>
      <c r="BG41" s="48">
        <f t="shared" si="26"/>
        <v>0</v>
      </c>
      <c r="BH41" s="25">
        <f t="shared" si="5"/>
        <v>1</v>
      </c>
      <c r="BI41" s="45">
        <f t="shared" si="9"/>
        <v>61</v>
      </c>
      <c r="BJ41" s="9">
        <f ca="1" t="shared" si="27"/>
        <v>60</v>
      </c>
      <c r="BK41" s="25">
        <v>61</v>
      </c>
      <c r="BL41" s="14">
        <f ca="1" t="shared" si="28"/>
        <v>61.9</v>
      </c>
      <c r="BM41" s="44">
        <f t="shared" si="10"/>
        <v>0</v>
      </c>
      <c r="BN41" s="49">
        <f t="shared" si="11"/>
        <v>1</v>
      </c>
      <c r="BO41" s="49">
        <f>SUM($BN$15:BN41)*BN41</f>
        <v>27</v>
      </c>
      <c r="BP41" s="28" t="s">
        <v>54</v>
      </c>
      <c r="BR41" s="9">
        <f ca="1" t="shared" si="12"/>
        <v>0</v>
      </c>
      <c r="BS41" s="10">
        <f ca="1" t="shared" si="13"/>
        <v>209</v>
      </c>
      <c r="BT41" s="48">
        <f t="shared" si="14"/>
        <v>-31</v>
      </c>
      <c r="BU41" s="49">
        <f t="shared" si="15"/>
        <v>1</v>
      </c>
      <c r="BV41" s="45">
        <f t="shared" si="16"/>
        <v>60</v>
      </c>
      <c r="BW41" s="9">
        <f ca="1" t="shared" si="17"/>
        <v>60</v>
      </c>
      <c r="BX41" s="25">
        <v>61</v>
      </c>
      <c r="BY41" s="14">
        <f ca="1" t="shared" si="29"/>
        <v>61.9</v>
      </c>
      <c r="BZ41" s="44">
        <f t="shared" si="18"/>
        <v>0</v>
      </c>
      <c r="CA41" s="49">
        <f t="shared" si="30"/>
        <v>0</v>
      </c>
      <c r="CB41" s="49">
        <f>SUM($CA$15:CA41)*CA41</f>
        <v>0</v>
      </c>
      <c r="CC41" s="28" t="s">
        <v>54</v>
      </c>
      <c r="CE41" s="9">
        <f ca="1" t="shared" si="19"/>
        <v>0</v>
      </c>
      <c r="CF41" s="10">
        <f ca="1" t="shared" si="20"/>
        <v>209</v>
      </c>
      <c r="CG41" s="48">
        <f t="shared" si="21"/>
        <v>-31</v>
      </c>
      <c r="CH41" s="49">
        <f t="shared" si="22"/>
        <v>1</v>
      </c>
      <c r="CI41" s="45">
        <f t="shared" si="23"/>
        <v>60</v>
      </c>
      <c r="CJ41" s="9">
        <f ca="1" t="shared" si="31"/>
        <v>60</v>
      </c>
      <c r="CK41" s="25">
        <v>61</v>
      </c>
      <c r="CL41" s="14">
        <f ca="1" t="shared" si="32"/>
        <v>61.9</v>
      </c>
      <c r="CM41" s="44">
        <f t="shared" si="24"/>
        <v>0</v>
      </c>
      <c r="CN41" s="49">
        <f t="shared" si="25"/>
        <v>0</v>
      </c>
      <c r="CO41" s="49">
        <f>SUM($CN$15:CN41)*CN41</f>
        <v>0</v>
      </c>
      <c r="CP41" s="28" t="s">
        <v>54</v>
      </c>
    </row>
    <row r="42" spans="1:94" s="6" customFormat="1" ht="12.75" customHeight="1">
      <c r="A42" s="209">
        <f t="shared" si="0"/>
        <v>0</v>
      </c>
      <c r="B42" s="210"/>
      <c r="C42" s="209">
        <f t="shared" si="6"/>
        <v>0</v>
      </c>
      <c r="D42" s="210"/>
      <c r="E42" s="52"/>
      <c r="F42" s="53"/>
      <c r="G42" s="53"/>
      <c r="H42" s="53"/>
      <c r="I42" s="54"/>
      <c r="J42" s="52"/>
      <c r="K42" s="53"/>
      <c r="L42" s="53"/>
      <c r="M42" s="53"/>
      <c r="N42" s="54"/>
      <c r="O42" s="52"/>
      <c r="P42" s="53"/>
      <c r="Q42" s="53"/>
      <c r="R42" s="53"/>
      <c r="S42" s="54"/>
      <c r="T42" s="52"/>
      <c r="U42" s="53"/>
      <c r="V42" s="53"/>
      <c r="W42" s="53"/>
      <c r="X42" s="54"/>
      <c r="Y42" s="19">
        <v>26</v>
      </c>
      <c r="Z42" s="16" t="s">
        <v>15</v>
      </c>
      <c r="AA42" s="20">
        <v>27.9</v>
      </c>
      <c r="AB42" s="52">
        <v>1</v>
      </c>
      <c r="AC42" s="53">
        <v>1</v>
      </c>
      <c r="AD42" s="53"/>
      <c r="AE42" s="53"/>
      <c r="AF42" s="54"/>
      <c r="AG42" s="52"/>
      <c r="AH42" s="53"/>
      <c r="AI42" s="53"/>
      <c r="AJ42" s="53"/>
      <c r="AK42" s="54"/>
      <c r="AL42" s="52"/>
      <c r="AM42" s="53"/>
      <c r="AN42" s="53"/>
      <c r="AO42" s="53"/>
      <c r="AP42" s="54"/>
      <c r="AQ42" s="52"/>
      <c r="AR42" s="53"/>
      <c r="AS42" s="53"/>
      <c r="AT42" s="53"/>
      <c r="AU42" s="75"/>
      <c r="AV42" s="209">
        <f t="shared" si="1"/>
        <v>2</v>
      </c>
      <c r="AW42" s="210"/>
      <c r="AX42" s="209">
        <f t="shared" si="2"/>
        <v>2</v>
      </c>
      <c r="AY42" s="215"/>
      <c r="AZ42" s="149">
        <f t="shared" si="3"/>
        <v>2</v>
      </c>
      <c r="BA42" s="150"/>
      <c r="BB42" s="160">
        <f t="shared" si="4"/>
        <v>2</v>
      </c>
      <c r="BC42" s="150"/>
      <c r="BE42" s="9">
        <f ca="1" t="shared" si="7"/>
        <v>0</v>
      </c>
      <c r="BF42" s="10">
        <f ca="1" t="shared" si="8"/>
        <v>0</v>
      </c>
      <c r="BG42" s="48">
        <f t="shared" si="26"/>
        <v>0</v>
      </c>
      <c r="BH42" s="25">
        <f t="shared" si="5"/>
        <v>1</v>
      </c>
      <c r="BI42" s="45">
        <f t="shared" si="9"/>
        <v>63</v>
      </c>
      <c r="BJ42" s="9">
        <f ca="1" t="shared" si="27"/>
        <v>62</v>
      </c>
      <c r="BK42" s="25">
        <v>63</v>
      </c>
      <c r="BL42" s="14">
        <f ca="1" t="shared" si="28"/>
        <v>63.9</v>
      </c>
      <c r="BM42" s="44">
        <f t="shared" si="10"/>
        <v>0</v>
      </c>
      <c r="BN42" s="49">
        <f t="shared" si="11"/>
        <v>1</v>
      </c>
      <c r="BO42" s="49">
        <f>SUM($BN$15:BN42)*BN42</f>
        <v>28</v>
      </c>
      <c r="BP42" s="28" t="s">
        <v>55</v>
      </c>
      <c r="BR42" s="9">
        <f ca="1" t="shared" si="12"/>
        <v>0</v>
      </c>
      <c r="BS42" s="10">
        <f ca="1" t="shared" si="13"/>
        <v>209</v>
      </c>
      <c r="BT42" s="48">
        <f t="shared" si="14"/>
        <v>-31</v>
      </c>
      <c r="BU42" s="49">
        <f t="shared" si="15"/>
        <v>1</v>
      </c>
      <c r="BV42" s="45">
        <f t="shared" si="16"/>
        <v>62</v>
      </c>
      <c r="BW42" s="9">
        <f ca="1" t="shared" si="17"/>
        <v>62</v>
      </c>
      <c r="BX42" s="25">
        <v>63</v>
      </c>
      <c r="BY42" s="14">
        <f ca="1" t="shared" si="29"/>
        <v>63.9</v>
      </c>
      <c r="BZ42" s="44">
        <f t="shared" si="18"/>
        <v>0</v>
      </c>
      <c r="CA42" s="49">
        <f t="shared" si="30"/>
        <v>0</v>
      </c>
      <c r="CB42" s="49">
        <f>SUM($CA$15:CA42)*CA42</f>
        <v>0</v>
      </c>
      <c r="CC42" s="28" t="s">
        <v>55</v>
      </c>
      <c r="CE42" s="9">
        <f ca="1" t="shared" si="19"/>
        <v>0</v>
      </c>
      <c r="CF42" s="10">
        <f ca="1" t="shared" si="20"/>
        <v>209</v>
      </c>
      <c r="CG42" s="48">
        <f t="shared" si="21"/>
        <v>-31</v>
      </c>
      <c r="CH42" s="49">
        <f t="shared" si="22"/>
        <v>1</v>
      </c>
      <c r="CI42" s="45">
        <f t="shared" si="23"/>
        <v>62</v>
      </c>
      <c r="CJ42" s="9">
        <f ca="1" t="shared" si="31"/>
        <v>62</v>
      </c>
      <c r="CK42" s="25">
        <v>63</v>
      </c>
      <c r="CL42" s="14">
        <f ca="1" t="shared" si="32"/>
        <v>63.9</v>
      </c>
      <c r="CM42" s="44">
        <f t="shared" si="24"/>
        <v>0</v>
      </c>
      <c r="CN42" s="49">
        <f t="shared" si="25"/>
        <v>0</v>
      </c>
      <c r="CO42" s="49">
        <f>SUM($CN$15:CN42)*CN42</f>
        <v>0</v>
      </c>
      <c r="CP42" s="28" t="s">
        <v>55</v>
      </c>
    </row>
    <row r="43" spans="1:94" s="6" customFormat="1" ht="12.75" customHeight="1">
      <c r="A43" s="209">
        <f t="shared" si="0"/>
        <v>0</v>
      </c>
      <c r="B43" s="210"/>
      <c r="C43" s="209">
        <f t="shared" si="6"/>
        <v>0</v>
      </c>
      <c r="D43" s="210"/>
      <c r="E43" s="52"/>
      <c r="F43" s="53"/>
      <c r="G43" s="53"/>
      <c r="H43" s="53"/>
      <c r="I43" s="54"/>
      <c r="J43" s="52"/>
      <c r="K43" s="53"/>
      <c r="L43" s="53"/>
      <c r="M43" s="53"/>
      <c r="N43" s="54"/>
      <c r="O43" s="52"/>
      <c r="P43" s="53"/>
      <c r="Q43" s="53"/>
      <c r="R43" s="53"/>
      <c r="S43" s="54"/>
      <c r="T43" s="52"/>
      <c r="U43" s="53"/>
      <c r="V43" s="53"/>
      <c r="W43" s="53"/>
      <c r="X43" s="54"/>
      <c r="Y43" s="19">
        <v>24</v>
      </c>
      <c r="Z43" s="16" t="s">
        <v>15</v>
      </c>
      <c r="AA43" s="20">
        <v>25.9</v>
      </c>
      <c r="AB43" s="52"/>
      <c r="AC43" s="53"/>
      <c r="AD43" s="53"/>
      <c r="AE43" s="53"/>
      <c r="AF43" s="54"/>
      <c r="AG43" s="52"/>
      <c r="AH43" s="53"/>
      <c r="AI43" s="53"/>
      <c r="AJ43" s="53"/>
      <c r="AK43" s="54"/>
      <c r="AL43" s="52"/>
      <c r="AM43" s="53"/>
      <c r="AN43" s="53"/>
      <c r="AO43" s="53"/>
      <c r="AP43" s="54"/>
      <c r="AQ43" s="52"/>
      <c r="AR43" s="53"/>
      <c r="AS43" s="53"/>
      <c r="AT43" s="53"/>
      <c r="AU43" s="75"/>
      <c r="AV43" s="209">
        <f t="shared" si="1"/>
        <v>0</v>
      </c>
      <c r="AW43" s="210"/>
      <c r="AX43" s="209">
        <f t="shared" si="2"/>
        <v>0</v>
      </c>
      <c r="AY43" s="215"/>
      <c r="AZ43" s="149">
        <f t="shared" si="3"/>
        <v>0</v>
      </c>
      <c r="BA43" s="150"/>
      <c r="BB43" s="160">
        <f t="shared" si="4"/>
        <v>0</v>
      </c>
      <c r="BC43" s="150"/>
      <c r="BE43" s="9">
        <f ca="1" t="shared" si="7"/>
        <v>0</v>
      </c>
      <c r="BF43" s="10">
        <f ca="1" t="shared" si="8"/>
        <v>0</v>
      </c>
      <c r="BG43" s="48">
        <f t="shared" si="26"/>
        <v>0</v>
      </c>
      <c r="BH43" s="25">
        <f t="shared" si="5"/>
        <v>1</v>
      </c>
      <c r="BI43" s="45">
        <f t="shared" si="9"/>
        <v>65</v>
      </c>
      <c r="BJ43" s="9">
        <f ca="1" t="shared" si="27"/>
        <v>64</v>
      </c>
      <c r="BK43" s="25">
        <v>65</v>
      </c>
      <c r="BL43" s="14">
        <f ca="1" t="shared" si="28"/>
        <v>65.9</v>
      </c>
      <c r="BM43" s="44">
        <f t="shared" si="10"/>
        <v>0</v>
      </c>
      <c r="BN43" s="49">
        <f t="shared" si="11"/>
        <v>1</v>
      </c>
      <c r="BO43" s="49">
        <f>SUM($BN$15:BN43)*BN43</f>
        <v>29</v>
      </c>
      <c r="BP43" s="28" t="s">
        <v>56</v>
      </c>
      <c r="BR43" s="9">
        <f ca="1" t="shared" si="12"/>
        <v>0</v>
      </c>
      <c r="BS43" s="10">
        <f ca="1" t="shared" si="13"/>
        <v>209</v>
      </c>
      <c r="BT43" s="48">
        <f t="shared" si="14"/>
        <v>-31</v>
      </c>
      <c r="BU43" s="49">
        <f t="shared" si="15"/>
        <v>1</v>
      </c>
      <c r="BV43" s="45">
        <f t="shared" si="16"/>
        <v>64</v>
      </c>
      <c r="BW43" s="9">
        <f ca="1" t="shared" si="17"/>
        <v>64</v>
      </c>
      <c r="BX43" s="25">
        <v>65</v>
      </c>
      <c r="BY43" s="14">
        <f ca="1" t="shared" si="29"/>
        <v>65.9</v>
      </c>
      <c r="BZ43" s="44">
        <f t="shared" si="18"/>
        <v>0</v>
      </c>
      <c r="CA43" s="49">
        <f t="shared" si="30"/>
        <v>0</v>
      </c>
      <c r="CB43" s="49">
        <f>SUM($CA$15:CA43)*CA43</f>
        <v>0</v>
      </c>
      <c r="CC43" s="28" t="s">
        <v>56</v>
      </c>
      <c r="CE43" s="9">
        <f ca="1" t="shared" si="19"/>
        <v>0</v>
      </c>
      <c r="CF43" s="10">
        <f ca="1" t="shared" si="20"/>
        <v>209</v>
      </c>
      <c r="CG43" s="48">
        <f t="shared" si="21"/>
        <v>-31</v>
      </c>
      <c r="CH43" s="49">
        <f t="shared" si="22"/>
        <v>1</v>
      </c>
      <c r="CI43" s="45">
        <f t="shared" si="23"/>
        <v>64</v>
      </c>
      <c r="CJ43" s="9">
        <f ca="1" t="shared" si="31"/>
        <v>64</v>
      </c>
      <c r="CK43" s="25">
        <v>65</v>
      </c>
      <c r="CL43" s="14">
        <f ca="1" t="shared" si="32"/>
        <v>65.9</v>
      </c>
      <c r="CM43" s="44">
        <f t="shared" si="24"/>
        <v>0</v>
      </c>
      <c r="CN43" s="49">
        <f t="shared" si="25"/>
        <v>0</v>
      </c>
      <c r="CO43" s="49">
        <f>SUM($CN$15:CN43)*CN43</f>
        <v>0</v>
      </c>
      <c r="CP43" s="28" t="s">
        <v>56</v>
      </c>
    </row>
    <row r="44" spans="1:94" s="6" customFormat="1" ht="12.75" customHeight="1">
      <c r="A44" s="209">
        <f t="shared" si="0"/>
        <v>0</v>
      </c>
      <c r="B44" s="210"/>
      <c r="C44" s="209">
        <f t="shared" si="6"/>
        <v>0</v>
      </c>
      <c r="D44" s="210"/>
      <c r="E44" s="52"/>
      <c r="F44" s="53"/>
      <c r="G44" s="53"/>
      <c r="H44" s="53"/>
      <c r="I44" s="54"/>
      <c r="J44" s="52"/>
      <c r="K44" s="53"/>
      <c r="L44" s="53"/>
      <c r="M44" s="53"/>
      <c r="N44" s="54"/>
      <c r="O44" s="52"/>
      <c r="P44" s="53"/>
      <c r="Q44" s="53"/>
      <c r="R44" s="53"/>
      <c r="S44" s="54"/>
      <c r="T44" s="52"/>
      <c r="U44" s="53"/>
      <c r="V44" s="53"/>
      <c r="W44" s="53"/>
      <c r="X44" s="54"/>
      <c r="Y44" s="19">
        <v>22</v>
      </c>
      <c r="Z44" s="16" t="s">
        <v>15</v>
      </c>
      <c r="AA44" s="20">
        <v>23.9</v>
      </c>
      <c r="AB44" s="52"/>
      <c r="AC44" s="53"/>
      <c r="AD44" s="53"/>
      <c r="AE44" s="53"/>
      <c r="AF44" s="54"/>
      <c r="AG44" s="52"/>
      <c r="AH44" s="53"/>
      <c r="AI44" s="53"/>
      <c r="AJ44" s="53"/>
      <c r="AK44" s="54"/>
      <c r="AL44" s="52"/>
      <c r="AM44" s="53"/>
      <c r="AN44" s="53"/>
      <c r="AO44" s="53"/>
      <c r="AP44" s="54"/>
      <c r="AQ44" s="52"/>
      <c r="AR44" s="53"/>
      <c r="AS44" s="53"/>
      <c r="AT44" s="53"/>
      <c r="AU44" s="75"/>
      <c r="AV44" s="209">
        <f t="shared" si="1"/>
        <v>0</v>
      </c>
      <c r="AW44" s="210"/>
      <c r="AX44" s="209">
        <f t="shared" si="2"/>
        <v>0</v>
      </c>
      <c r="AY44" s="215"/>
      <c r="AZ44" s="149">
        <f t="shared" si="3"/>
        <v>0</v>
      </c>
      <c r="BA44" s="150"/>
      <c r="BB44" s="160">
        <f t="shared" si="4"/>
        <v>0</v>
      </c>
      <c r="BC44" s="150"/>
      <c r="BE44" s="9">
        <f ca="1" t="shared" si="7"/>
        <v>0</v>
      </c>
      <c r="BF44" s="10">
        <f ca="1" t="shared" si="8"/>
        <v>0</v>
      </c>
      <c r="BG44" s="48">
        <f t="shared" si="26"/>
        <v>0</v>
      </c>
      <c r="BH44" s="25">
        <f t="shared" si="5"/>
        <v>1</v>
      </c>
      <c r="BI44" s="45">
        <f t="shared" si="9"/>
        <v>67</v>
      </c>
      <c r="BJ44" s="9">
        <f ca="1" t="shared" si="27"/>
        <v>66</v>
      </c>
      <c r="BK44" s="25">
        <v>67</v>
      </c>
      <c r="BL44" s="14">
        <f ca="1" t="shared" si="28"/>
        <v>67.9</v>
      </c>
      <c r="BM44" s="44">
        <f t="shared" si="10"/>
        <v>0</v>
      </c>
      <c r="BN44" s="49">
        <f t="shared" si="11"/>
        <v>1</v>
      </c>
      <c r="BO44" s="49">
        <f>SUM($BN$15:BN44)*BN44</f>
        <v>30</v>
      </c>
      <c r="BP44" s="28" t="s">
        <v>57</v>
      </c>
      <c r="BR44" s="9">
        <f ca="1" t="shared" si="12"/>
        <v>0</v>
      </c>
      <c r="BS44" s="10">
        <f ca="1" t="shared" si="13"/>
        <v>209</v>
      </c>
      <c r="BT44" s="48">
        <f t="shared" si="14"/>
        <v>-31</v>
      </c>
      <c r="BU44" s="49">
        <f t="shared" si="15"/>
        <v>1</v>
      </c>
      <c r="BV44" s="45">
        <f t="shared" si="16"/>
        <v>66</v>
      </c>
      <c r="BW44" s="9">
        <f ca="1" t="shared" si="17"/>
        <v>66</v>
      </c>
      <c r="BX44" s="25">
        <v>67</v>
      </c>
      <c r="BY44" s="14">
        <f ca="1" t="shared" si="29"/>
        <v>67.9</v>
      </c>
      <c r="BZ44" s="44">
        <f t="shared" si="18"/>
        <v>0</v>
      </c>
      <c r="CA44" s="49">
        <f t="shared" si="30"/>
        <v>0</v>
      </c>
      <c r="CB44" s="49">
        <f>SUM($CA$15:CA44)*CA44</f>
        <v>0</v>
      </c>
      <c r="CC44" s="28" t="s">
        <v>57</v>
      </c>
      <c r="CE44" s="9">
        <f ca="1" t="shared" si="19"/>
        <v>0</v>
      </c>
      <c r="CF44" s="10">
        <f ca="1" t="shared" si="20"/>
        <v>209</v>
      </c>
      <c r="CG44" s="48">
        <f t="shared" si="21"/>
        <v>-31</v>
      </c>
      <c r="CH44" s="49">
        <f t="shared" si="22"/>
        <v>1</v>
      </c>
      <c r="CI44" s="45">
        <f t="shared" si="23"/>
        <v>66</v>
      </c>
      <c r="CJ44" s="9">
        <f ca="1" t="shared" si="31"/>
        <v>66</v>
      </c>
      <c r="CK44" s="25">
        <v>67</v>
      </c>
      <c r="CL44" s="14">
        <f ca="1" t="shared" si="32"/>
        <v>67.9</v>
      </c>
      <c r="CM44" s="44">
        <f t="shared" si="24"/>
        <v>0</v>
      </c>
      <c r="CN44" s="49">
        <f t="shared" si="25"/>
        <v>0</v>
      </c>
      <c r="CO44" s="49">
        <f>SUM($CN$15:CN44)*CN44</f>
        <v>0</v>
      </c>
      <c r="CP44" s="28" t="s">
        <v>57</v>
      </c>
    </row>
    <row r="45" spans="1:94" s="6" customFormat="1" ht="12.75" customHeight="1">
      <c r="A45" s="209">
        <f t="shared" si="0"/>
        <v>0</v>
      </c>
      <c r="B45" s="210"/>
      <c r="C45" s="209">
        <f t="shared" si="6"/>
        <v>0</v>
      </c>
      <c r="D45" s="210"/>
      <c r="E45" s="52"/>
      <c r="F45" s="53"/>
      <c r="G45" s="53"/>
      <c r="H45" s="53"/>
      <c r="I45" s="54"/>
      <c r="J45" s="52"/>
      <c r="K45" s="53"/>
      <c r="L45" s="53"/>
      <c r="M45" s="53"/>
      <c r="N45" s="54"/>
      <c r="O45" s="52"/>
      <c r="P45" s="53"/>
      <c r="Q45" s="53"/>
      <c r="R45" s="53"/>
      <c r="S45" s="54"/>
      <c r="T45" s="52"/>
      <c r="U45" s="53"/>
      <c r="V45" s="53"/>
      <c r="W45" s="53"/>
      <c r="X45" s="54"/>
      <c r="Y45" s="19">
        <v>20</v>
      </c>
      <c r="Z45" s="16" t="s">
        <v>15</v>
      </c>
      <c r="AA45" s="20">
        <v>21.9</v>
      </c>
      <c r="AB45" s="52"/>
      <c r="AC45" s="53"/>
      <c r="AD45" s="53"/>
      <c r="AE45" s="53"/>
      <c r="AF45" s="54"/>
      <c r="AG45" s="52"/>
      <c r="AH45" s="53"/>
      <c r="AI45" s="53"/>
      <c r="AJ45" s="53"/>
      <c r="AK45" s="54"/>
      <c r="AL45" s="52"/>
      <c r="AM45" s="53"/>
      <c r="AN45" s="53"/>
      <c r="AO45" s="53"/>
      <c r="AP45" s="54"/>
      <c r="AQ45" s="52"/>
      <c r="AR45" s="53"/>
      <c r="AS45" s="53"/>
      <c r="AT45" s="53"/>
      <c r="AU45" s="75"/>
      <c r="AV45" s="209">
        <f t="shared" si="1"/>
        <v>0</v>
      </c>
      <c r="AW45" s="210"/>
      <c r="AX45" s="209">
        <f t="shared" si="2"/>
        <v>0</v>
      </c>
      <c r="AY45" s="215"/>
      <c r="AZ45" s="149">
        <f t="shared" si="3"/>
        <v>0</v>
      </c>
      <c r="BA45" s="150"/>
      <c r="BB45" s="160">
        <f t="shared" si="4"/>
        <v>0</v>
      </c>
      <c r="BC45" s="150"/>
      <c r="BE45" s="9">
        <f ca="1" t="shared" si="7"/>
        <v>0</v>
      </c>
      <c r="BF45" s="10">
        <f ca="1" t="shared" si="8"/>
        <v>0</v>
      </c>
      <c r="BG45" s="48">
        <f t="shared" si="26"/>
        <v>0</v>
      </c>
      <c r="BH45" s="25">
        <f t="shared" si="5"/>
        <v>1</v>
      </c>
      <c r="BI45" s="45">
        <f t="shared" si="9"/>
        <v>69</v>
      </c>
      <c r="BJ45" s="9">
        <f ca="1" t="shared" si="27"/>
        <v>68</v>
      </c>
      <c r="BK45" s="25">
        <v>69</v>
      </c>
      <c r="BL45" s="14">
        <f ca="1" t="shared" si="28"/>
        <v>69.9</v>
      </c>
      <c r="BM45" s="44">
        <f t="shared" si="10"/>
        <v>0</v>
      </c>
      <c r="BN45" s="49">
        <f t="shared" si="11"/>
        <v>1</v>
      </c>
      <c r="BO45" s="49">
        <f>SUM($BN$15:BN45)*BN45</f>
        <v>31</v>
      </c>
      <c r="BP45" s="28" t="s">
        <v>58</v>
      </c>
      <c r="BR45" s="9">
        <f ca="1" t="shared" si="12"/>
        <v>0</v>
      </c>
      <c r="BS45" s="10">
        <f ca="1" t="shared" si="13"/>
        <v>209</v>
      </c>
      <c r="BT45" s="48">
        <f t="shared" si="14"/>
        <v>-31</v>
      </c>
      <c r="BU45" s="49">
        <f t="shared" si="15"/>
        <v>1</v>
      </c>
      <c r="BV45" s="45">
        <f t="shared" si="16"/>
        <v>68</v>
      </c>
      <c r="BW45" s="9">
        <f ca="1" t="shared" si="17"/>
        <v>68</v>
      </c>
      <c r="BX45" s="25">
        <v>69</v>
      </c>
      <c r="BY45" s="14">
        <f ca="1" t="shared" si="29"/>
        <v>69.9</v>
      </c>
      <c r="BZ45" s="44">
        <f t="shared" si="18"/>
        <v>0</v>
      </c>
      <c r="CA45" s="49">
        <f t="shared" si="30"/>
        <v>0</v>
      </c>
      <c r="CB45" s="49">
        <f>SUM($CA$15:CA45)*CA45</f>
        <v>0</v>
      </c>
      <c r="CC45" s="28" t="s">
        <v>58</v>
      </c>
      <c r="CE45" s="9">
        <f ca="1" t="shared" si="19"/>
        <v>0</v>
      </c>
      <c r="CF45" s="10">
        <f ca="1" t="shared" si="20"/>
        <v>209</v>
      </c>
      <c r="CG45" s="48">
        <f t="shared" si="21"/>
        <v>-31</v>
      </c>
      <c r="CH45" s="49">
        <f t="shared" si="22"/>
        <v>1</v>
      </c>
      <c r="CI45" s="45">
        <f t="shared" si="23"/>
        <v>68</v>
      </c>
      <c r="CJ45" s="9">
        <f ca="1" t="shared" si="31"/>
        <v>68</v>
      </c>
      <c r="CK45" s="25">
        <v>69</v>
      </c>
      <c r="CL45" s="14">
        <f ca="1" t="shared" si="32"/>
        <v>69.9</v>
      </c>
      <c r="CM45" s="44">
        <f t="shared" si="24"/>
        <v>0</v>
      </c>
      <c r="CN45" s="49">
        <f t="shared" si="25"/>
        <v>0</v>
      </c>
      <c r="CO45" s="49">
        <f>SUM($CN$15:CN45)*CN45</f>
        <v>0</v>
      </c>
      <c r="CP45" s="28" t="s">
        <v>58</v>
      </c>
    </row>
    <row r="46" spans="1:94" s="3" customFormat="1" ht="12.75" customHeight="1">
      <c r="A46" s="209">
        <f t="shared" si="0"/>
        <v>0</v>
      </c>
      <c r="B46" s="210"/>
      <c r="C46" s="209">
        <f t="shared" si="6"/>
        <v>0</v>
      </c>
      <c r="D46" s="210"/>
      <c r="E46" s="52"/>
      <c r="F46" s="53"/>
      <c r="G46" s="53"/>
      <c r="H46" s="53"/>
      <c r="I46" s="54"/>
      <c r="J46" s="52"/>
      <c r="K46" s="53"/>
      <c r="L46" s="53"/>
      <c r="M46" s="53"/>
      <c r="N46" s="54"/>
      <c r="O46" s="52"/>
      <c r="P46" s="53"/>
      <c r="Q46" s="53"/>
      <c r="R46" s="53"/>
      <c r="S46" s="54"/>
      <c r="T46" s="52"/>
      <c r="U46" s="53"/>
      <c r="V46" s="53"/>
      <c r="W46" s="53"/>
      <c r="X46" s="54"/>
      <c r="Y46" s="19">
        <v>18</v>
      </c>
      <c r="Z46" s="16" t="s">
        <v>15</v>
      </c>
      <c r="AA46" s="20">
        <v>19.9</v>
      </c>
      <c r="AB46" s="52"/>
      <c r="AC46" s="53"/>
      <c r="AD46" s="53"/>
      <c r="AE46" s="53"/>
      <c r="AF46" s="54"/>
      <c r="AG46" s="52"/>
      <c r="AH46" s="53"/>
      <c r="AI46" s="53"/>
      <c r="AJ46" s="53"/>
      <c r="AK46" s="54"/>
      <c r="AL46" s="52"/>
      <c r="AM46" s="53"/>
      <c r="AN46" s="53"/>
      <c r="AO46" s="53"/>
      <c r="AP46" s="54"/>
      <c r="AQ46" s="52"/>
      <c r="AR46" s="53"/>
      <c r="AS46" s="53"/>
      <c r="AT46" s="53"/>
      <c r="AU46" s="75"/>
      <c r="AV46" s="209">
        <f t="shared" si="1"/>
        <v>0</v>
      </c>
      <c r="AW46" s="210"/>
      <c r="AX46" s="209">
        <f t="shared" si="2"/>
        <v>0</v>
      </c>
      <c r="AY46" s="215"/>
      <c r="AZ46" s="149">
        <f t="shared" si="3"/>
        <v>0</v>
      </c>
      <c r="BA46" s="150"/>
      <c r="BB46" s="160">
        <f t="shared" si="4"/>
        <v>0</v>
      </c>
      <c r="BC46" s="150"/>
      <c r="BE46" s="9">
        <f ca="1" t="shared" si="7"/>
        <v>0</v>
      </c>
      <c r="BF46" s="10">
        <f ca="1" t="shared" si="8"/>
        <v>0</v>
      </c>
      <c r="BG46" s="48">
        <f t="shared" si="26"/>
        <v>0</v>
      </c>
      <c r="BH46" s="25">
        <f t="shared" si="5"/>
        <v>1</v>
      </c>
      <c r="BI46" s="45">
        <f t="shared" si="9"/>
        <v>71</v>
      </c>
      <c r="BJ46" s="9">
        <f ca="1" t="shared" si="27"/>
        <v>70</v>
      </c>
      <c r="BK46" s="25">
        <v>71</v>
      </c>
      <c r="BL46" s="14">
        <f ca="1" t="shared" si="28"/>
        <v>71.9</v>
      </c>
      <c r="BM46" s="44">
        <f t="shared" si="10"/>
        <v>0</v>
      </c>
      <c r="BN46" s="49">
        <f t="shared" si="11"/>
        <v>1</v>
      </c>
      <c r="BO46" s="49">
        <f>SUM($BN$15:BN46)*BN46</f>
        <v>32</v>
      </c>
      <c r="BP46" s="28" t="s">
        <v>59</v>
      </c>
      <c r="BQ46" s="6"/>
      <c r="BR46" s="9">
        <f ca="1" t="shared" si="12"/>
        <v>0</v>
      </c>
      <c r="BS46" s="10">
        <f ca="1" t="shared" si="13"/>
        <v>209</v>
      </c>
      <c r="BT46" s="48">
        <f t="shared" si="14"/>
        <v>-31</v>
      </c>
      <c r="BU46" s="49">
        <f t="shared" si="15"/>
        <v>1</v>
      </c>
      <c r="BV46" s="45">
        <f t="shared" si="16"/>
        <v>70</v>
      </c>
      <c r="BW46" s="9">
        <f ca="1" t="shared" si="17"/>
        <v>70</v>
      </c>
      <c r="BX46" s="25">
        <v>71</v>
      </c>
      <c r="BY46" s="14">
        <f ca="1" t="shared" si="29"/>
        <v>71.9</v>
      </c>
      <c r="BZ46" s="44">
        <f t="shared" si="18"/>
        <v>0</v>
      </c>
      <c r="CA46" s="49">
        <f t="shared" si="30"/>
        <v>0</v>
      </c>
      <c r="CB46" s="49">
        <f>SUM($CA$15:CA46)*CA46</f>
        <v>0</v>
      </c>
      <c r="CC46" s="28" t="s">
        <v>59</v>
      </c>
      <c r="CD46" s="6"/>
      <c r="CE46" s="9">
        <f ca="1" t="shared" si="19"/>
        <v>0</v>
      </c>
      <c r="CF46" s="10">
        <f ca="1" t="shared" si="20"/>
        <v>209</v>
      </c>
      <c r="CG46" s="48">
        <f t="shared" si="21"/>
        <v>-31</v>
      </c>
      <c r="CH46" s="49">
        <f t="shared" si="22"/>
        <v>1</v>
      </c>
      <c r="CI46" s="45">
        <f t="shared" si="23"/>
        <v>70</v>
      </c>
      <c r="CJ46" s="9">
        <f ca="1" t="shared" si="31"/>
        <v>70</v>
      </c>
      <c r="CK46" s="25">
        <v>71</v>
      </c>
      <c r="CL46" s="14">
        <f ca="1" t="shared" si="32"/>
        <v>71.9</v>
      </c>
      <c r="CM46" s="44">
        <f t="shared" si="24"/>
        <v>0</v>
      </c>
      <c r="CN46" s="49">
        <f t="shared" si="25"/>
        <v>0</v>
      </c>
      <c r="CO46" s="49">
        <f>SUM($CN$15:CN46)*CN46</f>
        <v>0</v>
      </c>
      <c r="CP46" s="28" t="s">
        <v>59</v>
      </c>
    </row>
    <row r="47" spans="1:94" s="3" customFormat="1" ht="12.75" customHeight="1">
      <c r="A47" s="209">
        <f t="shared" si="0"/>
        <v>0</v>
      </c>
      <c r="B47" s="210"/>
      <c r="C47" s="209">
        <f t="shared" si="6"/>
        <v>0</v>
      </c>
      <c r="D47" s="210"/>
      <c r="E47" s="52"/>
      <c r="F47" s="53"/>
      <c r="G47" s="53"/>
      <c r="H47" s="53"/>
      <c r="I47" s="54"/>
      <c r="J47" s="52"/>
      <c r="K47" s="53"/>
      <c r="L47" s="53"/>
      <c r="M47" s="53"/>
      <c r="N47" s="54"/>
      <c r="O47" s="52"/>
      <c r="P47" s="53"/>
      <c r="Q47" s="53"/>
      <c r="R47" s="53"/>
      <c r="S47" s="54"/>
      <c r="T47" s="52"/>
      <c r="U47" s="53"/>
      <c r="V47" s="53"/>
      <c r="W47" s="53"/>
      <c r="X47" s="54"/>
      <c r="Y47" s="19">
        <v>16</v>
      </c>
      <c r="Z47" s="16" t="s">
        <v>15</v>
      </c>
      <c r="AA47" s="20">
        <v>17.9</v>
      </c>
      <c r="AB47" s="52"/>
      <c r="AC47" s="53"/>
      <c r="AD47" s="53"/>
      <c r="AE47" s="53"/>
      <c r="AF47" s="54"/>
      <c r="AG47" s="52"/>
      <c r="AH47" s="53"/>
      <c r="AI47" s="53"/>
      <c r="AJ47" s="53"/>
      <c r="AK47" s="54"/>
      <c r="AL47" s="52"/>
      <c r="AM47" s="53"/>
      <c r="AN47" s="53"/>
      <c r="AO47" s="53"/>
      <c r="AP47" s="54"/>
      <c r="AQ47" s="52"/>
      <c r="AR47" s="53"/>
      <c r="AS47" s="53"/>
      <c r="AT47" s="53"/>
      <c r="AU47" s="75"/>
      <c r="AV47" s="209">
        <f t="shared" si="1"/>
        <v>0</v>
      </c>
      <c r="AW47" s="210"/>
      <c r="AX47" s="209">
        <f t="shared" si="2"/>
        <v>0</v>
      </c>
      <c r="AY47" s="215"/>
      <c r="AZ47" s="149">
        <f t="shared" si="3"/>
        <v>0</v>
      </c>
      <c r="BA47" s="150"/>
      <c r="BB47" s="160">
        <f t="shared" si="4"/>
        <v>0</v>
      </c>
      <c r="BC47" s="150"/>
      <c r="BE47" s="9">
        <f ca="1" t="shared" si="7"/>
        <v>0</v>
      </c>
      <c r="BF47" s="10">
        <f ca="1" t="shared" si="8"/>
        <v>0</v>
      </c>
      <c r="BG47" s="48">
        <f t="shared" si="26"/>
        <v>0</v>
      </c>
      <c r="BH47" s="25">
        <f t="shared" si="5"/>
        <v>1</v>
      </c>
      <c r="BI47" s="45">
        <f t="shared" si="9"/>
        <v>73</v>
      </c>
      <c r="BJ47" s="9">
        <f ca="1" t="shared" si="27"/>
        <v>72</v>
      </c>
      <c r="BK47" s="25">
        <v>73</v>
      </c>
      <c r="BL47" s="14">
        <f ca="1" t="shared" si="28"/>
        <v>73.9</v>
      </c>
      <c r="BM47" s="41">
        <f t="shared" si="10"/>
        <v>0</v>
      </c>
      <c r="BN47" s="42">
        <f t="shared" si="11"/>
        <v>1</v>
      </c>
      <c r="BO47" s="42">
        <f>SUM($BN$15:BN47)*BN47</f>
        <v>33</v>
      </c>
      <c r="BP47" s="26" t="s">
        <v>60</v>
      </c>
      <c r="BQ47" s="6"/>
      <c r="BR47" s="9">
        <f ca="1" t="shared" si="12"/>
        <v>0</v>
      </c>
      <c r="BS47" s="10">
        <f ca="1" t="shared" si="13"/>
        <v>209</v>
      </c>
      <c r="BT47" s="48">
        <f t="shared" si="14"/>
        <v>-31</v>
      </c>
      <c r="BU47" s="49">
        <f t="shared" si="15"/>
        <v>1</v>
      </c>
      <c r="BV47" s="45">
        <f t="shared" si="16"/>
        <v>72</v>
      </c>
      <c r="BW47" s="9">
        <f ca="1" t="shared" si="17"/>
        <v>72</v>
      </c>
      <c r="BX47" s="25">
        <v>73</v>
      </c>
      <c r="BY47" s="14">
        <f ca="1" t="shared" si="29"/>
        <v>73.9</v>
      </c>
      <c r="BZ47" s="41">
        <f t="shared" si="18"/>
        <v>0</v>
      </c>
      <c r="CA47" s="42">
        <f t="shared" si="30"/>
        <v>0</v>
      </c>
      <c r="CB47" s="42">
        <f>SUM($CA$15:CA47)*CA47</f>
        <v>0</v>
      </c>
      <c r="CC47" s="26" t="s">
        <v>60</v>
      </c>
      <c r="CD47" s="6"/>
      <c r="CE47" s="9">
        <f ca="1" t="shared" si="19"/>
        <v>0</v>
      </c>
      <c r="CF47" s="10">
        <f ca="1" t="shared" si="20"/>
        <v>209</v>
      </c>
      <c r="CG47" s="48">
        <f t="shared" si="21"/>
        <v>-31</v>
      </c>
      <c r="CH47" s="49">
        <f t="shared" si="22"/>
        <v>1</v>
      </c>
      <c r="CI47" s="45">
        <f t="shared" si="23"/>
        <v>72</v>
      </c>
      <c r="CJ47" s="9">
        <f ca="1" t="shared" si="31"/>
        <v>72</v>
      </c>
      <c r="CK47" s="25">
        <v>73</v>
      </c>
      <c r="CL47" s="14">
        <f ca="1" t="shared" si="32"/>
        <v>73.9</v>
      </c>
      <c r="CM47" s="41">
        <f t="shared" si="24"/>
        <v>0</v>
      </c>
      <c r="CN47" s="42">
        <f t="shared" si="25"/>
        <v>0</v>
      </c>
      <c r="CO47" s="42">
        <f>SUM($CN$15:CN47)*CN47</f>
        <v>0</v>
      </c>
      <c r="CP47" s="26" t="s">
        <v>60</v>
      </c>
    </row>
    <row r="48" spans="1:94" s="3" customFormat="1" ht="12.75" customHeight="1">
      <c r="A48" s="209">
        <f t="shared" si="0"/>
        <v>0</v>
      </c>
      <c r="B48" s="210"/>
      <c r="C48" s="209">
        <f t="shared" si="6"/>
        <v>0</v>
      </c>
      <c r="D48" s="210"/>
      <c r="E48" s="52"/>
      <c r="F48" s="53"/>
      <c r="G48" s="53"/>
      <c r="H48" s="53"/>
      <c r="I48" s="54"/>
      <c r="J48" s="52"/>
      <c r="K48" s="53"/>
      <c r="L48" s="53"/>
      <c r="M48" s="53"/>
      <c r="N48" s="54"/>
      <c r="O48" s="52"/>
      <c r="P48" s="53"/>
      <c r="Q48" s="53"/>
      <c r="R48" s="53"/>
      <c r="S48" s="54"/>
      <c r="T48" s="52"/>
      <c r="U48" s="53"/>
      <c r="V48" s="53"/>
      <c r="W48" s="53"/>
      <c r="X48" s="54"/>
      <c r="Y48" s="19">
        <v>14</v>
      </c>
      <c r="Z48" s="16" t="s">
        <v>15</v>
      </c>
      <c r="AA48" s="20">
        <v>15.9</v>
      </c>
      <c r="AB48" s="52"/>
      <c r="AC48" s="53"/>
      <c r="AD48" s="53"/>
      <c r="AE48" s="53"/>
      <c r="AF48" s="54"/>
      <c r="AG48" s="52"/>
      <c r="AH48" s="53"/>
      <c r="AI48" s="53"/>
      <c r="AJ48" s="53"/>
      <c r="AK48" s="54"/>
      <c r="AL48" s="52"/>
      <c r="AM48" s="53"/>
      <c r="AN48" s="53"/>
      <c r="AO48" s="53"/>
      <c r="AP48" s="54"/>
      <c r="AQ48" s="52"/>
      <c r="AR48" s="53"/>
      <c r="AS48" s="53"/>
      <c r="AT48" s="53"/>
      <c r="AU48" s="75"/>
      <c r="AV48" s="209">
        <f t="shared" si="1"/>
        <v>0</v>
      </c>
      <c r="AW48" s="210"/>
      <c r="AX48" s="209">
        <f t="shared" si="2"/>
        <v>0</v>
      </c>
      <c r="AY48" s="215"/>
      <c r="AZ48" s="149">
        <f t="shared" si="3"/>
        <v>0</v>
      </c>
      <c r="BA48" s="150"/>
      <c r="BB48" s="160">
        <f t="shared" si="4"/>
        <v>0</v>
      </c>
      <c r="BC48" s="150"/>
      <c r="BE48" s="9">
        <f ca="1" t="shared" si="7"/>
        <v>0</v>
      </c>
      <c r="BF48" s="10">
        <f ca="1" t="shared" si="8"/>
        <v>0</v>
      </c>
      <c r="BG48" s="48">
        <f t="shared" si="26"/>
        <v>0</v>
      </c>
      <c r="BH48" s="25">
        <f t="shared" si="5"/>
        <v>1</v>
      </c>
      <c r="BI48" s="45">
        <f t="shared" si="9"/>
        <v>75</v>
      </c>
      <c r="BJ48" s="9">
        <f ca="1" t="shared" si="27"/>
        <v>74</v>
      </c>
      <c r="BK48" s="25">
        <v>75</v>
      </c>
      <c r="BL48" s="14">
        <f ca="1" t="shared" si="28"/>
        <v>75.9</v>
      </c>
      <c r="BM48" s="6"/>
      <c r="BN48" s="6"/>
      <c r="BO48" s="6"/>
      <c r="BP48" s="6"/>
      <c r="BQ48" s="6"/>
      <c r="BR48" s="9">
        <f ca="1" t="shared" si="12"/>
        <v>0</v>
      </c>
      <c r="BS48" s="10">
        <f ca="1" t="shared" si="13"/>
        <v>209</v>
      </c>
      <c r="BT48" s="48">
        <f t="shared" si="14"/>
        <v>-31</v>
      </c>
      <c r="BU48" s="49">
        <f t="shared" si="15"/>
        <v>1</v>
      </c>
      <c r="BV48" s="45">
        <f t="shared" si="16"/>
        <v>74</v>
      </c>
      <c r="BW48" s="9">
        <f ca="1" t="shared" si="17"/>
        <v>74</v>
      </c>
      <c r="BX48" s="25">
        <v>75</v>
      </c>
      <c r="BY48" s="14">
        <f ca="1" t="shared" si="29"/>
        <v>75.9</v>
      </c>
      <c r="BZ48" s="30"/>
      <c r="CA48" s="30"/>
      <c r="CB48" s="30"/>
      <c r="CC48" s="6"/>
      <c r="CD48" s="6"/>
      <c r="CE48" s="9">
        <f ca="1" t="shared" si="19"/>
        <v>0</v>
      </c>
      <c r="CF48" s="10">
        <f ca="1" t="shared" si="20"/>
        <v>209</v>
      </c>
      <c r="CG48" s="48">
        <f t="shared" si="21"/>
        <v>-31</v>
      </c>
      <c r="CH48" s="49">
        <f t="shared" si="22"/>
        <v>1</v>
      </c>
      <c r="CI48" s="45">
        <f t="shared" si="23"/>
        <v>74</v>
      </c>
      <c r="CJ48" s="9">
        <f ca="1" t="shared" si="31"/>
        <v>74</v>
      </c>
      <c r="CK48" s="25">
        <v>75</v>
      </c>
      <c r="CL48" s="14">
        <f ca="1" t="shared" si="32"/>
        <v>75.9</v>
      </c>
      <c r="CM48" s="30"/>
      <c r="CN48" s="30"/>
      <c r="CO48" s="30"/>
      <c r="CP48" s="6"/>
    </row>
    <row r="49" spans="1:93" ht="12.75" customHeight="1">
      <c r="A49" s="209">
        <f t="shared" si="0"/>
        <v>0</v>
      </c>
      <c r="B49" s="210"/>
      <c r="C49" s="209">
        <f t="shared" si="6"/>
        <v>0</v>
      </c>
      <c r="D49" s="210"/>
      <c r="E49" s="52"/>
      <c r="F49" s="53"/>
      <c r="G49" s="53"/>
      <c r="H49" s="53"/>
      <c r="I49" s="54"/>
      <c r="J49" s="52"/>
      <c r="K49" s="53"/>
      <c r="L49" s="53"/>
      <c r="M49" s="53"/>
      <c r="N49" s="54"/>
      <c r="O49" s="52"/>
      <c r="P49" s="53"/>
      <c r="Q49" s="53"/>
      <c r="R49" s="53"/>
      <c r="S49" s="54"/>
      <c r="T49" s="52"/>
      <c r="U49" s="53"/>
      <c r="V49" s="53"/>
      <c r="W49" s="53"/>
      <c r="X49" s="54"/>
      <c r="Y49" s="19">
        <v>12</v>
      </c>
      <c r="Z49" s="16" t="s">
        <v>15</v>
      </c>
      <c r="AA49" s="20">
        <v>13.9</v>
      </c>
      <c r="AB49" s="52"/>
      <c r="AC49" s="53"/>
      <c r="AD49" s="53"/>
      <c r="AE49" s="53"/>
      <c r="AF49" s="54"/>
      <c r="AG49" s="52"/>
      <c r="AH49" s="53"/>
      <c r="AI49" s="53"/>
      <c r="AJ49" s="53"/>
      <c r="AK49" s="54"/>
      <c r="AL49" s="52"/>
      <c r="AM49" s="53"/>
      <c r="AN49" s="53"/>
      <c r="AO49" s="53"/>
      <c r="AP49" s="54"/>
      <c r="AQ49" s="52"/>
      <c r="AR49" s="53"/>
      <c r="AS49" s="53"/>
      <c r="AT49" s="53"/>
      <c r="AU49" s="75"/>
      <c r="AV49" s="209">
        <f>SUM(AB49:AU49)</f>
        <v>0</v>
      </c>
      <c r="AW49" s="210"/>
      <c r="AX49" s="209">
        <f t="shared" si="2"/>
        <v>0</v>
      </c>
      <c r="AY49" s="215"/>
      <c r="AZ49" s="149">
        <f t="shared" si="3"/>
        <v>0</v>
      </c>
      <c r="BA49" s="150"/>
      <c r="BB49" s="160">
        <f t="shared" si="4"/>
        <v>0</v>
      </c>
      <c r="BC49" s="150"/>
      <c r="BE49" s="9">
        <f ca="1" t="shared" si="7"/>
        <v>0</v>
      </c>
      <c r="BF49" s="10">
        <f ca="1" t="shared" si="8"/>
        <v>0</v>
      </c>
      <c r="BG49" s="48">
        <f t="shared" si="26"/>
        <v>0</v>
      </c>
      <c r="BH49" s="25">
        <f t="shared" si="5"/>
        <v>1</v>
      </c>
      <c r="BI49" s="45">
        <f t="shared" si="9"/>
        <v>77</v>
      </c>
      <c r="BJ49" s="9">
        <f ca="1" t="shared" si="27"/>
        <v>76</v>
      </c>
      <c r="BK49" s="25">
        <v>77</v>
      </c>
      <c r="BL49" s="14">
        <f ca="1" t="shared" si="28"/>
        <v>77.9</v>
      </c>
      <c r="BR49" s="9">
        <f ca="1" t="shared" si="12"/>
        <v>0</v>
      </c>
      <c r="BS49" s="10">
        <f ca="1" t="shared" si="13"/>
        <v>209</v>
      </c>
      <c r="BT49" s="48">
        <f t="shared" si="14"/>
        <v>-31</v>
      </c>
      <c r="BU49" s="49">
        <f t="shared" si="15"/>
        <v>1</v>
      </c>
      <c r="BV49" s="45">
        <f t="shared" si="16"/>
        <v>76</v>
      </c>
      <c r="BW49" s="9">
        <f ca="1" t="shared" si="17"/>
        <v>76</v>
      </c>
      <c r="BX49" s="25">
        <v>77</v>
      </c>
      <c r="BY49" s="14">
        <f ca="1" t="shared" si="29"/>
        <v>77.9</v>
      </c>
      <c r="BZ49" s="30"/>
      <c r="CA49" s="30"/>
      <c r="CB49" s="30"/>
      <c r="CE49" s="9">
        <f ca="1" t="shared" si="19"/>
        <v>0</v>
      </c>
      <c r="CF49" s="10">
        <f ca="1" t="shared" si="20"/>
        <v>209</v>
      </c>
      <c r="CG49" s="48">
        <f t="shared" si="21"/>
        <v>-31</v>
      </c>
      <c r="CH49" s="49">
        <f t="shared" si="22"/>
        <v>1</v>
      </c>
      <c r="CI49" s="45">
        <f t="shared" si="23"/>
        <v>76</v>
      </c>
      <c r="CJ49" s="9">
        <f ca="1" t="shared" si="31"/>
        <v>76</v>
      </c>
      <c r="CK49" s="25">
        <v>77</v>
      </c>
      <c r="CL49" s="14">
        <f ca="1" t="shared" si="32"/>
        <v>77.9</v>
      </c>
      <c r="CM49" s="30"/>
      <c r="CN49" s="30"/>
      <c r="CO49" s="30"/>
    </row>
    <row r="50" spans="1:93" ht="12.75" customHeight="1">
      <c r="A50" s="209">
        <f t="shared" si="0"/>
        <v>0</v>
      </c>
      <c r="B50" s="210"/>
      <c r="C50" s="209">
        <f>SUM(E50:X50)</f>
        <v>0</v>
      </c>
      <c r="D50" s="210"/>
      <c r="E50" s="52"/>
      <c r="F50" s="53"/>
      <c r="G50" s="53"/>
      <c r="H50" s="53"/>
      <c r="I50" s="54"/>
      <c r="J50" s="52"/>
      <c r="K50" s="53"/>
      <c r="L50" s="53"/>
      <c r="M50" s="53"/>
      <c r="N50" s="54"/>
      <c r="O50" s="52"/>
      <c r="P50" s="53"/>
      <c r="Q50" s="53"/>
      <c r="R50" s="53"/>
      <c r="S50" s="54"/>
      <c r="T50" s="52"/>
      <c r="U50" s="53"/>
      <c r="V50" s="53"/>
      <c r="W50" s="53"/>
      <c r="X50" s="54"/>
      <c r="Y50" s="19">
        <v>10</v>
      </c>
      <c r="Z50" s="15" t="s">
        <v>15</v>
      </c>
      <c r="AA50" s="20">
        <v>11.9</v>
      </c>
      <c r="AB50" s="52"/>
      <c r="AC50" s="53"/>
      <c r="AD50" s="53"/>
      <c r="AE50" s="53"/>
      <c r="AF50" s="54"/>
      <c r="AG50" s="52"/>
      <c r="AH50" s="53"/>
      <c r="AI50" s="53"/>
      <c r="AJ50" s="53"/>
      <c r="AK50" s="54"/>
      <c r="AL50" s="52"/>
      <c r="AM50" s="53"/>
      <c r="AN50" s="53"/>
      <c r="AO50" s="53"/>
      <c r="AP50" s="54"/>
      <c r="AQ50" s="52"/>
      <c r="AR50" s="53"/>
      <c r="AS50" s="53"/>
      <c r="AT50" s="53"/>
      <c r="AU50" s="75"/>
      <c r="AV50" s="209">
        <f>SUM(AB50:AU50)</f>
        <v>0</v>
      </c>
      <c r="AW50" s="210"/>
      <c r="AX50" s="209">
        <f t="shared" si="2"/>
        <v>0</v>
      </c>
      <c r="AY50" s="215"/>
      <c r="AZ50" s="149">
        <f t="shared" si="3"/>
        <v>0</v>
      </c>
      <c r="BA50" s="150"/>
      <c r="BB50" s="160">
        <f t="shared" si="4"/>
        <v>0</v>
      </c>
      <c r="BC50" s="150"/>
      <c r="BE50" s="9">
        <f ca="1" t="shared" si="7"/>
        <v>0</v>
      </c>
      <c r="BF50" s="10">
        <f ca="1" t="shared" si="8"/>
        <v>0</v>
      </c>
      <c r="BG50" s="48">
        <f t="shared" si="26"/>
        <v>0</v>
      </c>
      <c r="BH50" s="25">
        <f t="shared" si="5"/>
        <v>1</v>
      </c>
      <c r="BI50" s="45">
        <f t="shared" si="9"/>
        <v>79</v>
      </c>
      <c r="BJ50" s="9">
        <f ca="1" t="shared" si="27"/>
        <v>78</v>
      </c>
      <c r="BK50" s="25">
        <v>79</v>
      </c>
      <c r="BL50" s="14">
        <f ca="1" t="shared" si="28"/>
        <v>79.9</v>
      </c>
      <c r="BR50" s="9">
        <f ca="1" t="shared" si="12"/>
        <v>0</v>
      </c>
      <c r="BS50" s="10">
        <f ca="1" t="shared" si="13"/>
        <v>209</v>
      </c>
      <c r="BT50" s="48">
        <f t="shared" si="14"/>
        <v>-31</v>
      </c>
      <c r="BU50" s="49">
        <f t="shared" si="15"/>
        <v>1</v>
      </c>
      <c r="BV50" s="45">
        <f t="shared" si="16"/>
        <v>78</v>
      </c>
      <c r="BW50" s="9">
        <f ca="1" t="shared" si="17"/>
        <v>78</v>
      </c>
      <c r="BY50" s="14">
        <f ca="1" t="shared" si="29"/>
        <v>79.9</v>
      </c>
      <c r="BZ50" s="30"/>
      <c r="CA50" s="30"/>
      <c r="CB50" s="30"/>
      <c r="CE50" s="9">
        <f ca="1" t="shared" si="19"/>
        <v>0</v>
      </c>
      <c r="CF50" s="10">
        <f ca="1" t="shared" si="20"/>
        <v>209</v>
      </c>
      <c r="CG50" s="48">
        <f t="shared" si="21"/>
        <v>-31</v>
      </c>
      <c r="CH50" s="49">
        <f t="shared" si="22"/>
        <v>1</v>
      </c>
      <c r="CI50" s="45">
        <f t="shared" si="23"/>
        <v>78</v>
      </c>
      <c r="CJ50" s="9">
        <f ca="1" t="shared" si="31"/>
        <v>78</v>
      </c>
      <c r="CK50" s="25">
        <v>79</v>
      </c>
      <c r="CL50" s="14">
        <f ca="1" t="shared" si="32"/>
        <v>79.9</v>
      </c>
      <c r="CM50" s="30"/>
      <c r="CN50" s="30"/>
      <c r="CO50" s="30"/>
    </row>
    <row r="51" spans="1:93" ht="12.75" customHeight="1">
      <c r="A51" s="209">
        <f>C51</f>
        <v>0</v>
      </c>
      <c r="B51" s="210"/>
      <c r="C51" s="209">
        <f t="shared" si="6"/>
        <v>0</v>
      </c>
      <c r="D51" s="210"/>
      <c r="E51" s="58"/>
      <c r="F51" s="59"/>
      <c r="G51" s="59"/>
      <c r="H51" s="59"/>
      <c r="I51" s="60"/>
      <c r="J51" s="58"/>
      <c r="K51" s="59"/>
      <c r="L51" s="59"/>
      <c r="M51" s="59"/>
      <c r="N51" s="60"/>
      <c r="O51" s="58"/>
      <c r="P51" s="59"/>
      <c r="Q51" s="59"/>
      <c r="R51" s="59"/>
      <c r="S51" s="60"/>
      <c r="T51" s="58"/>
      <c r="U51" s="59"/>
      <c r="V51" s="59"/>
      <c r="W51" s="59"/>
      <c r="X51" s="60"/>
      <c r="Y51" s="236" t="s">
        <v>65</v>
      </c>
      <c r="Z51" s="237"/>
      <c r="AA51" s="238"/>
      <c r="AB51" s="58"/>
      <c r="AC51" s="59"/>
      <c r="AD51" s="59"/>
      <c r="AE51" s="59"/>
      <c r="AF51" s="60"/>
      <c r="AG51" s="58"/>
      <c r="AH51" s="59"/>
      <c r="AI51" s="59"/>
      <c r="AJ51" s="59"/>
      <c r="AK51" s="60"/>
      <c r="AL51" s="58"/>
      <c r="AM51" s="59"/>
      <c r="AN51" s="59"/>
      <c r="AO51" s="59"/>
      <c r="AP51" s="60"/>
      <c r="AQ51" s="58"/>
      <c r="AR51" s="59"/>
      <c r="AS51" s="59"/>
      <c r="AT51" s="59"/>
      <c r="AU51" s="79"/>
      <c r="AV51" s="209">
        <f>SUM(AB51:AU51)</f>
        <v>0</v>
      </c>
      <c r="AW51" s="210"/>
      <c r="AX51" s="209">
        <f>AV51</f>
        <v>0</v>
      </c>
      <c r="AY51" s="215"/>
      <c r="AZ51" s="149">
        <f>AV51+C51</f>
        <v>0</v>
      </c>
      <c r="BA51" s="150"/>
      <c r="BB51" s="160">
        <f t="shared" si="4"/>
        <v>0</v>
      </c>
      <c r="BC51" s="150"/>
      <c r="BE51" s="11">
        <f ca="1" t="shared" si="7"/>
        <v>0</v>
      </c>
      <c r="BF51" s="12">
        <f ca="1" t="shared" si="8"/>
        <v>0</v>
      </c>
      <c r="BG51" s="50">
        <f t="shared" si="26"/>
        <v>0</v>
      </c>
      <c r="BH51" s="64">
        <f t="shared" si="5"/>
        <v>1</v>
      </c>
      <c r="BI51" s="43">
        <f t="shared" si="9"/>
        <v>0</v>
      </c>
      <c r="BJ51" s="124" t="str">
        <f ca="1" t="shared" si="27"/>
        <v>≥ 80</v>
      </c>
      <c r="BK51" s="125"/>
      <c r="BL51" s="126"/>
      <c r="BR51" s="11">
        <f ca="1" t="shared" si="12"/>
        <v>0</v>
      </c>
      <c r="BS51" s="12">
        <f ca="1" t="shared" si="13"/>
        <v>209</v>
      </c>
      <c r="BT51" s="50">
        <f t="shared" si="14"/>
        <v>-31</v>
      </c>
      <c r="BU51" s="42">
        <f t="shared" si="15"/>
        <v>1</v>
      </c>
      <c r="BV51" s="43">
        <f t="shared" si="16"/>
        <v>78</v>
      </c>
      <c r="BW51" s="108">
        <f ca="1">OFFSET($Y$15,52-ROW(),0)</f>
        <v>78</v>
      </c>
      <c r="BX51" s="109"/>
      <c r="BY51" s="110"/>
      <c r="BZ51" s="29"/>
      <c r="CA51" s="29"/>
      <c r="CB51" s="29"/>
      <c r="CE51" s="11">
        <f ca="1" t="shared" si="19"/>
        <v>0</v>
      </c>
      <c r="CF51" s="12">
        <f ca="1" t="shared" si="20"/>
        <v>209</v>
      </c>
      <c r="CG51" s="50">
        <f t="shared" si="21"/>
        <v>-31</v>
      </c>
      <c r="CH51" s="42">
        <f t="shared" si="22"/>
        <v>1</v>
      </c>
      <c r="CI51" s="43" t="str">
        <f t="shared" si="23"/>
        <v>≥ 80</v>
      </c>
      <c r="CJ51" s="108" t="str">
        <f ca="1">OFFSET($Y$15,51-ROW(),0)</f>
        <v>≥ 80</v>
      </c>
      <c r="CK51" s="109"/>
      <c r="CL51" s="110"/>
      <c r="CM51" s="29"/>
      <c r="CN51" s="29"/>
      <c r="CO51" s="29"/>
    </row>
    <row r="52" spans="1:93" ht="12.75">
      <c r="A52" s="232">
        <f>MAX(A15:B51)</f>
        <v>0</v>
      </c>
      <c r="B52" s="233"/>
      <c r="C52" s="233"/>
      <c r="D52" s="240"/>
      <c r="E52" s="241" t="s">
        <v>19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32">
        <f>MAX(AX15:AY51)</f>
        <v>209</v>
      </c>
      <c r="AW52" s="233"/>
      <c r="AX52" s="233"/>
      <c r="AY52" s="233"/>
      <c r="AZ52" s="167">
        <f>MAX(BB15:BC51)</f>
        <v>209</v>
      </c>
      <c r="BA52" s="168"/>
      <c r="BB52" s="168"/>
      <c r="BC52" s="169"/>
      <c r="BF52" s="13">
        <f>ROUND(N54,0)</f>
        <v>0</v>
      </c>
      <c r="BM52" s="6">
        <f>MAX(BM15:BM47)</f>
        <v>0</v>
      </c>
      <c r="BO52" s="6">
        <f>MAX(BO15:BO47)</f>
        <v>33</v>
      </c>
      <c r="BS52" s="13">
        <f>ROUND(AF54,0)</f>
        <v>178</v>
      </c>
      <c r="BT52" s="13"/>
      <c r="BU52" s="13"/>
      <c r="BV52" s="13"/>
      <c r="BZ52" s="6">
        <f>MAX(BZ15:BZ47)</f>
        <v>142</v>
      </c>
      <c r="CB52" s="6">
        <f>MAX(CB15:CB47)</f>
        <v>1</v>
      </c>
      <c r="CF52" s="13">
        <f>ROUND(AZ54,0)</f>
        <v>178</v>
      </c>
      <c r="CG52" s="13"/>
      <c r="CH52" s="13"/>
      <c r="CI52" s="13"/>
      <c r="CM52" s="6">
        <f>MAX(CM15:CM47)</f>
        <v>142</v>
      </c>
      <c r="CO52" s="6">
        <f>MAX(CO15:CO47)</f>
        <v>1</v>
      </c>
    </row>
    <row r="53" spans="1:55" ht="23.25" customHeight="1">
      <c r="A53" s="243" t="s">
        <v>66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22" t="str">
        <f>J12</f>
        <v>--</v>
      </c>
      <c r="O53" s="223"/>
      <c r="P53" s="223"/>
      <c r="Q53" s="223"/>
      <c r="R53" s="223"/>
      <c r="S53" s="223"/>
      <c r="T53" s="224"/>
      <c r="U53" s="177" t="s">
        <v>20</v>
      </c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222" t="str">
        <f>AK12</f>
        <v>East and West</v>
      </c>
      <c r="AG53" s="223"/>
      <c r="AH53" s="223"/>
      <c r="AI53" s="223"/>
      <c r="AJ53" s="223"/>
      <c r="AK53" s="223"/>
      <c r="AL53" s="224"/>
      <c r="AM53" s="244" t="s">
        <v>67</v>
      </c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5"/>
      <c r="AZ53" s="151" t="str">
        <f>AZ12</f>
        <v>Both Directions</v>
      </c>
      <c r="BA53" s="152"/>
      <c r="BB53" s="152"/>
      <c r="BC53" s="153"/>
    </row>
    <row r="54" spans="1:55" ht="12.75" customHeight="1">
      <c r="A54" s="21"/>
      <c r="B54" s="22"/>
      <c r="C54" s="22"/>
      <c r="D54" s="22"/>
      <c r="E54" s="23"/>
      <c r="F54" s="33"/>
      <c r="G54" s="33"/>
      <c r="H54" s="33"/>
      <c r="I54" s="33"/>
      <c r="J54" s="33"/>
      <c r="K54" s="33"/>
      <c r="L54" s="33"/>
      <c r="M54" s="23"/>
      <c r="N54" s="239">
        <f>ROUND((A52*0.85),0)</f>
        <v>0</v>
      </c>
      <c r="O54" s="155"/>
      <c r="P54" s="155"/>
      <c r="Q54" s="155"/>
      <c r="R54" s="155"/>
      <c r="S54" s="155"/>
      <c r="T54" s="156"/>
      <c r="U54" s="176" t="s">
        <v>26</v>
      </c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239">
        <f>ROUND((AV52*0.85),0)</f>
        <v>178</v>
      </c>
      <c r="AG54" s="155"/>
      <c r="AH54" s="155"/>
      <c r="AI54" s="155"/>
      <c r="AJ54" s="155"/>
      <c r="AK54" s="155"/>
      <c r="AL54" s="156"/>
      <c r="AM54" s="61"/>
      <c r="AN54" s="33"/>
      <c r="AO54" s="33"/>
      <c r="AP54" s="33"/>
      <c r="AQ54" s="33"/>
      <c r="AR54" s="33"/>
      <c r="AS54" s="24"/>
      <c r="AT54" s="33"/>
      <c r="AU54" s="33"/>
      <c r="AV54" s="34"/>
      <c r="AW54" s="51"/>
      <c r="AX54" s="51"/>
      <c r="AY54" s="51"/>
      <c r="AZ54" s="154">
        <f>ROUND((AZ52*0.85),0)</f>
        <v>178</v>
      </c>
      <c r="BA54" s="155"/>
      <c r="BB54" s="155"/>
      <c r="BC54" s="156"/>
    </row>
    <row r="55" spans="1:55" ht="12.75" customHeight="1">
      <c r="A55" s="21"/>
      <c r="B55" s="22"/>
      <c r="C55" s="22"/>
      <c r="D55" s="22"/>
      <c r="E55" s="23"/>
      <c r="F55" s="33"/>
      <c r="G55" s="33"/>
      <c r="H55" s="33"/>
      <c r="I55" s="33"/>
      <c r="J55" s="33"/>
      <c r="K55" s="33"/>
      <c r="L55" s="33"/>
      <c r="M55" s="23"/>
      <c r="N55" s="219">
        <f>VLOOKUP(1,BH15:BL51,4,FALSE)</f>
        <v>0</v>
      </c>
      <c r="O55" s="220"/>
      <c r="P55" s="220"/>
      <c r="Q55" s="220"/>
      <c r="R55" s="220"/>
      <c r="S55" s="220"/>
      <c r="T55" s="221"/>
      <c r="U55" s="176" t="s">
        <v>21</v>
      </c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219">
        <f>VLOOKUP(1,BU15:BY51,4,FALSE)</f>
        <v>43</v>
      </c>
      <c r="AG55" s="220"/>
      <c r="AH55" s="220"/>
      <c r="AI55" s="220"/>
      <c r="AJ55" s="220"/>
      <c r="AK55" s="220"/>
      <c r="AL55" s="221"/>
      <c r="AM55" s="61"/>
      <c r="AN55" s="33"/>
      <c r="AO55" s="33"/>
      <c r="AP55" s="33"/>
      <c r="AQ55" s="33"/>
      <c r="AR55" s="33"/>
      <c r="AS55" s="24"/>
      <c r="AT55" s="33"/>
      <c r="AU55" s="33"/>
      <c r="AV55" s="34"/>
      <c r="AW55" s="51"/>
      <c r="AX55" s="51"/>
      <c r="AY55" s="51"/>
      <c r="AZ55" s="154">
        <f>VLOOKUP(1,CH15:CL51,4,FALSE)</f>
        <v>43</v>
      </c>
      <c r="BA55" s="155"/>
      <c r="BB55" s="155"/>
      <c r="BC55" s="156"/>
    </row>
    <row r="56" spans="1:84" ht="12.75" customHeight="1">
      <c r="A56" s="2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158" t="str">
        <f>VLOOKUP(BO52,BO15:BP47,2,FALSE)</f>
        <v>72-80+</v>
      </c>
      <c r="O56" s="158"/>
      <c r="P56" s="158"/>
      <c r="Q56" s="158"/>
      <c r="R56" s="158"/>
      <c r="S56" s="158"/>
      <c r="T56" s="158"/>
      <c r="U56" s="176" t="s">
        <v>22</v>
      </c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58" t="str">
        <f>VLOOKUP(CB52,CB15:CC47,2,FALSE)</f>
        <v>32-42</v>
      </c>
      <c r="AG56" s="158"/>
      <c r="AH56" s="158"/>
      <c r="AI56" s="158"/>
      <c r="AJ56" s="158"/>
      <c r="AK56" s="158"/>
      <c r="AL56" s="158"/>
      <c r="AM56" s="62"/>
      <c r="AN56" s="34"/>
      <c r="AO56" s="34"/>
      <c r="AP56" s="34"/>
      <c r="AQ56" s="34"/>
      <c r="AR56" s="34"/>
      <c r="AS56" s="34"/>
      <c r="AT56" s="34"/>
      <c r="AU56" s="34"/>
      <c r="AV56" s="34"/>
      <c r="AW56" s="51"/>
      <c r="AX56" s="51"/>
      <c r="AY56" s="51"/>
      <c r="AZ56" s="157" t="str">
        <f>VLOOKUP(CO52,CO15:CP47,2,FALSE)</f>
        <v>32-42</v>
      </c>
      <c r="BA56" s="158"/>
      <c r="BB56" s="158"/>
      <c r="BC56" s="158"/>
      <c r="BF56" s="6" t="str">
        <f>VLOOKUP(BO52,BO15:BP47,2,FALSE)</f>
        <v>72-80+</v>
      </c>
      <c r="BS56" s="6" t="str">
        <f>VLOOKUP(CB52,CB15:CC47,2,FALSE)</f>
        <v>32-42</v>
      </c>
      <c r="CF56" s="6" t="str">
        <f>VLOOKUP(CO52,CO15:CP47,2,FALSE)</f>
        <v>32-42</v>
      </c>
    </row>
    <row r="57" spans="1:55" ht="23.25" customHeight="1">
      <c r="A57" s="2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127" t="str">
        <f>IF(A52=0," ",IF(BO52&gt;1,"Warning: Multiple 10 mph Paces. Highest range shown","OK"))</f>
        <v> </v>
      </c>
      <c r="O57" s="127"/>
      <c r="P57" s="127"/>
      <c r="Q57" s="127"/>
      <c r="R57" s="127"/>
      <c r="S57" s="127"/>
      <c r="T57" s="127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27" t="str">
        <f>IF(AV52=0," ",IF(CB52&gt;1,"Warning: Multiple 10 mph Paces. Highest range shown","OK"))</f>
        <v>OK</v>
      </c>
      <c r="AG57" s="127"/>
      <c r="AH57" s="127"/>
      <c r="AI57" s="127"/>
      <c r="AJ57" s="127"/>
      <c r="AK57" s="127"/>
      <c r="AL57" s="127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129" t="str">
        <f>IF(AZ52=0,"",IF(CO52&gt;1,"Warning: Multiple 10 mph Paces. Highest range shown","OK"))</f>
        <v>OK</v>
      </c>
      <c r="AX57" s="129"/>
      <c r="AY57" s="129"/>
      <c r="AZ57" s="129"/>
      <c r="BA57" s="129"/>
      <c r="BB57" s="129"/>
      <c r="BC57" s="130"/>
    </row>
    <row r="58" spans="1:55" ht="21" customHeight="1">
      <c r="A58" s="35"/>
      <c r="B58" s="36"/>
      <c r="C58" s="36"/>
      <c r="D58" s="36"/>
      <c r="E58" s="36"/>
      <c r="F58" s="36"/>
      <c r="G58" s="36"/>
      <c r="H58" s="32"/>
      <c r="I58" s="31"/>
      <c r="J58" s="31"/>
      <c r="K58" s="31"/>
      <c r="L58" s="31"/>
      <c r="M58" s="31"/>
      <c r="N58" s="128"/>
      <c r="O58" s="128"/>
      <c r="P58" s="128"/>
      <c r="Q58" s="128"/>
      <c r="R58" s="128"/>
      <c r="S58" s="128"/>
      <c r="T58" s="128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28"/>
      <c r="AG58" s="128"/>
      <c r="AH58" s="128"/>
      <c r="AI58" s="128"/>
      <c r="AJ58" s="128"/>
      <c r="AK58" s="128"/>
      <c r="AL58" s="128"/>
      <c r="AM58" s="31"/>
      <c r="AN58" s="31"/>
      <c r="AO58" s="31"/>
      <c r="AP58" s="31"/>
      <c r="AQ58" s="31"/>
      <c r="AR58" s="31"/>
      <c r="AS58" s="37"/>
      <c r="AT58" s="36"/>
      <c r="AU58" s="36"/>
      <c r="AV58" s="36"/>
      <c r="AW58" s="128"/>
      <c r="AX58" s="128"/>
      <c r="AY58" s="128"/>
      <c r="AZ58" s="128"/>
      <c r="BA58" s="128"/>
      <c r="BB58" s="128"/>
      <c r="BC58" s="131"/>
    </row>
  </sheetData>
  <sheetProtection sheet="1" selectLockedCells="1"/>
  <mergeCells count="330">
    <mergeCell ref="N56:T56"/>
    <mergeCell ref="U56:AE56"/>
    <mergeCell ref="AF56:AL56"/>
    <mergeCell ref="AZ56:BC56"/>
    <mergeCell ref="N57:T58"/>
    <mergeCell ref="U57:AE58"/>
    <mergeCell ref="AF57:AL58"/>
    <mergeCell ref="AW57:BC58"/>
    <mergeCell ref="N54:T54"/>
    <mergeCell ref="U54:AE54"/>
    <mergeCell ref="AF54:AL54"/>
    <mergeCell ref="AZ54:BC54"/>
    <mergeCell ref="N55:T55"/>
    <mergeCell ref="U55:AE55"/>
    <mergeCell ref="AF55:AL55"/>
    <mergeCell ref="AZ55:BC55"/>
    <mergeCell ref="A53:M53"/>
    <mergeCell ref="N53:T53"/>
    <mergeCell ref="U53:AE53"/>
    <mergeCell ref="AF53:AL53"/>
    <mergeCell ref="AM53:AY53"/>
    <mergeCell ref="AZ53:BC53"/>
    <mergeCell ref="BB51:BC51"/>
    <mergeCell ref="BJ51:BL51"/>
    <mergeCell ref="BW51:BY51"/>
    <mergeCell ref="CJ51:CL51"/>
    <mergeCell ref="A52:D52"/>
    <mergeCell ref="E52:AU52"/>
    <mergeCell ref="AV52:AY52"/>
    <mergeCell ref="AZ52:BC52"/>
    <mergeCell ref="A51:B51"/>
    <mergeCell ref="C51:D51"/>
    <mergeCell ref="Y51:AA51"/>
    <mergeCell ref="AV51:AW51"/>
    <mergeCell ref="AX51:AY51"/>
    <mergeCell ref="AZ51:BA51"/>
    <mergeCell ref="A50:B50"/>
    <mergeCell ref="C50:D50"/>
    <mergeCell ref="AV50:AW50"/>
    <mergeCell ref="AX50:AY50"/>
    <mergeCell ref="AZ50:BA50"/>
    <mergeCell ref="BB50:BC50"/>
    <mergeCell ref="A49:B49"/>
    <mergeCell ref="C49:D49"/>
    <mergeCell ref="AV49:AW49"/>
    <mergeCell ref="AX49:AY49"/>
    <mergeCell ref="AZ49:BA49"/>
    <mergeCell ref="BB49:BC49"/>
    <mergeCell ref="A48:B48"/>
    <mergeCell ref="C48:D48"/>
    <mergeCell ref="AV48:AW48"/>
    <mergeCell ref="AX48:AY48"/>
    <mergeCell ref="AZ48:BA48"/>
    <mergeCell ref="BB48:BC48"/>
    <mergeCell ref="A47:B47"/>
    <mergeCell ref="C47:D47"/>
    <mergeCell ref="AV47:AW47"/>
    <mergeCell ref="AX47:AY47"/>
    <mergeCell ref="AZ47:BA47"/>
    <mergeCell ref="BB47:BC47"/>
    <mergeCell ref="A46:B46"/>
    <mergeCell ref="C46:D46"/>
    <mergeCell ref="AV46:AW46"/>
    <mergeCell ref="AX46:AY46"/>
    <mergeCell ref="AZ46:BA46"/>
    <mergeCell ref="BB46:BC46"/>
    <mergeCell ref="A45:B45"/>
    <mergeCell ref="C45:D45"/>
    <mergeCell ref="AV45:AW45"/>
    <mergeCell ref="AX45:AY45"/>
    <mergeCell ref="AZ45:BA45"/>
    <mergeCell ref="BB45:BC45"/>
    <mergeCell ref="A44:B44"/>
    <mergeCell ref="C44:D44"/>
    <mergeCell ref="AV44:AW44"/>
    <mergeCell ref="AX44:AY44"/>
    <mergeCell ref="AZ44:BA44"/>
    <mergeCell ref="BB44:BC44"/>
    <mergeCell ref="A43:B43"/>
    <mergeCell ref="C43:D43"/>
    <mergeCell ref="AV43:AW43"/>
    <mergeCell ref="AX43:AY43"/>
    <mergeCell ref="AZ43:BA43"/>
    <mergeCell ref="BB43:BC43"/>
    <mergeCell ref="A42:B42"/>
    <mergeCell ref="C42:D42"/>
    <mergeCell ref="AV42:AW42"/>
    <mergeCell ref="AX42:AY42"/>
    <mergeCell ref="AZ42:BA42"/>
    <mergeCell ref="BB42:BC42"/>
    <mergeCell ref="A41:B41"/>
    <mergeCell ref="C41:D41"/>
    <mergeCell ref="AV41:AW41"/>
    <mergeCell ref="AX41:AY41"/>
    <mergeCell ref="AZ41:BA41"/>
    <mergeCell ref="BB41:BC41"/>
    <mergeCell ref="A40:B40"/>
    <mergeCell ref="C40:D40"/>
    <mergeCell ref="AV40:AW40"/>
    <mergeCell ref="AX40:AY40"/>
    <mergeCell ref="AZ40:BA40"/>
    <mergeCell ref="BB40:BC40"/>
    <mergeCell ref="A39:B39"/>
    <mergeCell ref="C39:D39"/>
    <mergeCell ref="AV39:AW39"/>
    <mergeCell ref="AX39:AY39"/>
    <mergeCell ref="AZ39:BA39"/>
    <mergeCell ref="BB39:BC39"/>
    <mergeCell ref="A38:B38"/>
    <mergeCell ref="C38:D38"/>
    <mergeCell ref="AV38:AW38"/>
    <mergeCell ref="AX38:AY38"/>
    <mergeCell ref="AZ38:BA38"/>
    <mergeCell ref="BB38:BC38"/>
    <mergeCell ref="A37:B37"/>
    <mergeCell ref="C37:D37"/>
    <mergeCell ref="AV37:AW37"/>
    <mergeCell ref="AX37:AY37"/>
    <mergeCell ref="AZ37:BA37"/>
    <mergeCell ref="BB37:BC37"/>
    <mergeCell ref="A36:B36"/>
    <mergeCell ref="C36:D36"/>
    <mergeCell ref="AV36:AW36"/>
    <mergeCell ref="AX36:AY36"/>
    <mergeCell ref="AZ36:BA36"/>
    <mergeCell ref="BB36:BC36"/>
    <mergeCell ref="A35:B35"/>
    <mergeCell ref="C35:D35"/>
    <mergeCell ref="AV35:AW35"/>
    <mergeCell ref="AX35:AY35"/>
    <mergeCell ref="AZ35:BA35"/>
    <mergeCell ref="BB35:BC35"/>
    <mergeCell ref="A34:B34"/>
    <mergeCell ref="C34:D34"/>
    <mergeCell ref="AV34:AW34"/>
    <mergeCell ref="AX34:AY34"/>
    <mergeCell ref="AZ34:BA34"/>
    <mergeCell ref="BB34:BC34"/>
    <mergeCell ref="A33:B33"/>
    <mergeCell ref="C33:D33"/>
    <mergeCell ref="AV33:AW33"/>
    <mergeCell ref="AX33:AY33"/>
    <mergeCell ref="AZ33:BA33"/>
    <mergeCell ref="BB33:BC33"/>
    <mergeCell ref="A32:B32"/>
    <mergeCell ref="C32:D32"/>
    <mergeCell ref="AV32:AW32"/>
    <mergeCell ref="AX32:AY32"/>
    <mergeCell ref="AZ32:BA32"/>
    <mergeCell ref="BB32:BC32"/>
    <mergeCell ref="A31:B31"/>
    <mergeCell ref="C31:D31"/>
    <mergeCell ref="AV31:AW31"/>
    <mergeCell ref="AX31:AY31"/>
    <mergeCell ref="AZ31:BA31"/>
    <mergeCell ref="BB31:BC31"/>
    <mergeCell ref="A30:B30"/>
    <mergeCell ref="C30:D30"/>
    <mergeCell ref="AV30:AW30"/>
    <mergeCell ref="AX30:AY30"/>
    <mergeCell ref="AZ30:BA30"/>
    <mergeCell ref="BB30:BC30"/>
    <mergeCell ref="A29:B29"/>
    <mergeCell ref="C29:D29"/>
    <mergeCell ref="AV29:AW29"/>
    <mergeCell ref="AX29:AY29"/>
    <mergeCell ref="AZ29:BA29"/>
    <mergeCell ref="BB29:BC29"/>
    <mergeCell ref="A28:B28"/>
    <mergeCell ref="C28:D28"/>
    <mergeCell ref="AV28:AW28"/>
    <mergeCell ref="AX28:AY28"/>
    <mergeCell ref="AZ28:BA28"/>
    <mergeCell ref="BB28:BC28"/>
    <mergeCell ref="A27:B27"/>
    <mergeCell ref="C27:D27"/>
    <mergeCell ref="AV27:AW27"/>
    <mergeCell ref="AX27:AY27"/>
    <mergeCell ref="AZ27:BA27"/>
    <mergeCell ref="BB27:BC27"/>
    <mergeCell ref="A26:B26"/>
    <mergeCell ref="C26:D26"/>
    <mergeCell ref="AV26:AW26"/>
    <mergeCell ref="AX26:AY26"/>
    <mergeCell ref="AZ26:BA26"/>
    <mergeCell ref="BB26:BC26"/>
    <mergeCell ref="A25:B25"/>
    <mergeCell ref="C25:D25"/>
    <mergeCell ref="AV25:AW25"/>
    <mergeCell ref="AX25:AY25"/>
    <mergeCell ref="AZ25:BA25"/>
    <mergeCell ref="BB25:BC25"/>
    <mergeCell ref="A24:B24"/>
    <mergeCell ref="C24:D24"/>
    <mergeCell ref="AV24:AW24"/>
    <mergeCell ref="AX24:AY24"/>
    <mergeCell ref="AZ24:BA24"/>
    <mergeCell ref="BB24:BC24"/>
    <mergeCell ref="A23:B23"/>
    <mergeCell ref="C23:D23"/>
    <mergeCell ref="AV23:AW23"/>
    <mergeCell ref="AX23:AY23"/>
    <mergeCell ref="AZ23:BA23"/>
    <mergeCell ref="BB23:BC23"/>
    <mergeCell ref="A22:B22"/>
    <mergeCell ref="C22:D22"/>
    <mergeCell ref="AV22:AW22"/>
    <mergeCell ref="AX22:AY22"/>
    <mergeCell ref="AZ22:BA22"/>
    <mergeCell ref="BB22:BC22"/>
    <mergeCell ref="A21:B21"/>
    <mergeCell ref="C21:D21"/>
    <mergeCell ref="AV21:AW21"/>
    <mergeCell ref="AX21:AY21"/>
    <mergeCell ref="AZ21:BA21"/>
    <mergeCell ref="BB21:BC21"/>
    <mergeCell ref="A20:B20"/>
    <mergeCell ref="C20:D20"/>
    <mergeCell ref="AV20:AW20"/>
    <mergeCell ref="AX20:AY20"/>
    <mergeCell ref="AZ20:BA20"/>
    <mergeCell ref="BB20:BC20"/>
    <mergeCell ref="A19:B19"/>
    <mergeCell ref="C19:D19"/>
    <mergeCell ref="AV19:AW19"/>
    <mergeCell ref="AX19:AY19"/>
    <mergeCell ref="AZ19:BA19"/>
    <mergeCell ref="BB19:BC19"/>
    <mergeCell ref="A18:B18"/>
    <mergeCell ref="C18:D18"/>
    <mergeCell ref="AV18:AW18"/>
    <mergeCell ref="AX18:AY18"/>
    <mergeCell ref="AZ18:BA18"/>
    <mergeCell ref="BB18:BC18"/>
    <mergeCell ref="BB16:BC16"/>
    <mergeCell ref="A17:B17"/>
    <mergeCell ref="C17:D17"/>
    <mergeCell ref="AV17:AW17"/>
    <mergeCell ref="AX17:AY17"/>
    <mergeCell ref="AZ17:BA17"/>
    <mergeCell ref="BB17:BC17"/>
    <mergeCell ref="AZ15:BA15"/>
    <mergeCell ref="BB15:BC15"/>
    <mergeCell ref="BJ15:BL15"/>
    <mergeCell ref="BW15:BY15"/>
    <mergeCell ref="CJ15:CL15"/>
    <mergeCell ref="A16:B16"/>
    <mergeCell ref="C16:D16"/>
    <mergeCell ref="AV16:AW16"/>
    <mergeCell ref="AX16:AY16"/>
    <mergeCell ref="AZ16:BA16"/>
    <mergeCell ref="CE13:CE14"/>
    <mergeCell ref="CF13:CF14"/>
    <mergeCell ref="CG13:CI14"/>
    <mergeCell ref="CJ13:CL14"/>
    <mergeCell ref="CM13:CP14"/>
    <mergeCell ref="A15:B15"/>
    <mergeCell ref="C15:D15"/>
    <mergeCell ref="Y15:AA15"/>
    <mergeCell ref="AV15:AW15"/>
    <mergeCell ref="AX15:AY15"/>
    <mergeCell ref="BM13:BP14"/>
    <mergeCell ref="BR13:BR14"/>
    <mergeCell ref="BS13:BS14"/>
    <mergeCell ref="BT13:BV14"/>
    <mergeCell ref="BW13:BY14"/>
    <mergeCell ref="BZ13:CC14"/>
    <mergeCell ref="AZ13:BA14"/>
    <mergeCell ref="BB13:BC14"/>
    <mergeCell ref="BE13:BE14"/>
    <mergeCell ref="BF13:BF14"/>
    <mergeCell ref="BG13:BI14"/>
    <mergeCell ref="BJ13:BL14"/>
    <mergeCell ref="AB13:AF14"/>
    <mergeCell ref="AG13:AK14"/>
    <mergeCell ref="AL13:AP14"/>
    <mergeCell ref="AQ13:AU14"/>
    <mergeCell ref="AV13:AW14"/>
    <mergeCell ref="AX13:AY14"/>
    <mergeCell ref="A13:B14"/>
    <mergeCell ref="C13:D14"/>
    <mergeCell ref="E13:I14"/>
    <mergeCell ref="J13:N14"/>
    <mergeCell ref="O13:S14"/>
    <mergeCell ref="T13:X14"/>
    <mergeCell ref="AK12:AR12"/>
    <mergeCell ref="AS12:AY12"/>
    <mergeCell ref="AZ12:BC12"/>
    <mergeCell ref="BE12:BP12"/>
    <mergeCell ref="BR12:CC12"/>
    <mergeCell ref="CE12:CP12"/>
    <mergeCell ref="A10:J10"/>
    <mergeCell ref="K10:Y10"/>
    <mergeCell ref="AC10:AH10"/>
    <mergeCell ref="AI10:BB10"/>
    <mergeCell ref="A11:BC11"/>
    <mergeCell ref="A12:I12"/>
    <mergeCell ref="J12:Q12"/>
    <mergeCell ref="R12:X12"/>
    <mergeCell ref="Y12:AA14"/>
    <mergeCell ref="AB12:AJ12"/>
    <mergeCell ref="I8:P8"/>
    <mergeCell ref="Q8:R8"/>
    <mergeCell ref="S8:Y8"/>
    <mergeCell ref="AC8:AH8"/>
    <mergeCell ref="AI8:BB8"/>
    <mergeCell ref="A9:J9"/>
    <mergeCell ref="K9:Y9"/>
    <mergeCell ref="AC9:AH9"/>
    <mergeCell ref="AI9:BB9"/>
    <mergeCell ref="BC5:BC10"/>
    <mergeCell ref="A6:H6"/>
    <mergeCell ref="I6:Y6"/>
    <mergeCell ref="AC6:AH6"/>
    <mergeCell ref="AI6:BB6"/>
    <mergeCell ref="A7:H7"/>
    <mergeCell ref="I7:Y7"/>
    <mergeCell ref="AC7:AH7"/>
    <mergeCell ref="AI7:BB7"/>
    <mergeCell ref="A8:H8"/>
    <mergeCell ref="A1:BC1"/>
    <mergeCell ref="A2:BC2"/>
    <mergeCell ref="A3:BC3"/>
    <mergeCell ref="A4:Z4"/>
    <mergeCell ref="AA4:BC4"/>
    <mergeCell ref="A5:H5"/>
    <mergeCell ref="I5:Y5"/>
    <mergeCell ref="Z5:AB10"/>
    <mergeCell ref="AC5:AH5"/>
    <mergeCell ref="AI5:BB5"/>
  </mergeCells>
  <conditionalFormatting sqref="Y42:Z45 X33:X42">
    <cfRule type="containsErrors" priority="35" dxfId="0" stopIfTrue="1">
      <formula>ISERROR(X33)</formula>
    </cfRule>
  </conditionalFormatting>
  <conditionalFormatting sqref="Y16:AA50 A15:D15 J15:X15 A16:B50 AV52 E52 C16:X49 AB15:AW49">
    <cfRule type="cellIs" priority="34" dxfId="0" operator="equal" stopIfTrue="1">
      <formula>0</formula>
    </cfRule>
  </conditionalFormatting>
  <conditionalFormatting sqref="AP37:AU37 AP36:AT36">
    <cfRule type="cellIs" priority="33" dxfId="0" operator="equal" stopIfTrue="1">
      <formula>0</formula>
    </cfRule>
  </conditionalFormatting>
  <conditionalFormatting sqref="AB50:AU50 E50:X50 AX15:AX50 A52 A51:AY51">
    <cfRule type="cellIs" priority="32" dxfId="0" operator="equal" stopIfTrue="1">
      <formula>0</formula>
    </cfRule>
  </conditionalFormatting>
  <conditionalFormatting sqref="AV50:AW50">
    <cfRule type="cellIs" priority="31" dxfId="0" operator="equal" stopIfTrue="1">
      <formula>0</formula>
    </cfRule>
  </conditionalFormatting>
  <conditionalFormatting sqref="C50:D50">
    <cfRule type="cellIs" priority="30" dxfId="0" operator="equal" stopIfTrue="1">
      <formula>0</formula>
    </cfRule>
  </conditionalFormatting>
  <conditionalFormatting sqref="E15:I15">
    <cfRule type="cellIs" priority="29" dxfId="0" operator="equal" stopIfTrue="1">
      <formula>0</formula>
    </cfRule>
  </conditionalFormatting>
  <conditionalFormatting sqref="A15:B50">
    <cfRule type="cellIs" priority="28" dxfId="0" operator="equal" stopIfTrue="1">
      <formula>A16</formula>
    </cfRule>
  </conditionalFormatting>
  <conditionalFormatting sqref="A49:B49">
    <cfRule type="cellIs" priority="27" dxfId="0" operator="equal" stopIfTrue="1">
      <formula>A50</formula>
    </cfRule>
  </conditionalFormatting>
  <conditionalFormatting sqref="AX15:AY50">
    <cfRule type="cellIs" priority="26" dxfId="0" operator="equal" stopIfTrue="1">
      <formula>AX16</formula>
    </cfRule>
  </conditionalFormatting>
  <conditionalFormatting sqref="BB15:BC51">
    <cfRule type="cellIs" priority="25" dxfId="11" operator="equal" stopIfTrue="1">
      <formula>0</formula>
    </cfRule>
  </conditionalFormatting>
  <conditionalFormatting sqref="BB15:BC50">
    <cfRule type="cellIs" priority="24" dxfId="11" operator="equal" stopIfTrue="1">
      <formula>BB16</formula>
    </cfRule>
  </conditionalFormatting>
  <conditionalFormatting sqref="AZ15:BA51">
    <cfRule type="cellIs" priority="22" dxfId="11" operator="equal" stopIfTrue="1">
      <formula>AZ16</formula>
    </cfRule>
    <cfRule type="cellIs" priority="23" dxfId="11" operator="equal" stopIfTrue="1">
      <formula>0</formula>
    </cfRule>
  </conditionalFormatting>
  <conditionalFormatting sqref="AZ52">
    <cfRule type="cellIs" priority="21" dxfId="11" operator="equal" stopIfTrue="1">
      <formula>0</formula>
    </cfRule>
  </conditionalFormatting>
  <conditionalFormatting sqref="AF54:AL56 N54:T56">
    <cfRule type="expression" priority="19" dxfId="0" stopIfTrue="1">
      <formula>$N$54=0</formula>
    </cfRule>
    <cfRule type="cellIs" priority="20" dxfId="0" operator="equal" stopIfTrue="1">
      <formula>0</formula>
    </cfRule>
  </conditionalFormatting>
  <conditionalFormatting sqref="AF57">
    <cfRule type="containsText" priority="18" dxfId="24" operator="containsText" stopIfTrue="1" text="Multiple ">
      <formula>NOT(ISERROR(SEARCH("Multiple ",AF57)))</formula>
    </cfRule>
  </conditionalFormatting>
  <conditionalFormatting sqref="N57">
    <cfRule type="containsText" priority="17" dxfId="24" operator="containsText" stopIfTrue="1" text="Multiple ">
      <formula>NOT(ISERROR(SEARCH("Multiple ",N57)))</formula>
    </cfRule>
  </conditionalFormatting>
  <conditionalFormatting sqref="AF57 N57">
    <cfRule type="containsText" priority="16" dxfId="23" operator="containsText" stopIfTrue="1" text="OK">
      <formula>NOT(ISERROR(SEARCH("OK",N57)))</formula>
    </cfRule>
  </conditionalFormatting>
  <conditionalFormatting sqref="AZ55:AZ56 BA55:BC55">
    <cfRule type="cellIs" priority="14" dxfId="0" operator="equal" stopIfTrue="1">
      <formula>0</formula>
    </cfRule>
  </conditionalFormatting>
  <conditionalFormatting sqref="AZ54:BC54">
    <cfRule type="cellIs" priority="15" dxfId="0" operator="equal" stopIfTrue="1">
      <formula>0</formula>
    </cfRule>
  </conditionalFormatting>
  <conditionalFormatting sqref="AW57">
    <cfRule type="containsText" priority="12" dxfId="23" operator="containsText" stopIfTrue="1" text="OK">
      <formula>NOT(ISERROR(SEARCH("OK",AW57)))</formula>
    </cfRule>
  </conditionalFormatting>
  <conditionalFormatting sqref="AW57">
    <cfRule type="containsText" priority="13" dxfId="24" operator="containsText" stopIfTrue="1" text="Multiple ">
      <formula>NOT(ISERROR(SEARCH("Multiple ",AW57)))</formula>
    </cfRule>
  </conditionalFormatting>
  <conditionalFormatting sqref="AV15:AY52">
    <cfRule type="expression" priority="4" dxfId="0" stopIfTrue="1">
      <formula>$A$52&lt;=0</formula>
    </cfRule>
    <cfRule type="expression" priority="11" dxfId="0" stopIfTrue="1">
      <formula>"ISNUMBER(search(""and"",$AK$12)"</formula>
    </cfRule>
  </conditionalFormatting>
  <conditionalFormatting sqref="N53:T53 AF53:AL53">
    <cfRule type="cellIs" priority="10" dxfId="0" operator="equal" stopIfTrue="1">
      <formula>0</formula>
    </cfRule>
  </conditionalFormatting>
  <conditionalFormatting sqref="I5:Y7 I8:P8 S8:Y8 K9:Y10 AI5:BB10">
    <cfRule type="cellIs" priority="9" dxfId="18" operator="equal" stopIfTrue="1">
      <formula>0</formula>
    </cfRule>
  </conditionalFormatting>
  <conditionalFormatting sqref="AU38">
    <cfRule type="containsErrors" priority="8" dxfId="0" stopIfTrue="1">
      <formula>ISERROR(AU38)</formula>
    </cfRule>
  </conditionalFormatting>
  <conditionalFormatting sqref="AU37">
    <cfRule type="containsErrors" priority="7" dxfId="0" stopIfTrue="1">
      <formula>ISERROR(AU37)</formula>
    </cfRule>
  </conditionalFormatting>
  <conditionalFormatting sqref="AU39">
    <cfRule type="containsErrors" priority="6" dxfId="0" stopIfTrue="1">
      <formula>ISERROR(AU39)</formula>
    </cfRule>
  </conditionalFormatting>
  <conditionalFormatting sqref="AU35">
    <cfRule type="containsErrors" priority="5" dxfId="0" stopIfTrue="1">
      <formula>ISERROR(AU35)</formula>
    </cfRule>
  </conditionalFormatting>
  <conditionalFormatting sqref="A15:D52">
    <cfRule type="expression" priority="3" dxfId="0" stopIfTrue="1">
      <formula>$AV$52&lt;=0</formula>
    </cfRule>
  </conditionalFormatting>
  <conditionalFormatting sqref="J12:Q12 AK12:AR12">
    <cfRule type="cellIs" priority="2" dxfId="18" operator="lessThanOrEqual" stopIfTrue="1">
      <formula>0</formula>
    </cfRule>
  </conditionalFormatting>
  <conditionalFormatting sqref="AZ56:BC56">
    <cfRule type="expression" priority="1" dxfId="0" stopIfTrue="1">
      <formula>$AZ$52=0</formula>
    </cfRule>
  </conditionalFormatting>
  <printOptions horizontalCentered="1"/>
  <pageMargins left="0.125" right="0" top="0.4" bottom="0.25" header="0.5" footer="0.5"/>
  <pageSetup horizontalDpi="600" verticalDpi="600" orientation="portrait" scale="96" r:id="rId2"/>
  <headerFooter alignWithMargins="0">
    <oddHeader>&amp;R&amp;6Form 750-010-03
TRAFFIC ENGINEERING
February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60"/>
  <sheetViews>
    <sheetView showGridLines="0" tabSelected="1" zoomScaleSheetLayoutView="130" workbookViewId="0" topLeftCell="A1">
      <selection activeCell="J12" sqref="J12:Q12"/>
    </sheetView>
  </sheetViews>
  <sheetFormatPr defaultColWidth="9.140625" defaultRowHeight="12.75"/>
  <cols>
    <col min="1" max="4" width="2.28125" style="1" customWidth="1"/>
    <col min="5" max="24" width="1.7109375" style="1" customWidth="1"/>
    <col min="25" max="25" width="2.421875" style="1" customWidth="1"/>
    <col min="26" max="26" width="0.71875" style="1" customWidth="1"/>
    <col min="27" max="27" width="4.00390625" style="1" customWidth="1"/>
    <col min="28" max="47" width="1.7109375" style="1" customWidth="1"/>
    <col min="48" max="51" width="2.28125" style="1" customWidth="1"/>
    <col min="52" max="55" width="2.7109375" style="1" customWidth="1"/>
    <col min="56" max="56" width="6.7109375" style="6" customWidth="1"/>
    <col min="57" max="58" width="5.140625" style="6" hidden="1" customWidth="1"/>
    <col min="59" max="59" width="3.7109375" style="6" hidden="1" customWidth="1"/>
    <col min="60" max="60" width="2.140625" style="6" hidden="1" customWidth="1"/>
    <col min="61" max="61" width="4.00390625" style="6" hidden="1" customWidth="1"/>
    <col min="62" max="62" width="3.00390625" style="6" hidden="1" customWidth="1"/>
    <col min="63" max="63" width="3.140625" style="6" hidden="1" customWidth="1"/>
    <col min="64" max="65" width="4.421875" style="6" hidden="1" customWidth="1"/>
    <col min="66" max="66" width="2.28125" style="6" hidden="1" customWidth="1"/>
    <col min="67" max="67" width="2.140625" style="6" hidden="1" customWidth="1"/>
    <col min="68" max="68" width="5.421875" style="6" hidden="1" customWidth="1"/>
    <col min="69" max="69" width="5.57421875" style="6" hidden="1" customWidth="1"/>
    <col min="70" max="71" width="4.57421875" style="6" hidden="1" customWidth="1"/>
    <col min="72" max="72" width="3.7109375" style="6" hidden="1" customWidth="1"/>
    <col min="73" max="73" width="2.140625" style="6" hidden="1" customWidth="1"/>
    <col min="74" max="74" width="4.140625" style="6" hidden="1" customWidth="1"/>
    <col min="75" max="76" width="2.8515625" style="6" hidden="1" customWidth="1"/>
    <col min="77" max="77" width="4.140625" style="6" hidden="1" customWidth="1"/>
    <col min="78" max="78" width="3.57421875" style="6" hidden="1" customWidth="1"/>
    <col min="79" max="79" width="2.00390625" style="6" hidden="1" customWidth="1"/>
    <col min="80" max="80" width="1.7109375" style="6" hidden="1" customWidth="1"/>
    <col min="81" max="81" width="5.421875" style="6" hidden="1" customWidth="1"/>
    <col min="82" max="82" width="9.28125" style="6" hidden="1" customWidth="1"/>
    <col min="83" max="84" width="5.7109375" style="6" hidden="1" customWidth="1"/>
    <col min="85" max="85" width="4.00390625" style="6" hidden="1" customWidth="1"/>
    <col min="86" max="86" width="1.7109375" style="6" hidden="1" customWidth="1"/>
    <col min="87" max="87" width="3.8515625" style="6" hidden="1" customWidth="1"/>
    <col min="88" max="88" width="2.7109375" style="6" hidden="1" customWidth="1"/>
    <col min="89" max="89" width="2.421875" style="6" hidden="1" customWidth="1"/>
    <col min="90" max="90" width="4.140625" style="6" hidden="1" customWidth="1"/>
    <col min="91" max="91" width="3.421875" style="6" hidden="1" customWidth="1"/>
    <col min="92" max="92" width="1.7109375" style="6" hidden="1" customWidth="1"/>
    <col min="93" max="93" width="2.00390625" style="6" hidden="1" customWidth="1"/>
    <col min="94" max="94" width="5.421875" style="6" hidden="1" customWidth="1"/>
    <col min="95" max="96" width="9.140625" style="1" hidden="1" customWidth="1"/>
    <col min="97" max="98" width="5.140625" style="6" hidden="1" customWidth="1"/>
    <col min="99" max="99" width="3.7109375" style="6" hidden="1" customWidth="1"/>
    <col min="100" max="100" width="2.140625" style="6" hidden="1" customWidth="1"/>
    <col min="101" max="101" width="3.140625" style="6" hidden="1" customWidth="1"/>
    <col min="102" max="102" width="3.00390625" style="6" hidden="1" customWidth="1"/>
    <col min="103" max="103" width="3.140625" style="6" hidden="1" customWidth="1"/>
    <col min="104" max="105" width="4.421875" style="6" hidden="1" customWidth="1"/>
    <col min="106" max="106" width="2.28125" style="6" hidden="1" customWidth="1"/>
    <col min="107" max="107" width="2.140625" style="6" hidden="1" customWidth="1"/>
    <col min="108" max="108" width="5.421875" style="6" hidden="1" customWidth="1"/>
    <col min="109" max="109" width="5.57421875" style="6" hidden="1" customWidth="1"/>
    <col min="110" max="111" width="4.57421875" style="6" hidden="1" customWidth="1"/>
    <col min="112" max="112" width="3.7109375" style="6" hidden="1" customWidth="1"/>
    <col min="113" max="113" width="2.140625" style="6" hidden="1" customWidth="1"/>
    <col min="114" max="114" width="4.140625" style="6" hidden="1" customWidth="1"/>
    <col min="115" max="116" width="2.8515625" style="6" hidden="1" customWidth="1"/>
    <col min="117" max="117" width="4.140625" style="6" hidden="1" customWidth="1"/>
    <col min="118" max="118" width="3.57421875" style="6" hidden="1" customWidth="1"/>
    <col min="119" max="119" width="2.00390625" style="6" hidden="1" customWidth="1"/>
    <col min="120" max="120" width="1.7109375" style="6" hidden="1" customWidth="1"/>
    <col min="121" max="121" width="5.421875" style="6" hidden="1" customWidth="1"/>
    <col min="122" max="122" width="9.28125" style="6" hidden="1" customWidth="1"/>
    <col min="123" max="124" width="5.7109375" style="6" hidden="1" customWidth="1"/>
    <col min="125" max="125" width="4.00390625" style="6" hidden="1" customWidth="1"/>
    <col min="126" max="126" width="1.7109375" style="6" hidden="1" customWidth="1"/>
    <col min="127" max="127" width="3.8515625" style="6" hidden="1" customWidth="1"/>
    <col min="128" max="128" width="2.7109375" style="6" hidden="1" customWidth="1"/>
    <col min="129" max="129" width="2.421875" style="6" hidden="1" customWidth="1"/>
    <col min="130" max="130" width="4.140625" style="6" hidden="1" customWidth="1"/>
    <col min="131" max="131" width="3.421875" style="6" hidden="1" customWidth="1"/>
    <col min="132" max="132" width="1.7109375" style="6" hidden="1" customWidth="1"/>
    <col min="133" max="133" width="2.00390625" style="6" hidden="1" customWidth="1"/>
    <col min="134" max="134" width="5.421875" style="6" hidden="1" customWidth="1"/>
    <col min="135" max="135" width="9.140625" style="1" customWidth="1"/>
    <col min="136" max="16384" width="9.140625" style="1" customWidth="1"/>
  </cols>
  <sheetData>
    <row r="1" spans="1:55" ht="9.7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9"/>
    </row>
    <row r="2" spans="1:134" s="2" customFormat="1" ht="15">
      <c r="A2" s="188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90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</row>
    <row r="3" spans="1:134" s="4" customFormat="1" ht="18">
      <c r="A3" s="194" t="s">
        <v>68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</row>
    <row r="4" spans="1:134" s="5" customFormat="1" ht="12" customHeight="1">
      <c r="A4" s="252" t="s">
        <v>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4" t="s">
        <v>1</v>
      </c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5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</row>
    <row r="5" spans="1:134" s="5" customFormat="1" ht="12" customHeight="1">
      <c r="A5" s="256" t="s">
        <v>3</v>
      </c>
      <c r="B5" s="257"/>
      <c r="C5" s="257"/>
      <c r="D5" s="257"/>
      <c r="E5" s="257"/>
      <c r="F5" s="257"/>
      <c r="G5" s="257"/>
      <c r="H5" s="257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03"/>
      <c r="AA5" s="103"/>
      <c r="AB5" s="103"/>
      <c r="AC5" s="257" t="s">
        <v>12</v>
      </c>
      <c r="AD5" s="257"/>
      <c r="AE5" s="257"/>
      <c r="AF5" s="257"/>
      <c r="AG5" s="257"/>
      <c r="AH5" s="257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92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</row>
    <row r="6" spans="1:134" s="5" customFormat="1" ht="12" customHeight="1">
      <c r="A6" s="258" t="s">
        <v>5</v>
      </c>
      <c r="B6" s="259"/>
      <c r="C6" s="259"/>
      <c r="D6" s="259"/>
      <c r="E6" s="259"/>
      <c r="F6" s="259"/>
      <c r="G6" s="259"/>
      <c r="H6" s="259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04"/>
      <c r="AA6" s="104"/>
      <c r="AB6" s="104"/>
      <c r="AC6" s="259" t="s">
        <v>4</v>
      </c>
      <c r="AD6" s="259"/>
      <c r="AE6" s="259"/>
      <c r="AF6" s="259"/>
      <c r="AG6" s="259"/>
      <c r="AH6" s="259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260" t="s">
        <v>10</v>
      </c>
      <c r="AT6" s="260"/>
      <c r="AU6" s="260"/>
      <c r="AV6" s="260"/>
      <c r="AW6" s="183"/>
      <c r="AX6" s="183"/>
      <c r="AY6" s="183"/>
      <c r="AZ6" s="183"/>
      <c r="BA6" s="183"/>
      <c r="BB6" s="183"/>
      <c r="BC6" s="93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</row>
    <row r="7" spans="1:134" s="5" customFormat="1" ht="12" customHeight="1">
      <c r="A7" s="258" t="s">
        <v>6</v>
      </c>
      <c r="B7" s="259"/>
      <c r="C7" s="259"/>
      <c r="D7" s="259"/>
      <c r="E7" s="259"/>
      <c r="F7" s="259"/>
      <c r="G7" s="259"/>
      <c r="H7" s="25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04"/>
      <c r="AA7" s="104"/>
      <c r="AB7" s="104"/>
      <c r="AC7" s="259" t="s">
        <v>64</v>
      </c>
      <c r="AD7" s="259"/>
      <c r="AE7" s="259"/>
      <c r="AF7" s="259"/>
      <c r="AG7" s="259"/>
      <c r="AH7" s="259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93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:134" s="3" customFormat="1" ht="12" customHeight="1">
      <c r="A8" s="261" t="s">
        <v>7</v>
      </c>
      <c r="B8" s="262"/>
      <c r="C8" s="262"/>
      <c r="D8" s="262"/>
      <c r="E8" s="262"/>
      <c r="F8" s="262"/>
      <c r="G8" s="262"/>
      <c r="H8" s="262"/>
      <c r="I8" s="180"/>
      <c r="J8" s="180"/>
      <c r="K8" s="180"/>
      <c r="L8" s="180"/>
      <c r="M8" s="180"/>
      <c r="N8" s="180"/>
      <c r="O8" s="180"/>
      <c r="P8" s="180"/>
      <c r="Q8" s="263" t="s">
        <v>8</v>
      </c>
      <c r="R8" s="263"/>
      <c r="S8" s="180"/>
      <c r="T8" s="180"/>
      <c r="U8" s="180"/>
      <c r="V8" s="180"/>
      <c r="W8" s="180"/>
      <c r="X8" s="180"/>
      <c r="Y8" s="180"/>
      <c r="Z8" s="104"/>
      <c r="AA8" s="104"/>
      <c r="AB8" s="104"/>
      <c r="AC8" s="86" t="s">
        <v>80</v>
      </c>
      <c r="AD8" s="87"/>
      <c r="AE8" s="87"/>
      <c r="AF8" s="87"/>
      <c r="AG8" s="87"/>
      <c r="AH8" s="87"/>
      <c r="AI8" s="183"/>
      <c r="AJ8" s="183"/>
      <c r="AK8" s="183"/>
      <c r="AL8" s="183"/>
      <c r="AM8" s="183"/>
      <c r="AN8" s="183"/>
      <c r="AO8" s="183"/>
      <c r="AP8" s="264" t="s">
        <v>9</v>
      </c>
      <c r="AQ8" s="264"/>
      <c r="AR8" s="264"/>
      <c r="AS8" s="264"/>
      <c r="AT8" s="264"/>
      <c r="AU8" s="264"/>
      <c r="AV8" s="264"/>
      <c r="AW8" s="264"/>
      <c r="AX8" s="264"/>
      <c r="AY8" s="183"/>
      <c r="AZ8" s="183"/>
      <c r="BA8" s="183"/>
      <c r="BB8" s="183"/>
      <c r="BC8" s="93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</row>
    <row r="9" spans="1:134" s="3" customFormat="1" ht="12" customHeight="1">
      <c r="A9" s="265" t="s">
        <v>13</v>
      </c>
      <c r="B9" s="266"/>
      <c r="C9" s="266"/>
      <c r="D9" s="266"/>
      <c r="E9" s="266"/>
      <c r="F9" s="266"/>
      <c r="G9" s="266"/>
      <c r="H9" s="266"/>
      <c r="I9" s="266"/>
      <c r="J9" s="266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4"/>
      <c r="AA9" s="104"/>
      <c r="AB9" s="104"/>
      <c r="AC9" s="259" t="s">
        <v>11</v>
      </c>
      <c r="AD9" s="259"/>
      <c r="AE9" s="259"/>
      <c r="AF9" s="259"/>
      <c r="AG9" s="259"/>
      <c r="AH9" s="259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93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</row>
    <row r="10" spans="1:134" s="3" customFormat="1" ht="12" customHeight="1" hidden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04"/>
      <c r="AA10" s="104"/>
      <c r="AB10" s="104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93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</row>
    <row r="11" spans="1:134" s="3" customFormat="1" ht="12" hidden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</row>
    <row r="12" spans="1:134" s="3" customFormat="1" ht="19.5" customHeight="1">
      <c r="A12" s="267" t="s">
        <v>23</v>
      </c>
      <c r="B12" s="268"/>
      <c r="C12" s="268"/>
      <c r="D12" s="268"/>
      <c r="E12" s="268"/>
      <c r="F12" s="268"/>
      <c r="G12" s="268"/>
      <c r="H12" s="268"/>
      <c r="I12" s="268"/>
      <c r="J12" s="269"/>
      <c r="K12" s="269"/>
      <c r="L12" s="269"/>
      <c r="M12" s="269"/>
      <c r="N12" s="269"/>
      <c r="O12" s="269"/>
      <c r="P12" s="269"/>
      <c r="Q12" s="269"/>
      <c r="R12" s="270" t="s">
        <v>24</v>
      </c>
      <c r="S12" s="270"/>
      <c r="T12" s="270"/>
      <c r="U12" s="270"/>
      <c r="V12" s="270"/>
      <c r="W12" s="270"/>
      <c r="X12" s="271"/>
      <c r="Y12" s="272" t="s">
        <v>62</v>
      </c>
      <c r="Z12" s="273"/>
      <c r="AA12" s="274"/>
      <c r="AB12" s="267" t="s">
        <v>23</v>
      </c>
      <c r="AC12" s="268"/>
      <c r="AD12" s="268"/>
      <c r="AE12" s="268"/>
      <c r="AF12" s="268"/>
      <c r="AG12" s="268"/>
      <c r="AH12" s="268"/>
      <c r="AI12" s="268"/>
      <c r="AJ12" s="268"/>
      <c r="AK12" s="269"/>
      <c r="AL12" s="269"/>
      <c r="AM12" s="269"/>
      <c r="AN12" s="269"/>
      <c r="AO12" s="269"/>
      <c r="AP12" s="269"/>
      <c r="AQ12" s="269"/>
      <c r="AR12" s="269"/>
      <c r="AS12" s="270" t="s">
        <v>24</v>
      </c>
      <c r="AT12" s="270"/>
      <c r="AU12" s="270"/>
      <c r="AV12" s="270"/>
      <c r="AW12" s="270"/>
      <c r="AX12" s="270"/>
      <c r="AY12" s="270"/>
      <c r="AZ12" s="246" t="s">
        <v>25</v>
      </c>
      <c r="BA12" s="247"/>
      <c r="BB12" s="247"/>
      <c r="BC12" s="248"/>
      <c r="BD12" s="6"/>
      <c r="BE12" s="200">
        <f>J12</f>
        <v>0</v>
      </c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91"/>
      <c r="BR12" s="281">
        <f>AK12</f>
        <v>0</v>
      </c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9"/>
      <c r="CD12" s="91"/>
      <c r="CE12" s="197" t="str">
        <f>AZ12</f>
        <v>Both Directions</v>
      </c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9"/>
      <c r="CS12" s="197">
        <f>J12</f>
        <v>0</v>
      </c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9"/>
      <c r="DE12" s="91"/>
      <c r="DF12" s="197">
        <f>AK12</f>
        <v>0</v>
      </c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9"/>
      <c r="DR12" s="91"/>
      <c r="DS12" s="197" t="s">
        <v>86</v>
      </c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9"/>
    </row>
    <row r="13" spans="1:134" s="3" customFormat="1" ht="10.5" customHeight="1">
      <c r="A13" s="211" t="s">
        <v>16</v>
      </c>
      <c r="B13" s="212"/>
      <c r="C13" s="184" t="s">
        <v>17</v>
      </c>
      <c r="D13" s="185"/>
      <c r="E13" s="170">
        <v>20</v>
      </c>
      <c r="F13" s="171"/>
      <c r="G13" s="171"/>
      <c r="H13" s="171"/>
      <c r="I13" s="172"/>
      <c r="J13" s="170">
        <v>15</v>
      </c>
      <c r="K13" s="171"/>
      <c r="L13" s="171"/>
      <c r="M13" s="171"/>
      <c r="N13" s="172"/>
      <c r="O13" s="170">
        <v>10</v>
      </c>
      <c r="P13" s="171"/>
      <c r="Q13" s="171"/>
      <c r="R13" s="171"/>
      <c r="S13" s="172"/>
      <c r="T13" s="170">
        <v>5</v>
      </c>
      <c r="U13" s="171"/>
      <c r="V13" s="171"/>
      <c r="W13" s="171"/>
      <c r="X13" s="172"/>
      <c r="Y13" s="275"/>
      <c r="Z13" s="276"/>
      <c r="AA13" s="277"/>
      <c r="AB13" s="143">
        <v>5</v>
      </c>
      <c r="AC13" s="144"/>
      <c r="AD13" s="144"/>
      <c r="AE13" s="144"/>
      <c r="AF13" s="145"/>
      <c r="AG13" s="143">
        <v>10</v>
      </c>
      <c r="AH13" s="144"/>
      <c r="AI13" s="144"/>
      <c r="AJ13" s="144"/>
      <c r="AK13" s="145"/>
      <c r="AL13" s="143">
        <v>15</v>
      </c>
      <c r="AM13" s="144"/>
      <c r="AN13" s="144"/>
      <c r="AO13" s="144"/>
      <c r="AP13" s="145"/>
      <c r="AQ13" s="143">
        <v>20</v>
      </c>
      <c r="AR13" s="144"/>
      <c r="AS13" s="144"/>
      <c r="AT13" s="144"/>
      <c r="AU13" s="216"/>
      <c r="AV13" s="184" t="s">
        <v>17</v>
      </c>
      <c r="AW13" s="185"/>
      <c r="AX13" s="234" t="s">
        <v>16</v>
      </c>
      <c r="AY13" s="235"/>
      <c r="AZ13" s="230" t="s">
        <v>17</v>
      </c>
      <c r="BA13" s="164"/>
      <c r="BB13" s="163" t="s">
        <v>16</v>
      </c>
      <c r="BC13" s="164"/>
      <c r="BE13" s="159" t="s">
        <v>17</v>
      </c>
      <c r="BF13" s="121" t="s">
        <v>16</v>
      </c>
      <c r="BG13" s="282" t="s">
        <v>27</v>
      </c>
      <c r="BH13" s="282"/>
      <c r="BI13" s="282"/>
      <c r="BJ13" s="121" t="s">
        <v>14</v>
      </c>
      <c r="BK13" s="121"/>
      <c r="BL13" s="121"/>
      <c r="BM13" s="200" t="s">
        <v>61</v>
      </c>
      <c r="BN13" s="200"/>
      <c r="BO13" s="200"/>
      <c r="BP13" s="200"/>
      <c r="BQ13" s="6"/>
      <c r="BR13" s="118" t="s">
        <v>17</v>
      </c>
      <c r="BS13" s="161" t="s">
        <v>16</v>
      </c>
      <c r="BT13" s="282" t="s">
        <v>27</v>
      </c>
      <c r="BU13" s="282"/>
      <c r="BV13" s="282"/>
      <c r="BW13" s="121" t="s">
        <v>14</v>
      </c>
      <c r="BX13" s="121"/>
      <c r="BY13" s="121"/>
      <c r="BZ13" s="200" t="s">
        <v>61</v>
      </c>
      <c r="CA13" s="200"/>
      <c r="CB13" s="200"/>
      <c r="CC13" s="200"/>
      <c r="CD13" s="6"/>
      <c r="CE13" s="159" t="s">
        <v>17</v>
      </c>
      <c r="CF13" s="121" t="s">
        <v>16</v>
      </c>
      <c r="CG13" s="282" t="s">
        <v>27</v>
      </c>
      <c r="CH13" s="282"/>
      <c r="CI13" s="282"/>
      <c r="CJ13" s="121" t="s">
        <v>14</v>
      </c>
      <c r="CK13" s="121"/>
      <c r="CL13" s="121"/>
      <c r="CM13" s="200" t="s">
        <v>61</v>
      </c>
      <c r="CN13" s="200"/>
      <c r="CO13" s="200"/>
      <c r="CP13" s="200"/>
      <c r="CS13" s="283" t="s">
        <v>17</v>
      </c>
      <c r="CT13" s="285" t="s">
        <v>16</v>
      </c>
      <c r="CU13" s="287" t="s">
        <v>85</v>
      </c>
      <c r="CV13" s="288"/>
      <c r="CW13" s="289"/>
      <c r="CX13" s="293" t="s">
        <v>14</v>
      </c>
      <c r="CY13" s="294"/>
      <c r="CZ13" s="295"/>
      <c r="DA13" s="299" t="s">
        <v>61</v>
      </c>
      <c r="DB13" s="300"/>
      <c r="DC13" s="300"/>
      <c r="DD13" s="301"/>
      <c r="DE13" s="6"/>
      <c r="DF13" s="83" t="s">
        <v>17</v>
      </c>
      <c r="DG13" s="82" t="s">
        <v>16</v>
      </c>
      <c r="DH13" s="111" t="s">
        <v>85</v>
      </c>
      <c r="DI13" s="111"/>
      <c r="DJ13" s="111"/>
      <c r="DK13" s="293" t="s">
        <v>14</v>
      </c>
      <c r="DL13" s="294"/>
      <c r="DM13" s="295"/>
      <c r="DN13" s="299" t="s">
        <v>61</v>
      </c>
      <c r="DO13" s="300"/>
      <c r="DP13" s="300"/>
      <c r="DQ13" s="301"/>
      <c r="DR13" s="6"/>
      <c r="DS13" s="283" t="s">
        <v>17</v>
      </c>
      <c r="DT13" s="285" t="s">
        <v>16</v>
      </c>
      <c r="DU13" s="111" t="s">
        <v>27</v>
      </c>
      <c r="DV13" s="111"/>
      <c r="DW13" s="111"/>
      <c r="DX13" s="293" t="s">
        <v>14</v>
      </c>
      <c r="DY13" s="294"/>
      <c r="DZ13" s="295"/>
      <c r="EA13" s="299" t="s">
        <v>61</v>
      </c>
      <c r="EB13" s="300"/>
      <c r="EC13" s="300"/>
      <c r="ED13" s="301"/>
    </row>
    <row r="14" spans="1:134" s="3" customFormat="1" ht="10.5" customHeight="1">
      <c r="A14" s="213"/>
      <c r="B14" s="214"/>
      <c r="C14" s="186"/>
      <c r="D14" s="187"/>
      <c r="E14" s="173"/>
      <c r="F14" s="174"/>
      <c r="G14" s="174"/>
      <c r="H14" s="174"/>
      <c r="I14" s="175"/>
      <c r="J14" s="173"/>
      <c r="K14" s="174"/>
      <c r="L14" s="174"/>
      <c r="M14" s="174"/>
      <c r="N14" s="175"/>
      <c r="O14" s="173"/>
      <c r="P14" s="174"/>
      <c r="Q14" s="174"/>
      <c r="R14" s="174"/>
      <c r="S14" s="175"/>
      <c r="T14" s="173"/>
      <c r="U14" s="174"/>
      <c r="V14" s="174"/>
      <c r="W14" s="174"/>
      <c r="X14" s="175"/>
      <c r="Y14" s="278"/>
      <c r="Z14" s="279"/>
      <c r="AA14" s="280"/>
      <c r="AB14" s="146"/>
      <c r="AC14" s="147"/>
      <c r="AD14" s="147"/>
      <c r="AE14" s="147"/>
      <c r="AF14" s="148"/>
      <c r="AG14" s="146"/>
      <c r="AH14" s="147"/>
      <c r="AI14" s="147"/>
      <c r="AJ14" s="147"/>
      <c r="AK14" s="148"/>
      <c r="AL14" s="146"/>
      <c r="AM14" s="147"/>
      <c r="AN14" s="147"/>
      <c r="AO14" s="147"/>
      <c r="AP14" s="148"/>
      <c r="AQ14" s="146"/>
      <c r="AR14" s="147"/>
      <c r="AS14" s="147"/>
      <c r="AT14" s="147"/>
      <c r="AU14" s="217"/>
      <c r="AV14" s="186"/>
      <c r="AW14" s="187"/>
      <c r="AX14" s="234"/>
      <c r="AY14" s="235"/>
      <c r="AZ14" s="231"/>
      <c r="BA14" s="166"/>
      <c r="BB14" s="165"/>
      <c r="BC14" s="166"/>
      <c r="BE14" s="159"/>
      <c r="BF14" s="121"/>
      <c r="BG14" s="282"/>
      <c r="BH14" s="282"/>
      <c r="BI14" s="282"/>
      <c r="BJ14" s="121"/>
      <c r="BK14" s="121"/>
      <c r="BL14" s="121"/>
      <c r="BM14" s="200"/>
      <c r="BN14" s="200"/>
      <c r="BO14" s="200"/>
      <c r="BP14" s="200"/>
      <c r="BQ14" s="6"/>
      <c r="BR14" s="119"/>
      <c r="BS14" s="162"/>
      <c r="BT14" s="282"/>
      <c r="BU14" s="282"/>
      <c r="BV14" s="282"/>
      <c r="BW14" s="121"/>
      <c r="BX14" s="121"/>
      <c r="BY14" s="121"/>
      <c r="BZ14" s="200"/>
      <c r="CA14" s="200"/>
      <c r="CB14" s="200"/>
      <c r="CC14" s="200"/>
      <c r="CD14" s="6"/>
      <c r="CE14" s="159"/>
      <c r="CF14" s="121"/>
      <c r="CG14" s="282"/>
      <c r="CH14" s="282"/>
      <c r="CI14" s="282"/>
      <c r="CJ14" s="121"/>
      <c r="CK14" s="121"/>
      <c r="CL14" s="121"/>
      <c r="CM14" s="200"/>
      <c r="CN14" s="200"/>
      <c r="CO14" s="200"/>
      <c r="CP14" s="200"/>
      <c r="CS14" s="284"/>
      <c r="CT14" s="286"/>
      <c r="CU14" s="290"/>
      <c r="CV14" s="291"/>
      <c r="CW14" s="292"/>
      <c r="CX14" s="296"/>
      <c r="CY14" s="297"/>
      <c r="CZ14" s="298"/>
      <c r="DA14" s="302"/>
      <c r="DB14" s="303"/>
      <c r="DC14" s="303"/>
      <c r="DD14" s="304"/>
      <c r="DE14" s="6"/>
      <c r="DF14" s="80"/>
      <c r="DG14" s="81"/>
      <c r="DH14" s="111"/>
      <c r="DI14" s="111"/>
      <c r="DJ14" s="111"/>
      <c r="DK14" s="296"/>
      <c r="DL14" s="297"/>
      <c r="DM14" s="298"/>
      <c r="DN14" s="302"/>
      <c r="DO14" s="303"/>
      <c r="DP14" s="303"/>
      <c r="DQ14" s="304"/>
      <c r="DR14" s="6"/>
      <c r="DS14" s="284"/>
      <c r="DT14" s="286"/>
      <c r="DU14" s="111"/>
      <c r="DV14" s="111"/>
      <c r="DW14" s="111"/>
      <c r="DX14" s="296"/>
      <c r="DY14" s="297"/>
      <c r="DZ14" s="298"/>
      <c r="EA14" s="302"/>
      <c r="EB14" s="303"/>
      <c r="EC14" s="303"/>
      <c r="ED14" s="304"/>
    </row>
    <row r="15" spans="1:134" s="3" customFormat="1" ht="12.75" customHeight="1">
      <c r="A15" s="181">
        <f aca="true" t="shared" si="0" ref="A15:A50">A16+C15</f>
        <v>0</v>
      </c>
      <c r="B15" s="205"/>
      <c r="C15" s="181">
        <f>SUM(E15:X15)</f>
        <v>0</v>
      </c>
      <c r="D15" s="205"/>
      <c r="E15" s="55"/>
      <c r="F15" s="56"/>
      <c r="G15" s="56"/>
      <c r="H15" s="56"/>
      <c r="I15" s="57"/>
      <c r="J15" s="55"/>
      <c r="K15" s="56"/>
      <c r="L15" s="56"/>
      <c r="M15" s="56"/>
      <c r="N15" s="57"/>
      <c r="O15" s="55"/>
      <c r="P15" s="56"/>
      <c r="Q15" s="56"/>
      <c r="R15" s="56"/>
      <c r="S15" s="57"/>
      <c r="T15" s="55"/>
      <c r="U15" s="56"/>
      <c r="V15" s="56"/>
      <c r="W15" s="56"/>
      <c r="X15" s="57"/>
      <c r="Y15" s="218" t="s">
        <v>18</v>
      </c>
      <c r="Z15" s="218"/>
      <c r="AA15" s="218"/>
      <c r="AB15" s="55"/>
      <c r="AC15" s="56"/>
      <c r="AD15" s="56"/>
      <c r="AE15" s="56"/>
      <c r="AF15" s="57"/>
      <c r="AG15" s="55"/>
      <c r="AH15" s="56"/>
      <c r="AI15" s="56"/>
      <c r="AJ15" s="56"/>
      <c r="AK15" s="57"/>
      <c r="AL15" s="55"/>
      <c r="AM15" s="56"/>
      <c r="AN15" s="56"/>
      <c r="AO15" s="56"/>
      <c r="AP15" s="57"/>
      <c r="AQ15" s="55"/>
      <c r="AR15" s="56"/>
      <c r="AS15" s="56"/>
      <c r="AT15" s="56"/>
      <c r="AU15" s="74"/>
      <c r="AV15" s="181">
        <f aca="true" t="shared" si="1" ref="AV15:AV48">SUM(AB15:AU15)</f>
        <v>0</v>
      </c>
      <c r="AW15" s="205"/>
      <c r="AX15" s="181">
        <f aca="true" t="shared" si="2" ref="AX15:AX50">AX16+AV15</f>
        <v>0</v>
      </c>
      <c r="AY15" s="182"/>
      <c r="AZ15" s="149">
        <f aca="true" t="shared" si="3" ref="AZ15:AZ50">AV15+C15</f>
        <v>0</v>
      </c>
      <c r="BA15" s="150"/>
      <c r="BB15" s="160">
        <f aca="true" t="shared" si="4" ref="BB15:BB51">AX15+A15</f>
        <v>0</v>
      </c>
      <c r="BC15" s="150"/>
      <c r="BE15" s="7">
        <f ca="1">OFFSET($C$15,51-ROW(),0)</f>
        <v>0</v>
      </c>
      <c r="BF15" s="8">
        <f ca="1">OFFSET($A$15,51-ROW(),0)</f>
        <v>0</v>
      </c>
      <c r="BG15" s="47">
        <f>ROUND($N$54,10)-BF15</f>
        <v>0</v>
      </c>
      <c r="BH15" s="39">
        <f>IF(BG15&gt;0,0,1)</f>
        <v>1</v>
      </c>
      <c r="BI15" s="40">
        <f>IF(BG15&gt;0,0,BJ15)</f>
        <v>0</v>
      </c>
      <c r="BJ15" s="88"/>
      <c r="BK15" s="89" t="str">
        <f ca="1">OFFSET($Y$15,51-ROW(),0)</f>
        <v>≤ 10</v>
      </c>
      <c r="BL15" s="90"/>
      <c r="BM15" s="38">
        <f>BE15</f>
        <v>0</v>
      </c>
      <c r="BN15" s="39">
        <f>IF(BM15=$BM$52,1,0)</f>
        <v>1</v>
      </c>
      <c r="BO15" s="39">
        <f>SUM($BN$15)*BN15</f>
        <v>1</v>
      </c>
      <c r="BP15" s="27" t="s">
        <v>28</v>
      </c>
      <c r="BQ15" s="6"/>
      <c r="BR15" s="7">
        <f ca="1">OFFSET($AV$15,51-ROW(),0)</f>
        <v>0</v>
      </c>
      <c r="BS15" s="8">
        <f ca="1">OFFSET($AX$15,51-ROW(),0)</f>
        <v>0</v>
      </c>
      <c r="BT15" s="47">
        <f>ROUND($AF$54,10)-BS15</f>
        <v>0</v>
      </c>
      <c r="BU15" s="39">
        <f>IF(BT15&gt;0,0,1)</f>
        <v>1</v>
      </c>
      <c r="BV15" s="40" t="str">
        <f>IF(BT15&gt;0,0,BX15)</f>
        <v>≤ 10</v>
      </c>
      <c r="BW15" s="88"/>
      <c r="BX15" s="89" t="str">
        <f ca="1">OFFSET($Y$15,51-ROW(),0)</f>
        <v>≤ 10</v>
      </c>
      <c r="BY15" s="90"/>
      <c r="BZ15" s="38">
        <f>BR15</f>
        <v>0</v>
      </c>
      <c r="CA15" s="39">
        <f>IF(BZ15=$BZ$52,1,0)</f>
        <v>1</v>
      </c>
      <c r="CB15" s="39">
        <f>SUM($CA$15)*CA15</f>
        <v>1</v>
      </c>
      <c r="CC15" s="27" t="s">
        <v>28</v>
      </c>
      <c r="CD15" s="6"/>
      <c r="CE15" s="7">
        <f ca="1">OFFSET($AZ$15,51-ROW(),0)</f>
        <v>0</v>
      </c>
      <c r="CF15" s="8">
        <f ca="1">OFFSET($BB$15,51-ROW(),0)</f>
        <v>0</v>
      </c>
      <c r="CG15" s="47">
        <f>ROUND($AZ$54,10)-CF15</f>
        <v>0</v>
      </c>
      <c r="CH15" s="39">
        <f>IF(CG15&gt;0,0,1)</f>
        <v>1</v>
      </c>
      <c r="CI15" s="40" t="str">
        <f>IF(CG15&gt;0,0,CK15)</f>
        <v>≤ 10</v>
      </c>
      <c r="CJ15" s="88"/>
      <c r="CK15" s="89" t="str">
        <f ca="1">OFFSET($Y$15,51-ROW(),0)</f>
        <v>≤ 10</v>
      </c>
      <c r="CL15" s="90"/>
      <c r="CM15" s="38">
        <f>CE15</f>
        <v>0</v>
      </c>
      <c r="CN15" s="39">
        <f>IF(CM15=$CM$52,1,0)</f>
        <v>1</v>
      </c>
      <c r="CO15" s="39">
        <f>SUM($CN$15)*CN15</f>
        <v>1</v>
      </c>
      <c r="CP15" s="27" t="s">
        <v>28</v>
      </c>
      <c r="CS15" s="7">
        <f ca="1">OFFSET($C$15,51-ROW(),0)</f>
        <v>0</v>
      </c>
      <c r="CT15" s="8">
        <f ca="1">OFFSET($A$15,51-ROW(),0)</f>
        <v>0</v>
      </c>
      <c r="CU15" s="47">
        <f aca="true" t="shared" si="5" ref="CU15:CU51">ROUND($N$56,10)-CT15</f>
        <v>0</v>
      </c>
      <c r="CV15" s="63">
        <f aca="true" t="shared" si="6" ref="CV15:CV51">IF(CU15&gt;0,0,1)</f>
        <v>1</v>
      </c>
      <c r="CW15" s="40" t="str">
        <f>IF(CU15&gt;0,0,CY15)</f>
        <v>≤ 10</v>
      </c>
      <c r="CX15" s="88"/>
      <c r="CY15" s="89" t="str">
        <f ca="1">OFFSET($Y$15,51-ROW(),0)</f>
        <v>≤ 10</v>
      </c>
      <c r="CZ15" s="90"/>
      <c r="DA15" s="38">
        <f>CS15</f>
        <v>0</v>
      </c>
      <c r="DB15" s="39">
        <f aca="true" t="shared" si="7" ref="DB15:DB47">IF(DA15=$DA$52,1,0)</f>
        <v>1</v>
      </c>
      <c r="DC15" s="39">
        <f>SUM($DB$15)*DB15</f>
        <v>1</v>
      </c>
      <c r="DD15" s="27" t="s">
        <v>28</v>
      </c>
      <c r="DE15" s="6"/>
      <c r="DF15" s="7">
        <f ca="1">OFFSET($AV$15,51-ROW(),0)</f>
        <v>0</v>
      </c>
      <c r="DG15" s="8">
        <f ca="1">OFFSET($AX$15,51-ROW(),0)</f>
        <v>0</v>
      </c>
      <c r="DH15" s="47">
        <f>ROUND($AF$56,10)-DG15</f>
        <v>0</v>
      </c>
      <c r="DI15" s="39">
        <f aca="true" t="shared" si="8" ref="DI15:DI51">IF(DH15&gt;0,0,1)</f>
        <v>1</v>
      </c>
      <c r="DJ15" s="40" t="str">
        <f>IF(DH15&gt;0,0,DL15)</f>
        <v>≤ 10</v>
      </c>
      <c r="DK15" s="88"/>
      <c r="DL15" s="89" t="str">
        <f ca="1">OFFSET($Y$15,51-ROW(),0)</f>
        <v>≤ 10</v>
      </c>
      <c r="DM15" s="90"/>
      <c r="DN15" s="38">
        <f>DF15</f>
        <v>0</v>
      </c>
      <c r="DO15" s="39">
        <f aca="true" t="shared" si="9" ref="DO15:DO47">IF(DN15=$DN$52,1,0)</f>
        <v>1</v>
      </c>
      <c r="DP15" s="39">
        <f>SUM($DO$15)*DO15</f>
        <v>1</v>
      </c>
      <c r="DQ15" s="27" t="s">
        <v>28</v>
      </c>
      <c r="DR15" s="6"/>
      <c r="DS15" s="7">
        <f ca="1">OFFSET($AZ$15,51-ROW(),0)</f>
        <v>0</v>
      </c>
      <c r="DT15" s="8">
        <f ca="1">OFFSET($BB$15,51-ROW(),0)</f>
        <v>0</v>
      </c>
      <c r="DU15" s="47">
        <f>ROUND($AZ$56,10)-DT15</f>
        <v>0</v>
      </c>
      <c r="DV15" s="39">
        <f aca="true" t="shared" si="10" ref="DV15:DV51">IF(DU15&gt;0,0,1)</f>
        <v>1</v>
      </c>
      <c r="DW15" s="40" t="str">
        <f>IF(DU15&gt;0,0,DY15)</f>
        <v>≤ 10</v>
      </c>
      <c r="DX15" s="88"/>
      <c r="DY15" s="89" t="str">
        <f ca="1">OFFSET($Y$15,51-ROW(),0)</f>
        <v>≤ 10</v>
      </c>
      <c r="DZ15" s="90"/>
      <c r="EA15" s="38">
        <f>DS15</f>
        <v>0</v>
      </c>
      <c r="EB15" s="39">
        <f aca="true" t="shared" si="11" ref="EB15:EB47">IF(EA15=$EA$52,1,0)</f>
        <v>1</v>
      </c>
      <c r="EC15" s="39">
        <f>SUM($EB$15)*EB15</f>
        <v>1</v>
      </c>
      <c r="ED15" s="27" t="s">
        <v>28</v>
      </c>
    </row>
    <row r="16" spans="1:134" s="3" customFormat="1" ht="12.75" customHeight="1">
      <c r="A16" s="209">
        <f t="shared" si="0"/>
        <v>0</v>
      </c>
      <c r="B16" s="210"/>
      <c r="C16" s="209">
        <f aca="true" t="shared" si="12" ref="C16:C51">SUM(E16:X16)</f>
        <v>0</v>
      </c>
      <c r="D16" s="210"/>
      <c r="E16" s="52"/>
      <c r="F16" s="53"/>
      <c r="G16" s="53"/>
      <c r="H16" s="53"/>
      <c r="I16" s="54"/>
      <c r="J16" s="52"/>
      <c r="K16" s="53"/>
      <c r="L16" s="53"/>
      <c r="M16" s="53"/>
      <c r="N16" s="54"/>
      <c r="O16" s="52"/>
      <c r="P16" s="53"/>
      <c r="Q16" s="53"/>
      <c r="R16" s="53"/>
      <c r="S16" s="54"/>
      <c r="T16" s="52"/>
      <c r="U16" s="53"/>
      <c r="V16" s="53"/>
      <c r="W16" s="53"/>
      <c r="X16" s="54"/>
      <c r="Y16" s="17">
        <v>78</v>
      </c>
      <c r="Z16" s="16" t="s">
        <v>15</v>
      </c>
      <c r="AA16" s="18">
        <v>79.9</v>
      </c>
      <c r="AB16" s="52"/>
      <c r="AC16" s="53"/>
      <c r="AD16" s="53"/>
      <c r="AE16" s="53"/>
      <c r="AF16" s="54"/>
      <c r="AG16" s="52"/>
      <c r="AH16" s="53"/>
      <c r="AI16" s="53"/>
      <c r="AJ16" s="53"/>
      <c r="AK16" s="54"/>
      <c r="AL16" s="52"/>
      <c r="AM16" s="53"/>
      <c r="AN16" s="53"/>
      <c r="AO16" s="53"/>
      <c r="AP16" s="54"/>
      <c r="AQ16" s="52"/>
      <c r="AR16" s="53"/>
      <c r="AS16" s="53"/>
      <c r="AT16" s="53"/>
      <c r="AU16" s="75"/>
      <c r="AV16" s="209">
        <f t="shared" si="1"/>
        <v>0</v>
      </c>
      <c r="AW16" s="210"/>
      <c r="AX16" s="209">
        <f t="shared" si="2"/>
        <v>0</v>
      </c>
      <c r="AY16" s="215"/>
      <c r="AZ16" s="149">
        <f t="shared" si="3"/>
        <v>0</v>
      </c>
      <c r="BA16" s="150"/>
      <c r="BB16" s="160">
        <f t="shared" si="4"/>
        <v>0</v>
      </c>
      <c r="BC16" s="150"/>
      <c r="BE16" s="9">
        <f aca="true" ca="1" t="shared" si="13" ref="BE16:BE50">OFFSET($C$15,51-ROW(),0)</f>
        <v>0</v>
      </c>
      <c r="BF16" s="10">
        <f aca="true" ca="1" t="shared" si="14" ref="BF16:BF51">OFFSET($A$15,51-ROW(),0)</f>
        <v>0</v>
      </c>
      <c r="BG16" s="48">
        <f>ROUND($N$54,10)-BF16</f>
        <v>0</v>
      </c>
      <c r="BH16" s="25">
        <f aca="true" t="shared" si="15" ref="BH16:BH51">IF(BG16&gt;0,0,1)</f>
        <v>1</v>
      </c>
      <c r="BI16" s="45">
        <f>IF(BG16&gt;0,0,BK16)</f>
        <v>11</v>
      </c>
      <c r="BJ16" s="9">
        <f ca="1">OFFSET($Y$15,51-ROW(),0)</f>
        <v>10</v>
      </c>
      <c r="BK16" s="25">
        <v>11</v>
      </c>
      <c r="BL16" s="14">
        <f ca="1">OFFSET($AA$15,51-ROW(),0)</f>
        <v>11.9</v>
      </c>
      <c r="BM16" s="44">
        <f>SUM(BE16:BE20)</f>
        <v>0</v>
      </c>
      <c r="BN16" s="49">
        <f aca="true" t="shared" si="16" ref="BN16:BN47">IF(BM16=$BM$52,1,0)</f>
        <v>1</v>
      </c>
      <c r="BO16" s="49">
        <f>SUM($BN$15:BN16)*BN16</f>
        <v>2</v>
      </c>
      <c r="BP16" s="28" t="s">
        <v>29</v>
      </c>
      <c r="BQ16" s="6"/>
      <c r="BR16" s="9">
        <f aca="true" ca="1" t="shared" si="17" ref="BR16:BR51">OFFSET($AV$15,51-ROW(),0)</f>
        <v>0</v>
      </c>
      <c r="BS16" s="10">
        <f aca="true" ca="1" t="shared" si="18" ref="BS16:BS51">OFFSET($AX$15,51-ROW(),0)</f>
        <v>0</v>
      </c>
      <c r="BT16" s="48">
        <f aca="true" t="shared" si="19" ref="BT16:BT51">ROUND($AF$54,10)-BS16</f>
        <v>0</v>
      </c>
      <c r="BU16" s="49">
        <f aca="true" t="shared" si="20" ref="BU16:BU51">IF(BT16&gt;0,0,1)</f>
        <v>1</v>
      </c>
      <c r="BV16" s="45">
        <f aca="true" t="shared" si="21" ref="BV16:BV51">IF(BT16&gt;0,0,BX16)</f>
        <v>11</v>
      </c>
      <c r="BW16" s="46">
        <f aca="true" ca="1" t="shared" si="22" ref="BW16:BW50">OFFSET($Y$15,51-ROW(),0)</f>
        <v>10</v>
      </c>
      <c r="BX16" s="25">
        <v>11</v>
      </c>
      <c r="BY16" s="14">
        <f ca="1">OFFSET($AA$15,51-ROW(),0)</f>
        <v>11.9</v>
      </c>
      <c r="BZ16" s="44">
        <f aca="true" t="shared" si="23" ref="BZ16:BZ47">SUM(BR16:BR20)</f>
        <v>0</v>
      </c>
      <c r="CA16" s="49">
        <f>IF(BZ16=$BZ$52,1,0)</f>
        <v>1</v>
      </c>
      <c r="CB16" s="49">
        <f>SUM($CA$15:CA16)*CA16</f>
        <v>2</v>
      </c>
      <c r="CC16" s="28" t="s">
        <v>29</v>
      </c>
      <c r="CD16" s="6"/>
      <c r="CE16" s="9">
        <f aca="true" ca="1" t="shared" si="24" ref="CE16:CE51">OFFSET($AZ$15,51-ROW(),0)</f>
        <v>0</v>
      </c>
      <c r="CF16" s="10">
        <f aca="true" ca="1" t="shared" si="25" ref="CF16:CF51">OFFSET($BB$15,51-ROW(),0)</f>
        <v>0</v>
      </c>
      <c r="CG16" s="48">
        <f aca="true" t="shared" si="26" ref="CG16:CG51">ROUND($AZ$54,10)-CF16</f>
        <v>0</v>
      </c>
      <c r="CH16" s="49">
        <f aca="true" t="shared" si="27" ref="CH16:CH51">IF(CG16&gt;0,0,1)</f>
        <v>1</v>
      </c>
      <c r="CI16" s="45">
        <f aca="true" t="shared" si="28" ref="CI16:CI51">IF(CG16&gt;0,0,CK16)</f>
        <v>11</v>
      </c>
      <c r="CJ16" s="9">
        <f ca="1">OFFSET($Y$15,51-ROW(),0)</f>
        <v>10</v>
      </c>
      <c r="CK16" s="25">
        <v>11</v>
      </c>
      <c r="CL16" s="14">
        <f ca="1">OFFSET($AA$15,51-ROW(),0)</f>
        <v>11.9</v>
      </c>
      <c r="CM16" s="44">
        <f aca="true" t="shared" si="29" ref="CM16:CM47">SUM(CE16:CE20)</f>
        <v>0</v>
      </c>
      <c r="CN16" s="49">
        <f aca="true" t="shared" si="30" ref="CN16:CN47">IF(CM16=$CM$52,1,0)</f>
        <v>1</v>
      </c>
      <c r="CO16" s="49">
        <f>SUM($CN$15:CN16)*CN16</f>
        <v>2</v>
      </c>
      <c r="CP16" s="28" t="s">
        <v>29</v>
      </c>
      <c r="CS16" s="9">
        <f aca="true" ca="1" t="shared" si="31" ref="CS16:CS51">OFFSET($C$15,51-ROW(),0)</f>
        <v>0</v>
      </c>
      <c r="CT16" s="10">
        <f aca="true" ca="1" t="shared" si="32" ref="CT16:CT51">OFFSET($A$15,51-ROW(),0)</f>
        <v>0</v>
      </c>
      <c r="CU16" s="48">
        <f t="shared" si="5"/>
        <v>0</v>
      </c>
      <c r="CV16" s="25">
        <f t="shared" si="6"/>
        <v>1</v>
      </c>
      <c r="CW16" s="45">
        <f aca="true" t="shared" si="33" ref="CW16:CW51">IF(CU16&gt;0,0,CY16)</f>
        <v>11</v>
      </c>
      <c r="CX16" s="9">
        <f ca="1">OFFSET($Y$15,51-ROW(),0)</f>
        <v>10</v>
      </c>
      <c r="CY16" s="25">
        <v>11</v>
      </c>
      <c r="CZ16" s="14">
        <f ca="1">OFFSET($AA$15,51-ROW(),0)</f>
        <v>11.9</v>
      </c>
      <c r="DA16" s="44">
        <f aca="true" t="shared" si="34" ref="DA16:DA47">SUM(CS16:CS20)</f>
        <v>0</v>
      </c>
      <c r="DB16" s="49">
        <f t="shared" si="7"/>
        <v>1</v>
      </c>
      <c r="DC16" s="49">
        <f>SUM($DB$15:DB16)*DB16</f>
        <v>2</v>
      </c>
      <c r="DD16" s="28" t="s">
        <v>29</v>
      </c>
      <c r="DE16" s="6"/>
      <c r="DF16" s="9">
        <f aca="true" ca="1" t="shared" si="35" ref="DF16:DF51">OFFSET($AV$15,51-ROW(),0)</f>
        <v>0</v>
      </c>
      <c r="DG16" s="10">
        <f aca="true" ca="1" t="shared" si="36" ref="DG16:DG51">OFFSET($AX$15,51-ROW(),0)</f>
        <v>0</v>
      </c>
      <c r="DH16" s="48">
        <f aca="true" t="shared" si="37" ref="DH16:DH51">ROUND($AF$56,10)-DG16</f>
        <v>0</v>
      </c>
      <c r="DI16" s="49">
        <f t="shared" si="8"/>
        <v>1</v>
      </c>
      <c r="DJ16" s="45">
        <f aca="true" t="shared" si="38" ref="DJ16:DJ51">IF(DH16&gt;0,0,DL16)</f>
        <v>11</v>
      </c>
      <c r="DK16" s="46">
        <f aca="true" ca="1" t="shared" si="39" ref="DK16:DK50">OFFSET($Y$15,51-ROW(),0)</f>
        <v>10</v>
      </c>
      <c r="DL16" s="25">
        <v>11</v>
      </c>
      <c r="DM16" s="14">
        <f ca="1">OFFSET($AA$15,51-ROW(),0)</f>
        <v>11.9</v>
      </c>
      <c r="DN16" s="44">
        <f aca="true" t="shared" si="40" ref="DN16:DN47">SUM(DF16:DF20)</f>
        <v>0</v>
      </c>
      <c r="DO16" s="49">
        <f t="shared" si="9"/>
        <v>1</v>
      </c>
      <c r="DP16" s="49">
        <f>SUM($DO$15:DO16)*DO16</f>
        <v>2</v>
      </c>
      <c r="DQ16" s="28" t="s">
        <v>29</v>
      </c>
      <c r="DR16" s="6"/>
      <c r="DS16" s="9">
        <f aca="true" ca="1" t="shared" si="41" ref="DS16:DS51">OFFSET($AZ$15,51-ROW(),0)</f>
        <v>0</v>
      </c>
      <c r="DT16" s="10">
        <f aca="true" ca="1" t="shared" si="42" ref="DT16:DT51">OFFSET($BB$15,51-ROW(),0)</f>
        <v>0</v>
      </c>
      <c r="DU16" s="48">
        <f aca="true" t="shared" si="43" ref="DU16:DU51">ROUND($AZ$56,10)-DT16</f>
        <v>0</v>
      </c>
      <c r="DV16" s="49">
        <f t="shared" si="10"/>
        <v>1</v>
      </c>
      <c r="DW16" s="45">
        <f aca="true" t="shared" si="44" ref="DW16:DW51">IF(DU16&gt;0,0,DY16)</f>
        <v>11</v>
      </c>
      <c r="DX16" s="9">
        <f aca="true" ca="1" t="shared" si="45" ref="DX16:DX50">OFFSET($Y$15,51-ROW(),0)</f>
        <v>10</v>
      </c>
      <c r="DY16" s="25">
        <v>11</v>
      </c>
      <c r="DZ16" s="14">
        <f aca="true" ca="1" t="shared" si="46" ref="DZ16:DZ50">OFFSET($AA$15,51-ROW(),0)</f>
        <v>11.9</v>
      </c>
      <c r="EA16" s="44">
        <f aca="true" t="shared" si="47" ref="EA16:EA47">SUM(DS16:DS20)</f>
        <v>0</v>
      </c>
      <c r="EB16" s="49">
        <f t="shared" si="11"/>
        <v>1</v>
      </c>
      <c r="EC16" s="49">
        <f>SUM($EB$15:EB16)*EB16</f>
        <v>2</v>
      </c>
      <c r="ED16" s="28" t="s">
        <v>29</v>
      </c>
    </row>
    <row r="17" spans="1:134" s="3" customFormat="1" ht="12.75" customHeight="1">
      <c r="A17" s="209">
        <f t="shared" si="0"/>
        <v>0</v>
      </c>
      <c r="B17" s="210"/>
      <c r="C17" s="209">
        <f t="shared" si="12"/>
        <v>0</v>
      </c>
      <c r="D17" s="210"/>
      <c r="E17" s="52"/>
      <c r="F17" s="53"/>
      <c r="G17" s="53"/>
      <c r="H17" s="53"/>
      <c r="I17" s="54"/>
      <c r="J17" s="52"/>
      <c r="K17" s="53"/>
      <c r="L17" s="53"/>
      <c r="M17" s="53"/>
      <c r="N17" s="54"/>
      <c r="O17" s="52"/>
      <c r="P17" s="53"/>
      <c r="Q17" s="53"/>
      <c r="R17" s="53"/>
      <c r="S17" s="54"/>
      <c r="T17" s="52"/>
      <c r="U17" s="53"/>
      <c r="V17" s="53"/>
      <c r="W17" s="53"/>
      <c r="X17" s="54"/>
      <c r="Y17" s="19">
        <v>76</v>
      </c>
      <c r="Z17" s="16" t="s">
        <v>15</v>
      </c>
      <c r="AA17" s="20">
        <v>77.9</v>
      </c>
      <c r="AB17" s="52"/>
      <c r="AC17" s="53"/>
      <c r="AD17" s="53"/>
      <c r="AE17" s="53"/>
      <c r="AF17" s="54"/>
      <c r="AG17" s="52"/>
      <c r="AH17" s="53"/>
      <c r="AI17" s="53"/>
      <c r="AJ17" s="53"/>
      <c r="AK17" s="54"/>
      <c r="AL17" s="52"/>
      <c r="AM17" s="53"/>
      <c r="AN17" s="53"/>
      <c r="AO17" s="53"/>
      <c r="AP17" s="54"/>
      <c r="AQ17" s="52"/>
      <c r="AR17" s="53"/>
      <c r="AS17" s="53"/>
      <c r="AT17" s="53"/>
      <c r="AU17" s="75"/>
      <c r="AV17" s="209">
        <f t="shared" si="1"/>
        <v>0</v>
      </c>
      <c r="AW17" s="210"/>
      <c r="AX17" s="209">
        <f t="shared" si="2"/>
        <v>0</v>
      </c>
      <c r="AY17" s="215"/>
      <c r="AZ17" s="149">
        <f t="shared" si="3"/>
        <v>0</v>
      </c>
      <c r="BA17" s="150"/>
      <c r="BB17" s="160">
        <f t="shared" si="4"/>
        <v>0</v>
      </c>
      <c r="BC17" s="150"/>
      <c r="BE17" s="9">
        <f ca="1" t="shared" si="13"/>
        <v>0</v>
      </c>
      <c r="BF17" s="10">
        <f ca="1" t="shared" si="14"/>
        <v>0</v>
      </c>
      <c r="BG17" s="48">
        <f aca="true" t="shared" si="48" ref="BG17:BG51">ROUND($N$54,10)-BF17</f>
        <v>0</v>
      </c>
      <c r="BH17" s="25">
        <f t="shared" si="15"/>
        <v>1</v>
      </c>
      <c r="BI17" s="45">
        <f aca="true" t="shared" si="49" ref="BI17:BI51">IF(BG17&gt;0,0,BK17)</f>
        <v>13</v>
      </c>
      <c r="BJ17" s="9">
        <f aca="true" ca="1" t="shared" si="50" ref="BJ17:BJ50">OFFSET($Y$15,51-ROW(),0)</f>
        <v>12</v>
      </c>
      <c r="BK17" s="25">
        <v>13</v>
      </c>
      <c r="BL17" s="14">
        <f aca="true" ca="1" t="shared" si="51" ref="BL17:BL50">OFFSET($AA$15,51-ROW(),0)</f>
        <v>13.9</v>
      </c>
      <c r="BM17" s="44">
        <f aca="true" t="shared" si="52" ref="BM17:BM47">SUM(BE17:BE21)</f>
        <v>0</v>
      </c>
      <c r="BN17" s="49">
        <f t="shared" si="16"/>
        <v>1</v>
      </c>
      <c r="BO17" s="49">
        <f>SUM($BN$15:BN17)*BN17</f>
        <v>3</v>
      </c>
      <c r="BP17" s="28" t="s">
        <v>30</v>
      </c>
      <c r="BQ17" s="6"/>
      <c r="BR17" s="9">
        <f ca="1" t="shared" si="17"/>
        <v>0</v>
      </c>
      <c r="BS17" s="10">
        <f ca="1" t="shared" si="18"/>
        <v>0</v>
      </c>
      <c r="BT17" s="48">
        <f t="shared" si="19"/>
        <v>0</v>
      </c>
      <c r="BU17" s="49">
        <f t="shared" si="20"/>
        <v>1</v>
      </c>
      <c r="BV17" s="45">
        <f t="shared" si="21"/>
        <v>13</v>
      </c>
      <c r="BW17" s="9">
        <f ca="1" t="shared" si="22"/>
        <v>12</v>
      </c>
      <c r="BX17" s="25">
        <v>13</v>
      </c>
      <c r="BY17" s="14">
        <f aca="true" ca="1" t="shared" si="53" ref="BY17:BY50">OFFSET($AA$15,51-ROW(),0)</f>
        <v>13.9</v>
      </c>
      <c r="BZ17" s="44">
        <f t="shared" si="23"/>
        <v>0</v>
      </c>
      <c r="CA17" s="49">
        <f aca="true" t="shared" si="54" ref="CA17:CA47">IF(BZ17=$BZ$52,1,0)</f>
        <v>1</v>
      </c>
      <c r="CB17" s="49">
        <f>SUM($CA$15:CA17)*CA17</f>
        <v>3</v>
      </c>
      <c r="CC17" s="28" t="s">
        <v>30</v>
      </c>
      <c r="CD17" s="6"/>
      <c r="CE17" s="9">
        <f ca="1" t="shared" si="24"/>
        <v>0</v>
      </c>
      <c r="CF17" s="10">
        <f ca="1" t="shared" si="25"/>
        <v>0</v>
      </c>
      <c r="CG17" s="48">
        <f t="shared" si="26"/>
        <v>0</v>
      </c>
      <c r="CH17" s="49">
        <f t="shared" si="27"/>
        <v>1</v>
      </c>
      <c r="CI17" s="45">
        <f t="shared" si="28"/>
        <v>13</v>
      </c>
      <c r="CJ17" s="9">
        <f aca="true" ca="1" t="shared" si="55" ref="CJ17:CJ50">OFFSET($Y$15,51-ROW(),0)</f>
        <v>12</v>
      </c>
      <c r="CK17" s="25">
        <v>13</v>
      </c>
      <c r="CL17" s="14">
        <f aca="true" ca="1" t="shared" si="56" ref="CL17:CL50">OFFSET($AA$15,51-ROW(),0)</f>
        <v>13.9</v>
      </c>
      <c r="CM17" s="44">
        <f t="shared" si="29"/>
        <v>0</v>
      </c>
      <c r="CN17" s="49">
        <f t="shared" si="30"/>
        <v>1</v>
      </c>
      <c r="CO17" s="49">
        <f>SUM($CN$15:CN17)*CN17</f>
        <v>3</v>
      </c>
      <c r="CP17" s="28" t="s">
        <v>30</v>
      </c>
      <c r="CS17" s="9">
        <f ca="1" t="shared" si="31"/>
        <v>0</v>
      </c>
      <c r="CT17" s="10">
        <f ca="1" t="shared" si="32"/>
        <v>0</v>
      </c>
      <c r="CU17" s="48">
        <f t="shared" si="5"/>
        <v>0</v>
      </c>
      <c r="CV17" s="25">
        <f t="shared" si="6"/>
        <v>1</v>
      </c>
      <c r="CW17" s="45">
        <f t="shared" si="33"/>
        <v>13</v>
      </c>
      <c r="CX17" s="9">
        <f aca="true" ca="1" t="shared" si="57" ref="CX17:CX50">OFFSET($Y$15,51-ROW(),0)</f>
        <v>12</v>
      </c>
      <c r="CY17" s="25">
        <v>13</v>
      </c>
      <c r="CZ17" s="14">
        <f aca="true" ca="1" t="shared" si="58" ref="CZ17:CZ50">OFFSET($AA$15,51-ROW(),0)</f>
        <v>13.9</v>
      </c>
      <c r="DA17" s="44">
        <f t="shared" si="34"/>
        <v>0</v>
      </c>
      <c r="DB17" s="49">
        <f t="shared" si="7"/>
        <v>1</v>
      </c>
      <c r="DC17" s="49">
        <f>SUM($DB$15:DB17)*DB17</f>
        <v>3</v>
      </c>
      <c r="DD17" s="28" t="s">
        <v>30</v>
      </c>
      <c r="DE17" s="6"/>
      <c r="DF17" s="9">
        <f ca="1" t="shared" si="35"/>
        <v>0</v>
      </c>
      <c r="DG17" s="10">
        <f ca="1" t="shared" si="36"/>
        <v>0</v>
      </c>
      <c r="DH17" s="48">
        <f t="shared" si="37"/>
        <v>0</v>
      </c>
      <c r="DI17" s="49">
        <f t="shared" si="8"/>
        <v>1</v>
      </c>
      <c r="DJ17" s="45">
        <f t="shared" si="38"/>
        <v>13</v>
      </c>
      <c r="DK17" s="9">
        <f ca="1" t="shared" si="39"/>
        <v>12</v>
      </c>
      <c r="DL17" s="25">
        <v>13</v>
      </c>
      <c r="DM17" s="14">
        <f aca="true" ca="1" t="shared" si="59" ref="DM17:DM50">OFFSET($AA$15,51-ROW(),0)</f>
        <v>13.9</v>
      </c>
      <c r="DN17" s="44">
        <f t="shared" si="40"/>
        <v>0</v>
      </c>
      <c r="DO17" s="49">
        <f t="shared" si="9"/>
        <v>1</v>
      </c>
      <c r="DP17" s="49">
        <f>SUM($DO$15:DO17)*DO17</f>
        <v>3</v>
      </c>
      <c r="DQ17" s="28" t="s">
        <v>30</v>
      </c>
      <c r="DR17" s="6"/>
      <c r="DS17" s="9">
        <f ca="1" t="shared" si="41"/>
        <v>0</v>
      </c>
      <c r="DT17" s="10">
        <f ca="1" t="shared" si="42"/>
        <v>0</v>
      </c>
      <c r="DU17" s="48">
        <f t="shared" si="43"/>
        <v>0</v>
      </c>
      <c r="DV17" s="49">
        <f t="shared" si="10"/>
        <v>1</v>
      </c>
      <c r="DW17" s="45">
        <f t="shared" si="44"/>
        <v>13</v>
      </c>
      <c r="DX17" s="9">
        <f ca="1" t="shared" si="45"/>
        <v>12</v>
      </c>
      <c r="DY17" s="25">
        <v>13</v>
      </c>
      <c r="DZ17" s="14">
        <f ca="1" t="shared" si="46"/>
        <v>13.9</v>
      </c>
      <c r="EA17" s="44">
        <f t="shared" si="47"/>
        <v>0</v>
      </c>
      <c r="EB17" s="49">
        <f t="shared" si="11"/>
        <v>1</v>
      </c>
      <c r="EC17" s="49">
        <f>SUM($EB$15:EB17)*EB17</f>
        <v>3</v>
      </c>
      <c r="ED17" s="28" t="s">
        <v>30</v>
      </c>
    </row>
    <row r="18" spans="1:134" s="3" customFormat="1" ht="12.75" customHeight="1">
      <c r="A18" s="209">
        <f t="shared" si="0"/>
        <v>0</v>
      </c>
      <c r="B18" s="210"/>
      <c r="C18" s="209">
        <f t="shared" si="12"/>
        <v>0</v>
      </c>
      <c r="D18" s="210"/>
      <c r="E18" s="52"/>
      <c r="F18" s="53"/>
      <c r="G18" s="53"/>
      <c r="H18" s="53"/>
      <c r="I18" s="54"/>
      <c r="J18" s="52"/>
      <c r="K18" s="53"/>
      <c r="L18" s="53"/>
      <c r="M18" s="53"/>
      <c r="N18" s="54"/>
      <c r="O18" s="52"/>
      <c r="P18" s="53"/>
      <c r="Q18" s="53"/>
      <c r="R18" s="53"/>
      <c r="S18" s="54"/>
      <c r="T18" s="52"/>
      <c r="U18" s="53"/>
      <c r="V18" s="53"/>
      <c r="W18" s="53"/>
      <c r="X18" s="54"/>
      <c r="Y18" s="19">
        <v>74</v>
      </c>
      <c r="Z18" s="16" t="s">
        <v>15</v>
      </c>
      <c r="AA18" s="20">
        <v>75.9</v>
      </c>
      <c r="AB18" s="52"/>
      <c r="AC18" s="53"/>
      <c r="AD18" s="53"/>
      <c r="AE18" s="53"/>
      <c r="AF18" s="54"/>
      <c r="AG18" s="52"/>
      <c r="AH18" s="53"/>
      <c r="AI18" s="53"/>
      <c r="AJ18" s="53"/>
      <c r="AK18" s="54"/>
      <c r="AL18" s="52"/>
      <c r="AM18" s="53"/>
      <c r="AN18" s="53"/>
      <c r="AO18" s="53"/>
      <c r="AP18" s="54"/>
      <c r="AQ18" s="52"/>
      <c r="AR18" s="53"/>
      <c r="AS18" s="53"/>
      <c r="AT18" s="53"/>
      <c r="AU18" s="75"/>
      <c r="AV18" s="209">
        <f t="shared" si="1"/>
        <v>0</v>
      </c>
      <c r="AW18" s="210"/>
      <c r="AX18" s="209">
        <f t="shared" si="2"/>
        <v>0</v>
      </c>
      <c r="AY18" s="215"/>
      <c r="AZ18" s="149">
        <f t="shared" si="3"/>
        <v>0</v>
      </c>
      <c r="BA18" s="150"/>
      <c r="BB18" s="160">
        <f t="shared" si="4"/>
        <v>0</v>
      </c>
      <c r="BC18" s="150"/>
      <c r="BE18" s="9">
        <f ca="1" t="shared" si="13"/>
        <v>0</v>
      </c>
      <c r="BF18" s="10">
        <f ca="1" t="shared" si="14"/>
        <v>0</v>
      </c>
      <c r="BG18" s="48">
        <f t="shared" si="48"/>
        <v>0</v>
      </c>
      <c r="BH18" s="25">
        <f t="shared" si="15"/>
        <v>1</v>
      </c>
      <c r="BI18" s="45">
        <f t="shared" si="49"/>
        <v>15</v>
      </c>
      <c r="BJ18" s="9">
        <f ca="1" t="shared" si="50"/>
        <v>14</v>
      </c>
      <c r="BK18" s="25">
        <v>15</v>
      </c>
      <c r="BL18" s="14">
        <f ca="1" t="shared" si="51"/>
        <v>15.9</v>
      </c>
      <c r="BM18" s="44">
        <f>SUM(BE18:BE22)</f>
        <v>0</v>
      </c>
      <c r="BN18" s="49">
        <f t="shared" si="16"/>
        <v>1</v>
      </c>
      <c r="BO18" s="49">
        <f>SUM($BN$15:BN18)*BN18</f>
        <v>4</v>
      </c>
      <c r="BP18" s="28" t="s">
        <v>31</v>
      </c>
      <c r="BQ18" s="6"/>
      <c r="BR18" s="9">
        <f ca="1" t="shared" si="17"/>
        <v>0</v>
      </c>
      <c r="BS18" s="10">
        <f ca="1" t="shared" si="18"/>
        <v>0</v>
      </c>
      <c r="BT18" s="48">
        <f t="shared" si="19"/>
        <v>0</v>
      </c>
      <c r="BU18" s="49">
        <f t="shared" si="20"/>
        <v>1</v>
      </c>
      <c r="BV18" s="45">
        <f t="shared" si="21"/>
        <v>15</v>
      </c>
      <c r="BW18" s="9">
        <f ca="1" t="shared" si="22"/>
        <v>14</v>
      </c>
      <c r="BX18" s="25">
        <v>15</v>
      </c>
      <c r="BY18" s="14">
        <f ca="1" t="shared" si="53"/>
        <v>15.9</v>
      </c>
      <c r="BZ18" s="44">
        <f t="shared" si="23"/>
        <v>0</v>
      </c>
      <c r="CA18" s="49">
        <f t="shared" si="54"/>
        <v>1</v>
      </c>
      <c r="CB18" s="49">
        <f>SUM($CA$15:CA18)*CA18</f>
        <v>4</v>
      </c>
      <c r="CC18" s="28" t="s">
        <v>31</v>
      </c>
      <c r="CD18" s="6"/>
      <c r="CE18" s="9">
        <f ca="1" t="shared" si="24"/>
        <v>0</v>
      </c>
      <c r="CF18" s="10">
        <f ca="1" t="shared" si="25"/>
        <v>0</v>
      </c>
      <c r="CG18" s="48">
        <f t="shared" si="26"/>
        <v>0</v>
      </c>
      <c r="CH18" s="49">
        <f t="shared" si="27"/>
        <v>1</v>
      </c>
      <c r="CI18" s="45">
        <f t="shared" si="28"/>
        <v>15</v>
      </c>
      <c r="CJ18" s="9">
        <f ca="1" t="shared" si="55"/>
        <v>14</v>
      </c>
      <c r="CK18" s="25">
        <v>15</v>
      </c>
      <c r="CL18" s="14">
        <f ca="1" t="shared" si="56"/>
        <v>15.9</v>
      </c>
      <c r="CM18" s="44">
        <f t="shared" si="29"/>
        <v>0</v>
      </c>
      <c r="CN18" s="49">
        <f t="shared" si="30"/>
        <v>1</v>
      </c>
      <c r="CO18" s="49">
        <f>SUM($CN$15:CN18)*CN18</f>
        <v>4</v>
      </c>
      <c r="CP18" s="28" t="s">
        <v>31</v>
      </c>
      <c r="CS18" s="9">
        <f ca="1" t="shared" si="31"/>
        <v>0</v>
      </c>
      <c r="CT18" s="10">
        <f ca="1" t="shared" si="32"/>
        <v>0</v>
      </c>
      <c r="CU18" s="48">
        <f t="shared" si="5"/>
        <v>0</v>
      </c>
      <c r="CV18" s="25">
        <f t="shared" si="6"/>
        <v>1</v>
      </c>
      <c r="CW18" s="45">
        <f t="shared" si="33"/>
        <v>15</v>
      </c>
      <c r="CX18" s="9">
        <f ca="1" t="shared" si="57"/>
        <v>14</v>
      </c>
      <c r="CY18" s="25">
        <v>15</v>
      </c>
      <c r="CZ18" s="14">
        <f ca="1" t="shared" si="58"/>
        <v>15.9</v>
      </c>
      <c r="DA18" s="44">
        <f t="shared" si="34"/>
        <v>0</v>
      </c>
      <c r="DB18" s="49">
        <f t="shared" si="7"/>
        <v>1</v>
      </c>
      <c r="DC18" s="49">
        <f>SUM($DB$15:DB18)*DB18</f>
        <v>4</v>
      </c>
      <c r="DD18" s="28" t="s">
        <v>31</v>
      </c>
      <c r="DE18" s="6"/>
      <c r="DF18" s="9">
        <f ca="1" t="shared" si="35"/>
        <v>0</v>
      </c>
      <c r="DG18" s="10">
        <f ca="1" t="shared" si="36"/>
        <v>0</v>
      </c>
      <c r="DH18" s="48">
        <f t="shared" si="37"/>
        <v>0</v>
      </c>
      <c r="DI18" s="49">
        <f t="shared" si="8"/>
        <v>1</v>
      </c>
      <c r="DJ18" s="45">
        <f t="shared" si="38"/>
        <v>15</v>
      </c>
      <c r="DK18" s="9">
        <f ca="1" t="shared" si="39"/>
        <v>14</v>
      </c>
      <c r="DL18" s="25">
        <v>15</v>
      </c>
      <c r="DM18" s="14">
        <f ca="1" t="shared" si="59"/>
        <v>15.9</v>
      </c>
      <c r="DN18" s="44">
        <f t="shared" si="40"/>
        <v>0</v>
      </c>
      <c r="DO18" s="49">
        <f t="shared" si="9"/>
        <v>1</v>
      </c>
      <c r="DP18" s="49">
        <f>SUM($DO$15:DO18)*DO18</f>
        <v>4</v>
      </c>
      <c r="DQ18" s="28" t="s">
        <v>31</v>
      </c>
      <c r="DR18" s="6"/>
      <c r="DS18" s="9">
        <f ca="1" t="shared" si="41"/>
        <v>0</v>
      </c>
      <c r="DT18" s="10">
        <f ca="1" t="shared" si="42"/>
        <v>0</v>
      </c>
      <c r="DU18" s="48">
        <f t="shared" si="43"/>
        <v>0</v>
      </c>
      <c r="DV18" s="49">
        <f t="shared" si="10"/>
        <v>1</v>
      </c>
      <c r="DW18" s="45">
        <f t="shared" si="44"/>
        <v>15</v>
      </c>
      <c r="DX18" s="9">
        <f ca="1" t="shared" si="45"/>
        <v>14</v>
      </c>
      <c r="DY18" s="25">
        <v>15</v>
      </c>
      <c r="DZ18" s="14">
        <f ca="1" t="shared" si="46"/>
        <v>15.9</v>
      </c>
      <c r="EA18" s="44">
        <f t="shared" si="47"/>
        <v>0</v>
      </c>
      <c r="EB18" s="49">
        <f t="shared" si="11"/>
        <v>1</v>
      </c>
      <c r="EC18" s="49">
        <f>SUM($EB$15:EB18)*EB18</f>
        <v>4</v>
      </c>
      <c r="ED18" s="28" t="s">
        <v>31</v>
      </c>
    </row>
    <row r="19" spans="1:134" s="3" customFormat="1" ht="12.75" customHeight="1">
      <c r="A19" s="209">
        <f t="shared" si="0"/>
        <v>0</v>
      </c>
      <c r="B19" s="210"/>
      <c r="C19" s="209">
        <f t="shared" si="12"/>
        <v>0</v>
      </c>
      <c r="D19" s="210"/>
      <c r="E19" s="52"/>
      <c r="F19" s="53"/>
      <c r="G19" s="53"/>
      <c r="H19" s="53"/>
      <c r="I19" s="54"/>
      <c r="J19" s="52"/>
      <c r="K19" s="53"/>
      <c r="L19" s="53"/>
      <c r="M19" s="53"/>
      <c r="N19" s="54"/>
      <c r="O19" s="52"/>
      <c r="P19" s="53"/>
      <c r="Q19" s="53"/>
      <c r="R19" s="53"/>
      <c r="S19" s="54"/>
      <c r="T19" s="52"/>
      <c r="U19" s="53"/>
      <c r="V19" s="53"/>
      <c r="W19" s="53"/>
      <c r="X19" s="54"/>
      <c r="Y19" s="19">
        <v>72</v>
      </c>
      <c r="Z19" s="16" t="s">
        <v>15</v>
      </c>
      <c r="AA19" s="20">
        <v>73.9</v>
      </c>
      <c r="AB19" s="71"/>
      <c r="AC19" s="72"/>
      <c r="AD19" s="72"/>
      <c r="AE19" s="72"/>
      <c r="AF19" s="73"/>
      <c r="AG19" s="71"/>
      <c r="AH19" s="72"/>
      <c r="AI19" s="72"/>
      <c r="AJ19" s="72"/>
      <c r="AK19" s="73"/>
      <c r="AL19" s="71"/>
      <c r="AM19" s="72"/>
      <c r="AN19" s="72"/>
      <c r="AO19" s="72"/>
      <c r="AP19" s="73"/>
      <c r="AQ19" s="71"/>
      <c r="AR19" s="72"/>
      <c r="AS19" s="72"/>
      <c r="AT19" s="72"/>
      <c r="AU19" s="76"/>
      <c r="AV19" s="209">
        <f t="shared" si="1"/>
        <v>0</v>
      </c>
      <c r="AW19" s="210"/>
      <c r="AX19" s="209">
        <f t="shared" si="2"/>
        <v>0</v>
      </c>
      <c r="AY19" s="215"/>
      <c r="AZ19" s="149">
        <f t="shared" si="3"/>
        <v>0</v>
      </c>
      <c r="BA19" s="150"/>
      <c r="BB19" s="160">
        <f t="shared" si="4"/>
        <v>0</v>
      </c>
      <c r="BC19" s="150"/>
      <c r="BE19" s="9">
        <f ca="1" t="shared" si="13"/>
        <v>0</v>
      </c>
      <c r="BF19" s="10">
        <f ca="1" t="shared" si="14"/>
        <v>0</v>
      </c>
      <c r="BG19" s="48">
        <f t="shared" si="48"/>
        <v>0</v>
      </c>
      <c r="BH19" s="25">
        <f t="shared" si="15"/>
        <v>1</v>
      </c>
      <c r="BI19" s="45">
        <f t="shared" si="49"/>
        <v>17</v>
      </c>
      <c r="BJ19" s="9">
        <f ca="1" t="shared" si="50"/>
        <v>16</v>
      </c>
      <c r="BK19" s="25">
        <v>17</v>
      </c>
      <c r="BL19" s="14">
        <f ca="1" t="shared" si="51"/>
        <v>17.9</v>
      </c>
      <c r="BM19" s="44">
        <f>SUM(BE19:BE23)</f>
        <v>0</v>
      </c>
      <c r="BN19" s="49">
        <f t="shared" si="16"/>
        <v>1</v>
      </c>
      <c r="BO19" s="49">
        <f>SUM($BN$15:BN19)*BN19</f>
        <v>5</v>
      </c>
      <c r="BP19" s="28" t="s">
        <v>32</v>
      </c>
      <c r="BQ19" s="6"/>
      <c r="BR19" s="9">
        <f ca="1" t="shared" si="17"/>
        <v>0</v>
      </c>
      <c r="BS19" s="10">
        <f ca="1" t="shared" si="18"/>
        <v>0</v>
      </c>
      <c r="BT19" s="48">
        <f t="shared" si="19"/>
        <v>0</v>
      </c>
      <c r="BU19" s="49">
        <f t="shared" si="20"/>
        <v>1</v>
      </c>
      <c r="BV19" s="45">
        <f t="shared" si="21"/>
        <v>17</v>
      </c>
      <c r="BW19" s="9">
        <f ca="1" t="shared" si="22"/>
        <v>16</v>
      </c>
      <c r="BX19" s="25">
        <v>17</v>
      </c>
      <c r="BY19" s="14">
        <f ca="1" t="shared" si="53"/>
        <v>17.9</v>
      </c>
      <c r="BZ19" s="44">
        <f t="shared" si="23"/>
        <v>0</v>
      </c>
      <c r="CA19" s="49">
        <f t="shared" si="54"/>
        <v>1</v>
      </c>
      <c r="CB19" s="49">
        <f>SUM($CA$15:CA19)*CA19</f>
        <v>5</v>
      </c>
      <c r="CC19" s="28" t="s">
        <v>32</v>
      </c>
      <c r="CD19" s="6"/>
      <c r="CE19" s="9">
        <f ca="1" t="shared" si="24"/>
        <v>0</v>
      </c>
      <c r="CF19" s="10">
        <f ca="1" t="shared" si="25"/>
        <v>0</v>
      </c>
      <c r="CG19" s="48">
        <f t="shared" si="26"/>
        <v>0</v>
      </c>
      <c r="CH19" s="49">
        <f t="shared" si="27"/>
        <v>1</v>
      </c>
      <c r="CI19" s="45">
        <f t="shared" si="28"/>
        <v>17</v>
      </c>
      <c r="CJ19" s="9">
        <f ca="1" t="shared" si="55"/>
        <v>16</v>
      </c>
      <c r="CK19" s="25">
        <v>17</v>
      </c>
      <c r="CL19" s="14">
        <f ca="1" t="shared" si="56"/>
        <v>17.9</v>
      </c>
      <c r="CM19" s="44">
        <f t="shared" si="29"/>
        <v>0</v>
      </c>
      <c r="CN19" s="49">
        <f t="shared" si="30"/>
        <v>1</v>
      </c>
      <c r="CO19" s="49">
        <f>SUM($CN$15:CN19)*CN19</f>
        <v>5</v>
      </c>
      <c r="CP19" s="28" t="s">
        <v>32</v>
      </c>
      <c r="CS19" s="9">
        <f ca="1" t="shared" si="31"/>
        <v>0</v>
      </c>
      <c r="CT19" s="10">
        <f ca="1" t="shared" si="32"/>
        <v>0</v>
      </c>
      <c r="CU19" s="48">
        <f t="shared" si="5"/>
        <v>0</v>
      </c>
      <c r="CV19" s="25">
        <f t="shared" si="6"/>
        <v>1</v>
      </c>
      <c r="CW19" s="45">
        <f t="shared" si="33"/>
        <v>17</v>
      </c>
      <c r="CX19" s="9">
        <f ca="1" t="shared" si="57"/>
        <v>16</v>
      </c>
      <c r="CY19" s="25">
        <v>17</v>
      </c>
      <c r="CZ19" s="14">
        <f ca="1" t="shared" si="58"/>
        <v>17.9</v>
      </c>
      <c r="DA19" s="44">
        <f t="shared" si="34"/>
        <v>0</v>
      </c>
      <c r="DB19" s="49">
        <f t="shared" si="7"/>
        <v>1</v>
      </c>
      <c r="DC19" s="49">
        <f>SUM($DB$15:DB19)*DB19</f>
        <v>5</v>
      </c>
      <c r="DD19" s="28" t="s">
        <v>32</v>
      </c>
      <c r="DE19" s="6"/>
      <c r="DF19" s="9">
        <f ca="1" t="shared" si="35"/>
        <v>0</v>
      </c>
      <c r="DG19" s="10">
        <f ca="1" t="shared" si="36"/>
        <v>0</v>
      </c>
      <c r="DH19" s="48">
        <f t="shared" si="37"/>
        <v>0</v>
      </c>
      <c r="DI19" s="49">
        <f t="shared" si="8"/>
        <v>1</v>
      </c>
      <c r="DJ19" s="45">
        <f t="shared" si="38"/>
        <v>17</v>
      </c>
      <c r="DK19" s="9">
        <f ca="1" t="shared" si="39"/>
        <v>16</v>
      </c>
      <c r="DL19" s="25">
        <v>17</v>
      </c>
      <c r="DM19" s="14">
        <f ca="1" t="shared" si="59"/>
        <v>17.9</v>
      </c>
      <c r="DN19" s="44">
        <f t="shared" si="40"/>
        <v>0</v>
      </c>
      <c r="DO19" s="49">
        <f t="shared" si="9"/>
        <v>1</v>
      </c>
      <c r="DP19" s="49">
        <f>SUM($DO$15:DO19)*DO19</f>
        <v>5</v>
      </c>
      <c r="DQ19" s="28" t="s">
        <v>32</v>
      </c>
      <c r="DR19" s="6"/>
      <c r="DS19" s="9">
        <f ca="1" t="shared" si="41"/>
        <v>0</v>
      </c>
      <c r="DT19" s="10">
        <f ca="1" t="shared" si="42"/>
        <v>0</v>
      </c>
      <c r="DU19" s="48">
        <f t="shared" si="43"/>
        <v>0</v>
      </c>
      <c r="DV19" s="49">
        <f t="shared" si="10"/>
        <v>1</v>
      </c>
      <c r="DW19" s="45">
        <f t="shared" si="44"/>
        <v>17</v>
      </c>
      <c r="DX19" s="9">
        <f ca="1" t="shared" si="45"/>
        <v>16</v>
      </c>
      <c r="DY19" s="25">
        <v>17</v>
      </c>
      <c r="DZ19" s="14">
        <f ca="1" t="shared" si="46"/>
        <v>17.9</v>
      </c>
      <c r="EA19" s="44">
        <f t="shared" si="47"/>
        <v>0</v>
      </c>
      <c r="EB19" s="49">
        <f t="shared" si="11"/>
        <v>1</v>
      </c>
      <c r="EC19" s="49">
        <f>SUM($EB$15:EB19)*EB19</f>
        <v>5</v>
      </c>
      <c r="ED19" s="28" t="s">
        <v>32</v>
      </c>
    </row>
    <row r="20" spans="1:134" s="3" customFormat="1" ht="12.75" customHeight="1">
      <c r="A20" s="209">
        <f t="shared" si="0"/>
        <v>0</v>
      </c>
      <c r="B20" s="210"/>
      <c r="C20" s="209">
        <f t="shared" si="12"/>
        <v>0</v>
      </c>
      <c r="D20" s="210"/>
      <c r="E20" s="65"/>
      <c r="F20" s="66"/>
      <c r="G20" s="66"/>
      <c r="H20" s="67"/>
      <c r="I20" s="68"/>
      <c r="J20" s="69"/>
      <c r="K20" s="67"/>
      <c r="L20" s="67"/>
      <c r="M20" s="67"/>
      <c r="N20" s="68"/>
      <c r="O20" s="69"/>
      <c r="P20" s="67"/>
      <c r="Q20" s="67"/>
      <c r="R20" s="67"/>
      <c r="S20" s="68"/>
      <c r="T20" s="69"/>
      <c r="U20" s="67"/>
      <c r="V20" s="67"/>
      <c r="W20" s="67"/>
      <c r="X20" s="68"/>
      <c r="Y20" s="19">
        <v>70</v>
      </c>
      <c r="Z20" s="16" t="s">
        <v>15</v>
      </c>
      <c r="AA20" s="20">
        <v>71.9</v>
      </c>
      <c r="AB20" s="69"/>
      <c r="AC20" s="67"/>
      <c r="AD20" s="67"/>
      <c r="AE20" s="67"/>
      <c r="AF20" s="68"/>
      <c r="AG20" s="69"/>
      <c r="AH20" s="67"/>
      <c r="AI20" s="67"/>
      <c r="AJ20" s="67"/>
      <c r="AK20" s="68"/>
      <c r="AL20" s="65"/>
      <c r="AM20" s="66"/>
      <c r="AN20" s="66"/>
      <c r="AO20" s="66"/>
      <c r="AP20" s="70"/>
      <c r="AQ20" s="65"/>
      <c r="AR20" s="66"/>
      <c r="AS20" s="66"/>
      <c r="AT20" s="66"/>
      <c r="AU20" s="77"/>
      <c r="AV20" s="209">
        <f t="shared" si="1"/>
        <v>0</v>
      </c>
      <c r="AW20" s="210"/>
      <c r="AX20" s="209">
        <f t="shared" si="2"/>
        <v>0</v>
      </c>
      <c r="AY20" s="215"/>
      <c r="AZ20" s="149">
        <f t="shared" si="3"/>
        <v>0</v>
      </c>
      <c r="BA20" s="150"/>
      <c r="BB20" s="160">
        <f t="shared" si="4"/>
        <v>0</v>
      </c>
      <c r="BC20" s="150"/>
      <c r="BE20" s="9">
        <f ca="1" t="shared" si="13"/>
        <v>0</v>
      </c>
      <c r="BF20" s="10">
        <f ca="1" t="shared" si="14"/>
        <v>0</v>
      </c>
      <c r="BG20" s="48">
        <f t="shared" si="48"/>
        <v>0</v>
      </c>
      <c r="BH20" s="25">
        <f t="shared" si="15"/>
        <v>1</v>
      </c>
      <c r="BI20" s="45">
        <f t="shared" si="49"/>
        <v>19</v>
      </c>
      <c r="BJ20" s="9">
        <f ca="1" t="shared" si="50"/>
        <v>18</v>
      </c>
      <c r="BK20" s="25">
        <v>19</v>
      </c>
      <c r="BL20" s="14">
        <f ca="1" t="shared" si="51"/>
        <v>19.9</v>
      </c>
      <c r="BM20" s="44">
        <f t="shared" si="52"/>
        <v>0</v>
      </c>
      <c r="BN20" s="49">
        <f t="shared" si="16"/>
        <v>1</v>
      </c>
      <c r="BO20" s="49">
        <f>SUM($BN$15:BN20)*BN20</f>
        <v>6</v>
      </c>
      <c r="BP20" s="28" t="s">
        <v>33</v>
      </c>
      <c r="BQ20" s="6"/>
      <c r="BR20" s="9">
        <f ca="1" t="shared" si="17"/>
        <v>0</v>
      </c>
      <c r="BS20" s="10">
        <f ca="1" t="shared" si="18"/>
        <v>0</v>
      </c>
      <c r="BT20" s="48">
        <f t="shared" si="19"/>
        <v>0</v>
      </c>
      <c r="BU20" s="49">
        <f t="shared" si="20"/>
        <v>1</v>
      </c>
      <c r="BV20" s="45">
        <f t="shared" si="21"/>
        <v>19</v>
      </c>
      <c r="BW20" s="9">
        <f ca="1" t="shared" si="22"/>
        <v>18</v>
      </c>
      <c r="BX20" s="25">
        <v>19</v>
      </c>
      <c r="BY20" s="14">
        <f ca="1" t="shared" si="53"/>
        <v>19.9</v>
      </c>
      <c r="BZ20" s="44">
        <f t="shared" si="23"/>
        <v>0</v>
      </c>
      <c r="CA20" s="49">
        <f t="shared" si="54"/>
        <v>1</v>
      </c>
      <c r="CB20" s="49">
        <f>SUM($CA$15:CA20)*CA20</f>
        <v>6</v>
      </c>
      <c r="CC20" s="28" t="s">
        <v>33</v>
      </c>
      <c r="CD20" s="6"/>
      <c r="CE20" s="9">
        <f ca="1" t="shared" si="24"/>
        <v>0</v>
      </c>
      <c r="CF20" s="10">
        <f ca="1" t="shared" si="25"/>
        <v>0</v>
      </c>
      <c r="CG20" s="48">
        <f t="shared" si="26"/>
        <v>0</v>
      </c>
      <c r="CH20" s="49">
        <f t="shared" si="27"/>
        <v>1</v>
      </c>
      <c r="CI20" s="45">
        <f t="shared" si="28"/>
        <v>19</v>
      </c>
      <c r="CJ20" s="9">
        <f ca="1" t="shared" si="55"/>
        <v>18</v>
      </c>
      <c r="CK20" s="25">
        <v>19</v>
      </c>
      <c r="CL20" s="14">
        <f ca="1" t="shared" si="56"/>
        <v>19.9</v>
      </c>
      <c r="CM20" s="44">
        <f t="shared" si="29"/>
        <v>0</v>
      </c>
      <c r="CN20" s="49">
        <f t="shared" si="30"/>
        <v>1</v>
      </c>
      <c r="CO20" s="49">
        <f>SUM($CN$15:CN20)*CN20</f>
        <v>6</v>
      </c>
      <c r="CP20" s="28" t="s">
        <v>33</v>
      </c>
      <c r="CS20" s="9">
        <f ca="1" t="shared" si="31"/>
        <v>0</v>
      </c>
      <c r="CT20" s="10">
        <f ca="1" t="shared" si="32"/>
        <v>0</v>
      </c>
      <c r="CU20" s="48">
        <f t="shared" si="5"/>
        <v>0</v>
      </c>
      <c r="CV20" s="25">
        <f t="shared" si="6"/>
        <v>1</v>
      </c>
      <c r="CW20" s="45">
        <f t="shared" si="33"/>
        <v>19</v>
      </c>
      <c r="CX20" s="9">
        <f ca="1" t="shared" si="57"/>
        <v>18</v>
      </c>
      <c r="CY20" s="25">
        <v>19</v>
      </c>
      <c r="CZ20" s="14">
        <f ca="1" t="shared" si="58"/>
        <v>19.9</v>
      </c>
      <c r="DA20" s="44">
        <f t="shared" si="34"/>
        <v>0</v>
      </c>
      <c r="DB20" s="49">
        <f t="shared" si="7"/>
        <v>1</v>
      </c>
      <c r="DC20" s="49">
        <f>SUM($DB$15:DB20)*DB20</f>
        <v>6</v>
      </c>
      <c r="DD20" s="28" t="s">
        <v>33</v>
      </c>
      <c r="DE20" s="6"/>
      <c r="DF20" s="9">
        <f ca="1" t="shared" si="35"/>
        <v>0</v>
      </c>
      <c r="DG20" s="10">
        <f ca="1" t="shared" si="36"/>
        <v>0</v>
      </c>
      <c r="DH20" s="48">
        <f t="shared" si="37"/>
        <v>0</v>
      </c>
      <c r="DI20" s="49">
        <f t="shared" si="8"/>
        <v>1</v>
      </c>
      <c r="DJ20" s="45">
        <f t="shared" si="38"/>
        <v>19</v>
      </c>
      <c r="DK20" s="9">
        <f ca="1" t="shared" si="39"/>
        <v>18</v>
      </c>
      <c r="DL20" s="25">
        <v>19</v>
      </c>
      <c r="DM20" s="14">
        <f ca="1" t="shared" si="59"/>
        <v>19.9</v>
      </c>
      <c r="DN20" s="44">
        <f t="shared" si="40"/>
        <v>0</v>
      </c>
      <c r="DO20" s="49">
        <f t="shared" si="9"/>
        <v>1</v>
      </c>
      <c r="DP20" s="49">
        <f>SUM($DO$15:DO20)*DO20</f>
        <v>6</v>
      </c>
      <c r="DQ20" s="28" t="s">
        <v>33</v>
      </c>
      <c r="DR20" s="6"/>
      <c r="DS20" s="9">
        <f ca="1" t="shared" si="41"/>
        <v>0</v>
      </c>
      <c r="DT20" s="10">
        <f ca="1" t="shared" si="42"/>
        <v>0</v>
      </c>
      <c r="DU20" s="48">
        <f t="shared" si="43"/>
        <v>0</v>
      </c>
      <c r="DV20" s="49">
        <f t="shared" si="10"/>
        <v>1</v>
      </c>
      <c r="DW20" s="45">
        <f t="shared" si="44"/>
        <v>19</v>
      </c>
      <c r="DX20" s="9">
        <f ca="1" t="shared" si="45"/>
        <v>18</v>
      </c>
      <c r="DY20" s="25">
        <v>19</v>
      </c>
      <c r="DZ20" s="14">
        <f ca="1" t="shared" si="46"/>
        <v>19.9</v>
      </c>
      <c r="EA20" s="44">
        <f t="shared" si="47"/>
        <v>0</v>
      </c>
      <c r="EB20" s="49">
        <f t="shared" si="11"/>
        <v>1</v>
      </c>
      <c r="EC20" s="49">
        <f>SUM($EB$15:EB20)*EB20</f>
        <v>6</v>
      </c>
      <c r="ED20" s="28" t="s">
        <v>33</v>
      </c>
    </row>
    <row r="21" spans="1:134" s="6" customFormat="1" ht="12.75" customHeight="1">
      <c r="A21" s="209">
        <f t="shared" si="0"/>
        <v>0</v>
      </c>
      <c r="B21" s="210"/>
      <c r="C21" s="209">
        <f t="shared" si="12"/>
        <v>0</v>
      </c>
      <c r="D21" s="210"/>
      <c r="E21" s="65"/>
      <c r="F21" s="66"/>
      <c r="G21" s="66"/>
      <c r="H21" s="67"/>
      <c r="I21" s="68"/>
      <c r="J21" s="69"/>
      <c r="K21" s="67"/>
      <c r="L21" s="67"/>
      <c r="M21" s="67"/>
      <c r="N21" s="68"/>
      <c r="O21" s="69"/>
      <c r="P21" s="67"/>
      <c r="Q21" s="67"/>
      <c r="R21" s="67"/>
      <c r="S21" s="68"/>
      <c r="T21" s="69"/>
      <c r="U21" s="67"/>
      <c r="V21" s="67"/>
      <c r="W21" s="67"/>
      <c r="X21" s="68"/>
      <c r="Y21" s="19">
        <v>68</v>
      </c>
      <c r="Z21" s="16" t="s">
        <v>15</v>
      </c>
      <c r="AA21" s="20">
        <v>69.9</v>
      </c>
      <c r="AB21" s="69"/>
      <c r="AC21" s="67"/>
      <c r="AD21" s="67"/>
      <c r="AE21" s="67"/>
      <c r="AF21" s="68"/>
      <c r="AG21" s="69"/>
      <c r="AH21" s="67"/>
      <c r="AI21" s="67"/>
      <c r="AJ21" s="67"/>
      <c r="AK21" s="68"/>
      <c r="AL21" s="65"/>
      <c r="AM21" s="66"/>
      <c r="AN21" s="66"/>
      <c r="AO21" s="66"/>
      <c r="AP21" s="70"/>
      <c r="AQ21" s="65"/>
      <c r="AR21" s="66"/>
      <c r="AS21" s="66"/>
      <c r="AT21" s="66"/>
      <c r="AU21" s="77"/>
      <c r="AV21" s="209">
        <f t="shared" si="1"/>
        <v>0</v>
      </c>
      <c r="AW21" s="210"/>
      <c r="AX21" s="209">
        <f t="shared" si="2"/>
        <v>0</v>
      </c>
      <c r="AY21" s="215"/>
      <c r="AZ21" s="149">
        <f t="shared" si="3"/>
        <v>0</v>
      </c>
      <c r="BA21" s="150"/>
      <c r="BB21" s="160">
        <f t="shared" si="4"/>
        <v>0</v>
      </c>
      <c r="BC21" s="150"/>
      <c r="BE21" s="9">
        <f ca="1" t="shared" si="13"/>
        <v>0</v>
      </c>
      <c r="BF21" s="10">
        <f ca="1" t="shared" si="14"/>
        <v>0</v>
      </c>
      <c r="BG21" s="48">
        <f t="shared" si="48"/>
        <v>0</v>
      </c>
      <c r="BH21" s="25">
        <f t="shared" si="15"/>
        <v>1</v>
      </c>
      <c r="BI21" s="45">
        <f t="shared" si="49"/>
        <v>21</v>
      </c>
      <c r="BJ21" s="9">
        <f ca="1" t="shared" si="50"/>
        <v>20</v>
      </c>
      <c r="BK21" s="25">
        <v>21</v>
      </c>
      <c r="BL21" s="14">
        <f ca="1" t="shared" si="51"/>
        <v>21.9</v>
      </c>
      <c r="BM21" s="44">
        <f t="shared" si="52"/>
        <v>0</v>
      </c>
      <c r="BN21" s="49">
        <f t="shared" si="16"/>
        <v>1</v>
      </c>
      <c r="BO21" s="49">
        <f>SUM($BN$15:BN21)*BN21</f>
        <v>7</v>
      </c>
      <c r="BP21" s="28" t="s">
        <v>34</v>
      </c>
      <c r="BR21" s="9">
        <f ca="1" t="shared" si="17"/>
        <v>0</v>
      </c>
      <c r="BS21" s="10">
        <f ca="1" t="shared" si="18"/>
        <v>0</v>
      </c>
      <c r="BT21" s="48">
        <f t="shared" si="19"/>
        <v>0</v>
      </c>
      <c r="BU21" s="49">
        <f t="shared" si="20"/>
        <v>1</v>
      </c>
      <c r="BV21" s="45">
        <f t="shared" si="21"/>
        <v>21</v>
      </c>
      <c r="BW21" s="9">
        <f ca="1" t="shared" si="22"/>
        <v>20</v>
      </c>
      <c r="BX21" s="25">
        <v>21</v>
      </c>
      <c r="BY21" s="14">
        <f ca="1" t="shared" si="53"/>
        <v>21.9</v>
      </c>
      <c r="BZ21" s="44">
        <f t="shared" si="23"/>
        <v>0</v>
      </c>
      <c r="CA21" s="49">
        <f t="shared" si="54"/>
        <v>1</v>
      </c>
      <c r="CB21" s="49">
        <f>SUM($CA$15:CA21)*CA21</f>
        <v>7</v>
      </c>
      <c r="CC21" s="28" t="s">
        <v>34</v>
      </c>
      <c r="CE21" s="9">
        <f ca="1" t="shared" si="24"/>
        <v>0</v>
      </c>
      <c r="CF21" s="10">
        <f ca="1" t="shared" si="25"/>
        <v>0</v>
      </c>
      <c r="CG21" s="48">
        <f t="shared" si="26"/>
        <v>0</v>
      </c>
      <c r="CH21" s="49">
        <f t="shared" si="27"/>
        <v>1</v>
      </c>
      <c r="CI21" s="45">
        <f t="shared" si="28"/>
        <v>21</v>
      </c>
      <c r="CJ21" s="9">
        <f ca="1" t="shared" si="55"/>
        <v>20</v>
      </c>
      <c r="CK21" s="25">
        <v>21</v>
      </c>
      <c r="CL21" s="14">
        <f ca="1" t="shared" si="56"/>
        <v>21.9</v>
      </c>
      <c r="CM21" s="44">
        <f t="shared" si="29"/>
        <v>0</v>
      </c>
      <c r="CN21" s="49">
        <f t="shared" si="30"/>
        <v>1</v>
      </c>
      <c r="CO21" s="49">
        <f>SUM($CN$15:CN21)*CN21</f>
        <v>7</v>
      </c>
      <c r="CP21" s="28" t="s">
        <v>34</v>
      </c>
      <c r="CS21" s="9">
        <f ca="1" t="shared" si="31"/>
        <v>0</v>
      </c>
      <c r="CT21" s="10">
        <f ca="1" t="shared" si="32"/>
        <v>0</v>
      </c>
      <c r="CU21" s="48">
        <f t="shared" si="5"/>
        <v>0</v>
      </c>
      <c r="CV21" s="25">
        <f t="shared" si="6"/>
        <v>1</v>
      </c>
      <c r="CW21" s="45">
        <f t="shared" si="33"/>
        <v>21</v>
      </c>
      <c r="CX21" s="9">
        <f ca="1" t="shared" si="57"/>
        <v>20</v>
      </c>
      <c r="CY21" s="25">
        <v>21</v>
      </c>
      <c r="CZ21" s="14">
        <f ca="1" t="shared" si="58"/>
        <v>21.9</v>
      </c>
      <c r="DA21" s="44">
        <f t="shared" si="34"/>
        <v>0</v>
      </c>
      <c r="DB21" s="49">
        <f t="shared" si="7"/>
        <v>1</v>
      </c>
      <c r="DC21" s="49">
        <f>SUM($DB$15:DB21)*DB21</f>
        <v>7</v>
      </c>
      <c r="DD21" s="28" t="s">
        <v>34</v>
      </c>
      <c r="DF21" s="9">
        <f ca="1" t="shared" si="35"/>
        <v>0</v>
      </c>
      <c r="DG21" s="10">
        <f ca="1" t="shared" si="36"/>
        <v>0</v>
      </c>
      <c r="DH21" s="48">
        <f t="shared" si="37"/>
        <v>0</v>
      </c>
      <c r="DI21" s="49">
        <f t="shared" si="8"/>
        <v>1</v>
      </c>
      <c r="DJ21" s="45">
        <f t="shared" si="38"/>
        <v>21</v>
      </c>
      <c r="DK21" s="9">
        <f ca="1" t="shared" si="39"/>
        <v>20</v>
      </c>
      <c r="DL21" s="25">
        <v>21</v>
      </c>
      <c r="DM21" s="14">
        <f ca="1" t="shared" si="59"/>
        <v>21.9</v>
      </c>
      <c r="DN21" s="44">
        <f t="shared" si="40"/>
        <v>0</v>
      </c>
      <c r="DO21" s="49">
        <f t="shared" si="9"/>
        <v>1</v>
      </c>
      <c r="DP21" s="49">
        <f>SUM($DO$15:DO21)*DO21</f>
        <v>7</v>
      </c>
      <c r="DQ21" s="28" t="s">
        <v>34</v>
      </c>
      <c r="DS21" s="9">
        <f ca="1" t="shared" si="41"/>
        <v>0</v>
      </c>
      <c r="DT21" s="10">
        <f ca="1" t="shared" si="42"/>
        <v>0</v>
      </c>
      <c r="DU21" s="48">
        <f t="shared" si="43"/>
        <v>0</v>
      </c>
      <c r="DV21" s="49">
        <f t="shared" si="10"/>
        <v>1</v>
      </c>
      <c r="DW21" s="45">
        <f t="shared" si="44"/>
        <v>21</v>
      </c>
      <c r="DX21" s="9">
        <f ca="1" t="shared" si="45"/>
        <v>20</v>
      </c>
      <c r="DY21" s="25">
        <v>21</v>
      </c>
      <c r="DZ21" s="14">
        <f ca="1" t="shared" si="46"/>
        <v>21.9</v>
      </c>
      <c r="EA21" s="44">
        <f t="shared" si="47"/>
        <v>0</v>
      </c>
      <c r="EB21" s="49">
        <f t="shared" si="11"/>
        <v>1</v>
      </c>
      <c r="EC21" s="49">
        <f>SUM($EB$15:EB21)*EB21</f>
        <v>7</v>
      </c>
      <c r="ED21" s="28" t="s">
        <v>34</v>
      </c>
    </row>
    <row r="22" spans="1:134" s="6" customFormat="1" ht="12.75" customHeight="1">
      <c r="A22" s="209">
        <f t="shared" si="0"/>
        <v>0</v>
      </c>
      <c r="B22" s="210"/>
      <c r="C22" s="209">
        <f t="shared" si="12"/>
        <v>0</v>
      </c>
      <c r="D22" s="210"/>
      <c r="E22" s="65"/>
      <c r="F22" s="66"/>
      <c r="G22" s="66"/>
      <c r="H22" s="67"/>
      <c r="I22" s="68"/>
      <c r="J22" s="69"/>
      <c r="K22" s="67"/>
      <c r="L22" s="67"/>
      <c r="M22" s="67"/>
      <c r="N22" s="68"/>
      <c r="O22" s="69"/>
      <c r="P22" s="67"/>
      <c r="Q22" s="67"/>
      <c r="R22" s="67"/>
      <c r="S22" s="68"/>
      <c r="T22" s="69"/>
      <c r="U22" s="67"/>
      <c r="V22" s="67"/>
      <c r="W22" s="67"/>
      <c r="X22" s="68"/>
      <c r="Y22" s="19">
        <v>66</v>
      </c>
      <c r="Z22" s="16" t="s">
        <v>15</v>
      </c>
      <c r="AA22" s="20">
        <v>67.9</v>
      </c>
      <c r="AB22" s="69"/>
      <c r="AC22" s="67"/>
      <c r="AD22" s="67"/>
      <c r="AE22" s="67"/>
      <c r="AF22" s="68"/>
      <c r="AG22" s="69"/>
      <c r="AH22" s="67"/>
      <c r="AI22" s="67"/>
      <c r="AJ22" s="67"/>
      <c r="AK22" s="68"/>
      <c r="AL22" s="65"/>
      <c r="AM22" s="66"/>
      <c r="AN22" s="66"/>
      <c r="AO22" s="66"/>
      <c r="AP22" s="70"/>
      <c r="AQ22" s="65"/>
      <c r="AR22" s="66"/>
      <c r="AS22" s="66"/>
      <c r="AT22" s="66"/>
      <c r="AU22" s="77"/>
      <c r="AV22" s="209">
        <f t="shared" si="1"/>
        <v>0</v>
      </c>
      <c r="AW22" s="210"/>
      <c r="AX22" s="209">
        <f t="shared" si="2"/>
        <v>0</v>
      </c>
      <c r="AY22" s="215"/>
      <c r="AZ22" s="149">
        <f t="shared" si="3"/>
        <v>0</v>
      </c>
      <c r="BA22" s="150"/>
      <c r="BB22" s="160">
        <f t="shared" si="4"/>
        <v>0</v>
      </c>
      <c r="BC22" s="150"/>
      <c r="BE22" s="9">
        <f ca="1" t="shared" si="13"/>
        <v>0</v>
      </c>
      <c r="BF22" s="10">
        <f ca="1" t="shared" si="14"/>
        <v>0</v>
      </c>
      <c r="BG22" s="48">
        <f t="shared" si="48"/>
        <v>0</v>
      </c>
      <c r="BH22" s="25">
        <f t="shared" si="15"/>
        <v>1</v>
      </c>
      <c r="BI22" s="45">
        <f t="shared" si="49"/>
        <v>23</v>
      </c>
      <c r="BJ22" s="9">
        <f ca="1" t="shared" si="50"/>
        <v>22</v>
      </c>
      <c r="BK22" s="25">
        <v>23</v>
      </c>
      <c r="BL22" s="14">
        <f ca="1" t="shared" si="51"/>
        <v>23.9</v>
      </c>
      <c r="BM22" s="44">
        <f t="shared" si="52"/>
        <v>0</v>
      </c>
      <c r="BN22" s="49">
        <f t="shared" si="16"/>
        <v>1</v>
      </c>
      <c r="BO22" s="49">
        <f>SUM($BN$15:BN22)*BN22</f>
        <v>8</v>
      </c>
      <c r="BP22" s="28" t="s">
        <v>35</v>
      </c>
      <c r="BR22" s="9">
        <f ca="1" t="shared" si="17"/>
        <v>0</v>
      </c>
      <c r="BS22" s="10">
        <f ca="1" t="shared" si="18"/>
        <v>0</v>
      </c>
      <c r="BT22" s="48">
        <f t="shared" si="19"/>
        <v>0</v>
      </c>
      <c r="BU22" s="49">
        <f t="shared" si="20"/>
        <v>1</v>
      </c>
      <c r="BV22" s="45">
        <f t="shared" si="21"/>
        <v>23</v>
      </c>
      <c r="BW22" s="9">
        <f ca="1" t="shared" si="22"/>
        <v>22</v>
      </c>
      <c r="BX22" s="25">
        <v>23</v>
      </c>
      <c r="BY22" s="14">
        <f ca="1" t="shared" si="53"/>
        <v>23.9</v>
      </c>
      <c r="BZ22" s="44">
        <f t="shared" si="23"/>
        <v>0</v>
      </c>
      <c r="CA22" s="49">
        <f t="shared" si="54"/>
        <v>1</v>
      </c>
      <c r="CB22" s="49">
        <f>SUM($CA$15:CA22)*CA22</f>
        <v>8</v>
      </c>
      <c r="CC22" s="28" t="s">
        <v>35</v>
      </c>
      <c r="CE22" s="9">
        <f ca="1" t="shared" si="24"/>
        <v>0</v>
      </c>
      <c r="CF22" s="10">
        <f ca="1" t="shared" si="25"/>
        <v>0</v>
      </c>
      <c r="CG22" s="48">
        <f t="shared" si="26"/>
        <v>0</v>
      </c>
      <c r="CH22" s="49">
        <f t="shared" si="27"/>
        <v>1</v>
      </c>
      <c r="CI22" s="45">
        <f t="shared" si="28"/>
        <v>23</v>
      </c>
      <c r="CJ22" s="9">
        <f ca="1" t="shared" si="55"/>
        <v>22</v>
      </c>
      <c r="CK22" s="25">
        <v>23</v>
      </c>
      <c r="CL22" s="14">
        <f ca="1" t="shared" si="56"/>
        <v>23.9</v>
      </c>
      <c r="CM22" s="44">
        <f t="shared" si="29"/>
        <v>0</v>
      </c>
      <c r="CN22" s="49">
        <f t="shared" si="30"/>
        <v>1</v>
      </c>
      <c r="CO22" s="49">
        <f>SUM($CN$15:CN22)*CN22</f>
        <v>8</v>
      </c>
      <c r="CP22" s="28" t="s">
        <v>35</v>
      </c>
      <c r="CS22" s="9">
        <f ca="1" t="shared" si="31"/>
        <v>0</v>
      </c>
      <c r="CT22" s="10">
        <f ca="1" t="shared" si="32"/>
        <v>0</v>
      </c>
      <c r="CU22" s="48">
        <f t="shared" si="5"/>
        <v>0</v>
      </c>
      <c r="CV22" s="25">
        <f t="shared" si="6"/>
        <v>1</v>
      </c>
      <c r="CW22" s="45">
        <f t="shared" si="33"/>
        <v>23</v>
      </c>
      <c r="CX22" s="9">
        <f ca="1" t="shared" si="57"/>
        <v>22</v>
      </c>
      <c r="CY22" s="25">
        <v>23</v>
      </c>
      <c r="CZ22" s="14">
        <f ca="1" t="shared" si="58"/>
        <v>23.9</v>
      </c>
      <c r="DA22" s="44">
        <f t="shared" si="34"/>
        <v>0</v>
      </c>
      <c r="DB22" s="49">
        <f t="shared" si="7"/>
        <v>1</v>
      </c>
      <c r="DC22" s="49">
        <f>SUM($DB$15:DB22)*DB22</f>
        <v>8</v>
      </c>
      <c r="DD22" s="28" t="s">
        <v>35</v>
      </c>
      <c r="DF22" s="9">
        <f ca="1" t="shared" si="35"/>
        <v>0</v>
      </c>
      <c r="DG22" s="10">
        <f ca="1" t="shared" si="36"/>
        <v>0</v>
      </c>
      <c r="DH22" s="48">
        <f t="shared" si="37"/>
        <v>0</v>
      </c>
      <c r="DI22" s="49">
        <f t="shared" si="8"/>
        <v>1</v>
      </c>
      <c r="DJ22" s="45">
        <f t="shared" si="38"/>
        <v>23</v>
      </c>
      <c r="DK22" s="9">
        <f ca="1" t="shared" si="39"/>
        <v>22</v>
      </c>
      <c r="DL22" s="25">
        <v>23</v>
      </c>
      <c r="DM22" s="14">
        <f ca="1" t="shared" si="59"/>
        <v>23.9</v>
      </c>
      <c r="DN22" s="44">
        <f t="shared" si="40"/>
        <v>0</v>
      </c>
      <c r="DO22" s="49">
        <f t="shared" si="9"/>
        <v>1</v>
      </c>
      <c r="DP22" s="49">
        <f>SUM($DO$15:DO22)*DO22</f>
        <v>8</v>
      </c>
      <c r="DQ22" s="28" t="s">
        <v>35</v>
      </c>
      <c r="DS22" s="9">
        <f ca="1" t="shared" si="41"/>
        <v>0</v>
      </c>
      <c r="DT22" s="10">
        <f ca="1" t="shared" si="42"/>
        <v>0</v>
      </c>
      <c r="DU22" s="48">
        <f t="shared" si="43"/>
        <v>0</v>
      </c>
      <c r="DV22" s="49">
        <f t="shared" si="10"/>
        <v>1</v>
      </c>
      <c r="DW22" s="45">
        <f t="shared" si="44"/>
        <v>23</v>
      </c>
      <c r="DX22" s="9">
        <f ca="1" t="shared" si="45"/>
        <v>22</v>
      </c>
      <c r="DY22" s="25">
        <v>23</v>
      </c>
      <c r="DZ22" s="14">
        <f ca="1" t="shared" si="46"/>
        <v>23.9</v>
      </c>
      <c r="EA22" s="44">
        <f t="shared" si="47"/>
        <v>0</v>
      </c>
      <c r="EB22" s="49">
        <f t="shared" si="11"/>
        <v>1</v>
      </c>
      <c r="EC22" s="49">
        <f>SUM($EB$15:EB22)*EB22</f>
        <v>8</v>
      </c>
      <c r="ED22" s="28" t="s">
        <v>35</v>
      </c>
    </row>
    <row r="23" spans="1:134" s="6" customFormat="1" ht="12.75" customHeight="1">
      <c r="A23" s="209">
        <f t="shared" si="0"/>
        <v>0</v>
      </c>
      <c r="B23" s="210"/>
      <c r="C23" s="209">
        <f t="shared" si="12"/>
        <v>0</v>
      </c>
      <c r="D23" s="210"/>
      <c r="E23" s="69"/>
      <c r="F23" s="67"/>
      <c r="G23" s="67"/>
      <c r="H23" s="67"/>
      <c r="I23" s="68"/>
      <c r="J23" s="69"/>
      <c r="K23" s="67"/>
      <c r="L23" s="67"/>
      <c r="M23" s="67"/>
      <c r="N23" s="68"/>
      <c r="O23" s="69"/>
      <c r="P23" s="67"/>
      <c r="Q23" s="67"/>
      <c r="R23" s="67"/>
      <c r="S23" s="68"/>
      <c r="T23" s="69"/>
      <c r="U23" s="67"/>
      <c r="V23" s="67"/>
      <c r="W23" s="67"/>
      <c r="X23" s="68"/>
      <c r="Y23" s="19">
        <v>64</v>
      </c>
      <c r="Z23" s="16" t="s">
        <v>15</v>
      </c>
      <c r="AA23" s="20">
        <v>65.9</v>
      </c>
      <c r="AB23" s="69"/>
      <c r="AC23" s="67"/>
      <c r="AD23" s="67"/>
      <c r="AE23" s="67"/>
      <c r="AF23" s="68"/>
      <c r="AG23" s="69"/>
      <c r="AH23" s="67"/>
      <c r="AI23" s="67"/>
      <c r="AJ23" s="67"/>
      <c r="AK23" s="68"/>
      <c r="AL23" s="69"/>
      <c r="AM23" s="67"/>
      <c r="AN23" s="67"/>
      <c r="AO23" s="67"/>
      <c r="AP23" s="68"/>
      <c r="AQ23" s="69"/>
      <c r="AR23" s="67"/>
      <c r="AS23" s="67"/>
      <c r="AT23" s="67"/>
      <c r="AU23" s="78"/>
      <c r="AV23" s="209">
        <f t="shared" si="1"/>
        <v>0</v>
      </c>
      <c r="AW23" s="210"/>
      <c r="AX23" s="209">
        <f t="shared" si="2"/>
        <v>0</v>
      </c>
      <c r="AY23" s="215"/>
      <c r="AZ23" s="149">
        <f t="shared" si="3"/>
        <v>0</v>
      </c>
      <c r="BA23" s="150"/>
      <c r="BB23" s="160">
        <f t="shared" si="4"/>
        <v>0</v>
      </c>
      <c r="BC23" s="150"/>
      <c r="BE23" s="9">
        <f ca="1">OFFSET($C$15,51-ROW(),0)</f>
        <v>0</v>
      </c>
      <c r="BF23" s="10">
        <f ca="1" t="shared" si="14"/>
        <v>0</v>
      </c>
      <c r="BG23" s="48">
        <f t="shared" si="48"/>
        <v>0</v>
      </c>
      <c r="BH23" s="25">
        <f t="shared" si="15"/>
        <v>1</v>
      </c>
      <c r="BI23" s="45">
        <f t="shared" si="49"/>
        <v>25</v>
      </c>
      <c r="BJ23" s="9">
        <f ca="1" t="shared" si="50"/>
        <v>24</v>
      </c>
      <c r="BK23" s="25">
        <v>25</v>
      </c>
      <c r="BL23" s="14">
        <f ca="1" t="shared" si="51"/>
        <v>25.9</v>
      </c>
      <c r="BM23" s="44">
        <f t="shared" si="52"/>
        <v>0</v>
      </c>
      <c r="BN23" s="49">
        <f t="shared" si="16"/>
        <v>1</v>
      </c>
      <c r="BO23" s="49">
        <f>SUM($BN$15:BN23)*BN23</f>
        <v>9</v>
      </c>
      <c r="BP23" s="28" t="s">
        <v>36</v>
      </c>
      <c r="BR23" s="9">
        <f ca="1" t="shared" si="17"/>
        <v>0</v>
      </c>
      <c r="BS23" s="10">
        <f ca="1" t="shared" si="18"/>
        <v>0</v>
      </c>
      <c r="BT23" s="48">
        <f t="shared" si="19"/>
        <v>0</v>
      </c>
      <c r="BU23" s="49">
        <f t="shared" si="20"/>
        <v>1</v>
      </c>
      <c r="BV23" s="45">
        <f t="shared" si="21"/>
        <v>25</v>
      </c>
      <c r="BW23" s="9">
        <f ca="1" t="shared" si="22"/>
        <v>24</v>
      </c>
      <c r="BX23" s="25">
        <v>25</v>
      </c>
      <c r="BY23" s="14">
        <f ca="1" t="shared" si="53"/>
        <v>25.9</v>
      </c>
      <c r="BZ23" s="44">
        <f t="shared" si="23"/>
        <v>0</v>
      </c>
      <c r="CA23" s="49">
        <f t="shared" si="54"/>
        <v>1</v>
      </c>
      <c r="CB23" s="49">
        <f>SUM($CA$15:CA23)*CA23</f>
        <v>9</v>
      </c>
      <c r="CC23" s="28" t="s">
        <v>36</v>
      </c>
      <c r="CE23" s="9">
        <f ca="1" t="shared" si="24"/>
        <v>0</v>
      </c>
      <c r="CF23" s="10">
        <f ca="1" t="shared" si="25"/>
        <v>0</v>
      </c>
      <c r="CG23" s="48">
        <f t="shared" si="26"/>
        <v>0</v>
      </c>
      <c r="CH23" s="49">
        <f t="shared" si="27"/>
        <v>1</v>
      </c>
      <c r="CI23" s="45">
        <f t="shared" si="28"/>
        <v>25</v>
      </c>
      <c r="CJ23" s="9">
        <f ca="1" t="shared" si="55"/>
        <v>24</v>
      </c>
      <c r="CK23" s="25">
        <v>25</v>
      </c>
      <c r="CL23" s="14">
        <f ca="1" t="shared" si="56"/>
        <v>25.9</v>
      </c>
      <c r="CM23" s="44">
        <f t="shared" si="29"/>
        <v>0</v>
      </c>
      <c r="CN23" s="49">
        <f t="shared" si="30"/>
        <v>1</v>
      </c>
      <c r="CO23" s="49">
        <f>SUM($CN$15:CN23)*CN23</f>
        <v>9</v>
      </c>
      <c r="CP23" s="28" t="s">
        <v>36</v>
      </c>
      <c r="CS23" s="9">
        <f ca="1" t="shared" si="31"/>
        <v>0</v>
      </c>
      <c r="CT23" s="10">
        <f ca="1" t="shared" si="32"/>
        <v>0</v>
      </c>
      <c r="CU23" s="48">
        <f t="shared" si="5"/>
        <v>0</v>
      </c>
      <c r="CV23" s="25">
        <f t="shared" si="6"/>
        <v>1</v>
      </c>
      <c r="CW23" s="45">
        <f t="shared" si="33"/>
        <v>25</v>
      </c>
      <c r="CX23" s="9">
        <f ca="1" t="shared" si="57"/>
        <v>24</v>
      </c>
      <c r="CY23" s="25">
        <v>25</v>
      </c>
      <c r="CZ23" s="14">
        <f ca="1" t="shared" si="58"/>
        <v>25.9</v>
      </c>
      <c r="DA23" s="44">
        <f t="shared" si="34"/>
        <v>0</v>
      </c>
      <c r="DB23" s="49">
        <f t="shared" si="7"/>
        <v>1</v>
      </c>
      <c r="DC23" s="49">
        <f>SUM($DB$15:DB23)*DB23</f>
        <v>9</v>
      </c>
      <c r="DD23" s="28" t="s">
        <v>36</v>
      </c>
      <c r="DF23" s="9">
        <f ca="1" t="shared" si="35"/>
        <v>0</v>
      </c>
      <c r="DG23" s="10">
        <f ca="1" t="shared" si="36"/>
        <v>0</v>
      </c>
      <c r="DH23" s="48">
        <f t="shared" si="37"/>
        <v>0</v>
      </c>
      <c r="DI23" s="49">
        <f t="shared" si="8"/>
        <v>1</v>
      </c>
      <c r="DJ23" s="45">
        <f t="shared" si="38"/>
        <v>25</v>
      </c>
      <c r="DK23" s="9">
        <f ca="1" t="shared" si="39"/>
        <v>24</v>
      </c>
      <c r="DL23" s="25">
        <v>25</v>
      </c>
      <c r="DM23" s="14">
        <f ca="1" t="shared" si="59"/>
        <v>25.9</v>
      </c>
      <c r="DN23" s="44">
        <f t="shared" si="40"/>
        <v>0</v>
      </c>
      <c r="DO23" s="49">
        <f t="shared" si="9"/>
        <v>1</v>
      </c>
      <c r="DP23" s="49">
        <f>SUM($DO$15:DO23)*DO23</f>
        <v>9</v>
      </c>
      <c r="DQ23" s="28" t="s">
        <v>36</v>
      </c>
      <c r="DS23" s="9">
        <f ca="1" t="shared" si="41"/>
        <v>0</v>
      </c>
      <c r="DT23" s="10">
        <f ca="1" t="shared" si="42"/>
        <v>0</v>
      </c>
      <c r="DU23" s="48">
        <f t="shared" si="43"/>
        <v>0</v>
      </c>
      <c r="DV23" s="49">
        <f t="shared" si="10"/>
        <v>1</v>
      </c>
      <c r="DW23" s="45">
        <f t="shared" si="44"/>
        <v>25</v>
      </c>
      <c r="DX23" s="9">
        <f ca="1" t="shared" si="45"/>
        <v>24</v>
      </c>
      <c r="DY23" s="25">
        <v>25</v>
      </c>
      <c r="DZ23" s="14">
        <f ca="1" t="shared" si="46"/>
        <v>25.9</v>
      </c>
      <c r="EA23" s="44">
        <f t="shared" si="47"/>
        <v>0</v>
      </c>
      <c r="EB23" s="49">
        <f t="shared" si="11"/>
        <v>1</v>
      </c>
      <c r="EC23" s="49">
        <f>SUM($EB$15:EB23)*EB23</f>
        <v>9</v>
      </c>
      <c r="ED23" s="28" t="s">
        <v>36</v>
      </c>
    </row>
    <row r="24" spans="1:134" s="6" customFormat="1" ht="12.75" customHeight="1">
      <c r="A24" s="209">
        <f t="shared" si="0"/>
        <v>0</v>
      </c>
      <c r="B24" s="210"/>
      <c r="C24" s="209">
        <f t="shared" si="12"/>
        <v>0</v>
      </c>
      <c r="D24" s="210"/>
      <c r="E24" s="69"/>
      <c r="F24" s="67"/>
      <c r="G24" s="67"/>
      <c r="H24" s="67"/>
      <c r="I24" s="68"/>
      <c r="J24" s="69"/>
      <c r="K24" s="67"/>
      <c r="L24" s="67"/>
      <c r="M24" s="67"/>
      <c r="N24" s="68"/>
      <c r="O24" s="69"/>
      <c r="P24" s="67"/>
      <c r="Q24" s="67"/>
      <c r="R24" s="67"/>
      <c r="S24" s="68"/>
      <c r="T24" s="69"/>
      <c r="U24" s="67"/>
      <c r="V24" s="67"/>
      <c r="W24" s="67"/>
      <c r="X24" s="68"/>
      <c r="Y24" s="19">
        <v>62</v>
      </c>
      <c r="Z24" s="16" t="s">
        <v>15</v>
      </c>
      <c r="AA24" s="20">
        <v>63.9</v>
      </c>
      <c r="AB24" s="69"/>
      <c r="AC24" s="67"/>
      <c r="AD24" s="67"/>
      <c r="AE24" s="67"/>
      <c r="AF24" s="68"/>
      <c r="AG24" s="69"/>
      <c r="AH24" s="67"/>
      <c r="AI24" s="67"/>
      <c r="AJ24" s="67"/>
      <c r="AK24" s="68"/>
      <c r="AL24" s="69"/>
      <c r="AM24" s="67"/>
      <c r="AN24" s="67"/>
      <c r="AO24" s="67"/>
      <c r="AP24" s="68"/>
      <c r="AQ24" s="69"/>
      <c r="AR24" s="67"/>
      <c r="AS24" s="67"/>
      <c r="AT24" s="67"/>
      <c r="AU24" s="78"/>
      <c r="AV24" s="209">
        <f t="shared" si="1"/>
        <v>0</v>
      </c>
      <c r="AW24" s="210"/>
      <c r="AX24" s="209">
        <f t="shared" si="2"/>
        <v>0</v>
      </c>
      <c r="AY24" s="215"/>
      <c r="AZ24" s="149">
        <f t="shared" si="3"/>
        <v>0</v>
      </c>
      <c r="BA24" s="150"/>
      <c r="BB24" s="160">
        <f t="shared" si="4"/>
        <v>0</v>
      </c>
      <c r="BC24" s="150"/>
      <c r="BE24" s="9">
        <f ca="1" t="shared" si="13"/>
        <v>0</v>
      </c>
      <c r="BF24" s="10">
        <f ca="1" t="shared" si="14"/>
        <v>0</v>
      </c>
      <c r="BG24" s="48">
        <f t="shared" si="48"/>
        <v>0</v>
      </c>
      <c r="BH24" s="25">
        <f t="shared" si="15"/>
        <v>1</v>
      </c>
      <c r="BI24" s="45">
        <f t="shared" si="49"/>
        <v>27</v>
      </c>
      <c r="BJ24" s="9">
        <f ca="1" t="shared" si="50"/>
        <v>26</v>
      </c>
      <c r="BK24" s="25">
        <v>27</v>
      </c>
      <c r="BL24" s="14">
        <f ca="1" t="shared" si="51"/>
        <v>27.9</v>
      </c>
      <c r="BM24" s="44">
        <f t="shared" si="52"/>
        <v>0</v>
      </c>
      <c r="BN24" s="49">
        <f t="shared" si="16"/>
        <v>1</v>
      </c>
      <c r="BO24" s="49">
        <f>SUM($BN$15:BN24)*BN24</f>
        <v>10</v>
      </c>
      <c r="BP24" s="28" t="s">
        <v>37</v>
      </c>
      <c r="BR24" s="9">
        <f ca="1" t="shared" si="17"/>
        <v>0</v>
      </c>
      <c r="BS24" s="10">
        <f ca="1" t="shared" si="18"/>
        <v>0</v>
      </c>
      <c r="BT24" s="48">
        <f t="shared" si="19"/>
        <v>0</v>
      </c>
      <c r="BU24" s="49">
        <f t="shared" si="20"/>
        <v>1</v>
      </c>
      <c r="BV24" s="45">
        <f t="shared" si="21"/>
        <v>27</v>
      </c>
      <c r="BW24" s="9">
        <f ca="1" t="shared" si="22"/>
        <v>26</v>
      </c>
      <c r="BX24" s="25">
        <v>27</v>
      </c>
      <c r="BY24" s="14">
        <f ca="1" t="shared" si="53"/>
        <v>27.9</v>
      </c>
      <c r="BZ24" s="44">
        <f t="shared" si="23"/>
        <v>0</v>
      </c>
      <c r="CA24" s="49">
        <f t="shared" si="54"/>
        <v>1</v>
      </c>
      <c r="CB24" s="49">
        <f>SUM($CA$15:CA24)*CA24</f>
        <v>10</v>
      </c>
      <c r="CC24" s="28" t="s">
        <v>37</v>
      </c>
      <c r="CE24" s="9">
        <f ca="1" t="shared" si="24"/>
        <v>0</v>
      </c>
      <c r="CF24" s="10">
        <f ca="1" t="shared" si="25"/>
        <v>0</v>
      </c>
      <c r="CG24" s="48">
        <f t="shared" si="26"/>
        <v>0</v>
      </c>
      <c r="CH24" s="49">
        <f t="shared" si="27"/>
        <v>1</v>
      </c>
      <c r="CI24" s="45">
        <f t="shared" si="28"/>
        <v>27</v>
      </c>
      <c r="CJ24" s="9">
        <f ca="1" t="shared" si="55"/>
        <v>26</v>
      </c>
      <c r="CK24" s="25">
        <v>27</v>
      </c>
      <c r="CL24" s="14">
        <f ca="1" t="shared" si="56"/>
        <v>27.9</v>
      </c>
      <c r="CM24" s="44">
        <f t="shared" si="29"/>
        <v>0</v>
      </c>
      <c r="CN24" s="49">
        <f t="shared" si="30"/>
        <v>1</v>
      </c>
      <c r="CO24" s="49">
        <f>SUM($CN$15:CN24)*CN24</f>
        <v>10</v>
      </c>
      <c r="CP24" s="28" t="s">
        <v>37</v>
      </c>
      <c r="CS24" s="9">
        <f ca="1" t="shared" si="31"/>
        <v>0</v>
      </c>
      <c r="CT24" s="10">
        <f ca="1" t="shared" si="32"/>
        <v>0</v>
      </c>
      <c r="CU24" s="48">
        <f t="shared" si="5"/>
        <v>0</v>
      </c>
      <c r="CV24" s="25">
        <f t="shared" si="6"/>
        <v>1</v>
      </c>
      <c r="CW24" s="45">
        <f t="shared" si="33"/>
        <v>27</v>
      </c>
      <c r="CX24" s="9">
        <f ca="1" t="shared" si="57"/>
        <v>26</v>
      </c>
      <c r="CY24" s="25">
        <v>27</v>
      </c>
      <c r="CZ24" s="14">
        <f ca="1" t="shared" si="58"/>
        <v>27.9</v>
      </c>
      <c r="DA24" s="44">
        <f t="shared" si="34"/>
        <v>0</v>
      </c>
      <c r="DB24" s="49">
        <f t="shared" si="7"/>
        <v>1</v>
      </c>
      <c r="DC24" s="49">
        <f>SUM($DB$15:DB24)*DB24</f>
        <v>10</v>
      </c>
      <c r="DD24" s="28" t="s">
        <v>37</v>
      </c>
      <c r="DF24" s="9">
        <f ca="1" t="shared" si="35"/>
        <v>0</v>
      </c>
      <c r="DG24" s="10">
        <f ca="1" t="shared" si="36"/>
        <v>0</v>
      </c>
      <c r="DH24" s="48">
        <f t="shared" si="37"/>
        <v>0</v>
      </c>
      <c r="DI24" s="49">
        <f t="shared" si="8"/>
        <v>1</v>
      </c>
      <c r="DJ24" s="45">
        <f t="shared" si="38"/>
        <v>27</v>
      </c>
      <c r="DK24" s="9">
        <f ca="1" t="shared" si="39"/>
        <v>26</v>
      </c>
      <c r="DL24" s="25">
        <v>27</v>
      </c>
      <c r="DM24" s="14">
        <f ca="1" t="shared" si="59"/>
        <v>27.9</v>
      </c>
      <c r="DN24" s="44">
        <f t="shared" si="40"/>
        <v>0</v>
      </c>
      <c r="DO24" s="49">
        <f t="shared" si="9"/>
        <v>1</v>
      </c>
      <c r="DP24" s="49">
        <f>SUM($DO$15:DO24)*DO24</f>
        <v>10</v>
      </c>
      <c r="DQ24" s="28" t="s">
        <v>37</v>
      </c>
      <c r="DS24" s="9">
        <f ca="1" t="shared" si="41"/>
        <v>0</v>
      </c>
      <c r="DT24" s="10">
        <f ca="1" t="shared" si="42"/>
        <v>0</v>
      </c>
      <c r="DU24" s="48">
        <f t="shared" si="43"/>
        <v>0</v>
      </c>
      <c r="DV24" s="49">
        <f t="shared" si="10"/>
        <v>1</v>
      </c>
      <c r="DW24" s="45">
        <f t="shared" si="44"/>
        <v>27</v>
      </c>
      <c r="DX24" s="9">
        <f ca="1" t="shared" si="45"/>
        <v>26</v>
      </c>
      <c r="DY24" s="25">
        <v>27</v>
      </c>
      <c r="DZ24" s="14">
        <f ca="1" t="shared" si="46"/>
        <v>27.9</v>
      </c>
      <c r="EA24" s="44">
        <f t="shared" si="47"/>
        <v>0</v>
      </c>
      <c r="EB24" s="49">
        <f t="shared" si="11"/>
        <v>1</v>
      </c>
      <c r="EC24" s="49">
        <f>SUM($EB$15:EB24)*EB24</f>
        <v>10</v>
      </c>
      <c r="ED24" s="28" t="s">
        <v>37</v>
      </c>
    </row>
    <row r="25" spans="1:134" s="6" customFormat="1" ht="12.75" customHeight="1">
      <c r="A25" s="209">
        <f t="shared" si="0"/>
        <v>0</v>
      </c>
      <c r="B25" s="210"/>
      <c r="C25" s="209">
        <f t="shared" si="12"/>
        <v>0</v>
      </c>
      <c r="D25" s="210"/>
      <c r="E25" s="69"/>
      <c r="F25" s="67"/>
      <c r="G25" s="67"/>
      <c r="H25" s="67"/>
      <c r="I25" s="68"/>
      <c r="J25" s="69"/>
      <c r="K25" s="67"/>
      <c r="L25" s="67"/>
      <c r="M25" s="67"/>
      <c r="N25" s="68"/>
      <c r="O25" s="69"/>
      <c r="P25" s="67"/>
      <c r="Q25" s="67"/>
      <c r="R25" s="67"/>
      <c r="S25" s="68"/>
      <c r="T25" s="69"/>
      <c r="U25" s="67"/>
      <c r="V25" s="67"/>
      <c r="W25" s="67"/>
      <c r="X25" s="68"/>
      <c r="Y25" s="19">
        <v>60</v>
      </c>
      <c r="Z25" s="16" t="s">
        <v>15</v>
      </c>
      <c r="AA25" s="20">
        <v>61.9</v>
      </c>
      <c r="AB25" s="69"/>
      <c r="AC25" s="67"/>
      <c r="AD25" s="67"/>
      <c r="AE25" s="67"/>
      <c r="AF25" s="68"/>
      <c r="AG25" s="69"/>
      <c r="AH25" s="67"/>
      <c r="AI25" s="67"/>
      <c r="AJ25" s="67"/>
      <c r="AK25" s="68"/>
      <c r="AL25" s="69"/>
      <c r="AM25" s="67"/>
      <c r="AN25" s="67"/>
      <c r="AO25" s="67"/>
      <c r="AP25" s="68"/>
      <c r="AQ25" s="69"/>
      <c r="AR25" s="67"/>
      <c r="AS25" s="67"/>
      <c r="AT25" s="67"/>
      <c r="AU25" s="78"/>
      <c r="AV25" s="209">
        <f t="shared" si="1"/>
        <v>0</v>
      </c>
      <c r="AW25" s="210"/>
      <c r="AX25" s="209">
        <f t="shared" si="2"/>
        <v>0</v>
      </c>
      <c r="AY25" s="215"/>
      <c r="AZ25" s="149">
        <f t="shared" si="3"/>
        <v>0</v>
      </c>
      <c r="BA25" s="150"/>
      <c r="BB25" s="160">
        <f t="shared" si="4"/>
        <v>0</v>
      </c>
      <c r="BC25" s="150"/>
      <c r="BE25" s="9">
        <f ca="1" t="shared" si="13"/>
        <v>0</v>
      </c>
      <c r="BF25" s="10">
        <f ca="1" t="shared" si="14"/>
        <v>0</v>
      </c>
      <c r="BG25" s="48">
        <f t="shared" si="48"/>
        <v>0</v>
      </c>
      <c r="BH25" s="25">
        <f t="shared" si="15"/>
        <v>1</v>
      </c>
      <c r="BI25" s="45">
        <f t="shared" si="49"/>
        <v>29</v>
      </c>
      <c r="BJ25" s="9">
        <f ca="1" t="shared" si="50"/>
        <v>28</v>
      </c>
      <c r="BK25" s="25">
        <v>29</v>
      </c>
      <c r="BL25" s="14">
        <f ca="1" t="shared" si="51"/>
        <v>29.9</v>
      </c>
      <c r="BM25" s="44">
        <f>SUM(BE25:BE29)</f>
        <v>0</v>
      </c>
      <c r="BN25" s="49">
        <f t="shared" si="16"/>
        <v>1</v>
      </c>
      <c r="BO25" s="49">
        <f>SUM($BN$15:BN25)*BN25</f>
        <v>11</v>
      </c>
      <c r="BP25" s="28" t="s">
        <v>38</v>
      </c>
      <c r="BR25" s="9">
        <f ca="1" t="shared" si="17"/>
        <v>0</v>
      </c>
      <c r="BS25" s="10">
        <f ca="1" t="shared" si="18"/>
        <v>0</v>
      </c>
      <c r="BT25" s="48">
        <f t="shared" si="19"/>
        <v>0</v>
      </c>
      <c r="BU25" s="49">
        <f t="shared" si="20"/>
        <v>1</v>
      </c>
      <c r="BV25" s="45">
        <f t="shared" si="21"/>
        <v>29</v>
      </c>
      <c r="BW25" s="9">
        <f ca="1" t="shared" si="22"/>
        <v>28</v>
      </c>
      <c r="BX25" s="25">
        <v>29</v>
      </c>
      <c r="BY25" s="14">
        <f ca="1" t="shared" si="53"/>
        <v>29.9</v>
      </c>
      <c r="BZ25" s="44">
        <f t="shared" si="23"/>
        <v>0</v>
      </c>
      <c r="CA25" s="49">
        <f t="shared" si="54"/>
        <v>1</v>
      </c>
      <c r="CB25" s="49">
        <f>SUM($CA$15:CA25)*CA25</f>
        <v>11</v>
      </c>
      <c r="CC25" s="28" t="s">
        <v>38</v>
      </c>
      <c r="CE25" s="9">
        <f ca="1" t="shared" si="24"/>
        <v>0</v>
      </c>
      <c r="CF25" s="10">
        <f ca="1" t="shared" si="25"/>
        <v>0</v>
      </c>
      <c r="CG25" s="48">
        <f t="shared" si="26"/>
        <v>0</v>
      </c>
      <c r="CH25" s="49">
        <f t="shared" si="27"/>
        <v>1</v>
      </c>
      <c r="CI25" s="45">
        <f t="shared" si="28"/>
        <v>29</v>
      </c>
      <c r="CJ25" s="9">
        <f ca="1" t="shared" si="55"/>
        <v>28</v>
      </c>
      <c r="CK25" s="25">
        <v>29</v>
      </c>
      <c r="CL25" s="14">
        <f ca="1" t="shared" si="56"/>
        <v>29.9</v>
      </c>
      <c r="CM25" s="44">
        <f t="shared" si="29"/>
        <v>0</v>
      </c>
      <c r="CN25" s="49">
        <f t="shared" si="30"/>
        <v>1</v>
      </c>
      <c r="CO25" s="49">
        <f>SUM($CN$15:CN25)*CN25</f>
        <v>11</v>
      </c>
      <c r="CP25" s="28" t="s">
        <v>38</v>
      </c>
      <c r="CS25" s="9">
        <f ca="1" t="shared" si="31"/>
        <v>0</v>
      </c>
      <c r="CT25" s="10">
        <f ca="1" t="shared" si="32"/>
        <v>0</v>
      </c>
      <c r="CU25" s="48">
        <f t="shared" si="5"/>
        <v>0</v>
      </c>
      <c r="CV25" s="25">
        <f t="shared" si="6"/>
        <v>1</v>
      </c>
      <c r="CW25" s="45">
        <f t="shared" si="33"/>
        <v>29</v>
      </c>
      <c r="CX25" s="9">
        <f ca="1" t="shared" si="57"/>
        <v>28</v>
      </c>
      <c r="CY25" s="25">
        <v>29</v>
      </c>
      <c r="CZ25" s="14">
        <f ca="1" t="shared" si="58"/>
        <v>29.9</v>
      </c>
      <c r="DA25" s="44">
        <f t="shared" si="34"/>
        <v>0</v>
      </c>
      <c r="DB25" s="49">
        <f t="shared" si="7"/>
        <v>1</v>
      </c>
      <c r="DC25" s="49">
        <f>SUM($DB$15:DB25)*DB25</f>
        <v>11</v>
      </c>
      <c r="DD25" s="28" t="s">
        <v>38</v>
      </c>
      <c r="DF25" s="9">
        <f ca="1" t="shared" si="35"/>
        <v>0</v>
      </c>
      <c r="DG25" s="10">
        <f ca="1" t="shared" si="36"/>
        <v>0</v>
      </c>
      <c r="DH25" s="48">
        <f t="shared" si="37"/>
        <v>0</v>
      </c>
      <c r="DI25" s="49">
        <f t="shared" si="8"/>
        <v>1</v>
      </c>
      <c r="DJ25" s="45">
        <f t="shared" si="38"/>
        <v>29</v>
      </c>
      <c r="DK25" s="9">
        <f ca="1" t="shared" si="39"/>
        <v>28</v>
      </c>
      <c r="DL25" s="25">
        <v>29</v>
      </c>
      <c r="DM25" s="14">
        <f ca="1" t="shared" si="59"/>
        <v>29.9</v>
      </c>
      <c r="DN25" s="44">
        <f t="shared" si="40"/>
        <v>0</v>
      </c>
      <c r="DO25" s="49">
        <f t="shared" si="9"/>
        <v>1</v>
      </c>
      <c r="DP25" s="49">
        <f>SUM($DO$15:DO25)*DO25</f>
        <v>11</v>
      </c>
      <c r="DQ25" s="28" t="s">
        <v>38</v>
      </c>
      <c r="DS25" s="9">
        <f ca="1" t="shared" si="41"/>
        <v>0</v>
      </c>
      <c r="DT25" s="10">
        <f ca="1" t="shared" si="42"/>
        <v>0</v>
      </c>
      <c r="DU25" s="48">
        <f t="shared" si="43"/>
        <v>0</v>
      </c>
      <c r="DV25" s="49">
        <f t="shared" si="10"/>
        <v>1</v>
      </c>
      <c r="DW25" s="45">
        <f t="shared" si="44"/>
        <v>29</v>
      </c>
      <c r="DX25" s="9">
        <f ca="1" t="shared" si="45"/>
        <v>28</v>
      </c>
      <c r="DY25" s="25">
        <v>29</v>
      </c>
      <c r="DZ25" s="14">
        <f ca="1" t="shared" si="46"/>
        <v>29.9</v>
      </c>
      <c r="EA25" s="44">
        <f t="shared" si="47"/>
        <v>0</v>
      </c>
      <c r="EB25" s="49">
        <f t="shared" si="11"/>
        <v>1</v>
      </c>
      <c r="EC25" s="49">
        <f>SUM($EB$15:EB25)*EB25</f>
        <v>11</v>
      </c>
      <c r="ED25" s="28" t="s">
        <v>38</v>
      </c>
    </row>
    <row r="26" spans="1:134" s="6" customFormat="1" ht="12.75" customHeight="1">
      <c r="A26" s="209">
        <f t="shared" si="0"/>
        <v>0</v>
      </c>
      <c r="B26" s="210"/>
      <c r="C26" s="209">
        <f t="shared" si="12"/>
        <v>0</v>
      </c>
      <c r="D26" s="210"/>
      <c r="E26" s="69"/>
      <c r="F26" s="67"/>
      <c r="G26" s="67"/>
      <c r="H26" s="67"/>
      <c r="I26" s="68"/>
      <c r="J26" s="69"/>
      <c r="K26" s="67"/>
      <c r="L26" s="67"/>
      <c r="M26" s="67"/>
      <c r="N26" s="68"/>
      <c r="O26" s="69"/>
      <c r="P26" s="67"/>
      <c r="Q26" s="67"/>
      <c r="R26" s="67"/>
      <c r="S26" s="68"/>
      <c r="T26" s="69"/>
      <c r="U26" s="67"/>
      <c r="V26" s="67"/>
      <c r="W26" s="67"/>
      <c r="X26" s="68"/>
      <c r="Y26" s="19">
        <v>58</v>
      </c>
      <c r="Z26" s="16" t="s">
        <v>15</v>
      </c>
      <c r="AA26" s="20">
        <v>59.9</v>
      </c>
      <c r="AB26" s="69"/>
      <c r="AC26" s="67"/>
      <c r="AD26" s="67"/>
      <c r="AE26" s="67"/>
      <c r="AF26" s="68"/>
      <c r="AG26" s="69"/>
      <c r="AH26" s="67"/>
      <c r="AI26" s="67"/>
      <c r="AJ26" s="67"/>
      <c r="AK26" s="68"/>
      <c r="AL26" s="69"/>
      <c r="AM26" s="67"/>
      <c r="AN26" s="67"/>
      <c r="AO26" s="67"/>
      <c r="AP26" s="68"/>
      <c r="AQ26" s="69"/>
      <c r="AR26" s="67"/>
      <c r="AS26" s="67"/>
      <c r="AT26" s="67"/>
      <c r="AU26" s="78"/>
      <c r="AV26" s="209">
        <f t="shared" si="1"/>
        <v>0</v>
      </c>
      <c r="AW26" s="210"/>
      <c r="AX26" s="209">
        <f t="shared" si="2"/>
        <v>0</v>
      </c>
      <c r="AY26" s="215"/>
      <c r="AZ26" s="149">
        <f t="shared" si="3"/>
        <v>0</v>
      </c>
      <c r="BA26" s="150"/>
      <c r="BB26" s="160">
        <f t="shared" si="4"/>
        <v>0</v>
      </c>
      <c r="BC26" s="150"/>
      <c r="BE26" s="9">
        <f ca="1" t="shared" si="13"/>
        <v>0</v>
      </c>
      <c r="BF26" s="10">
        <f ca="1" t="shared" si="14"/>
        <v>0</v>
      </c>
      <c r="BG26" s="48">
        <f t="shared" si="48"/>
        <v>0</v>
      </c>
      <c r="BH26" s="25">
        <f t="shared" si="15"/>
        <v>1</v>
      </c>
      <c r="BI26" s="45">
        <f t="shared" si="49"/>
        <v>31</v>
      </c>
      <c r="BJ26" s="9">
        <f ca="1" t="shared" si="50"/>
        <v>30</v>
      </c>
      <c r="BK26" s="25">
        <v>31</v>
      </c>
      <c r="BL26" s="14">
        <f ca="1" t="shared" si="51"/>
        <v>31.9</v>
      </c>
      <c r="BM26" s="44">
        <f t="shared" si="52"/>
        <v>0</v>
      </c>
      <c r="BN26" s="49">
        <f t="shared" si="16"/>
        <v>1</v>
      </c>
      <c r="BO26" s="49">
        <f>SUM($BN$15:BN26)*BN26</f>
        <v>12</v>
      </c>
      <c r="BP26" s="28" t="s">
        <v>39</v>
      </c>
      <c r="BR26" s="9">
        <f ca="1" t="shared" si="17"/>
        <v>0</v>
      </c>
      <c r="BS26" s="10">
        <f ca="1" t="shared" si="18"/>
        <v>0</v>
      </c>
      <c r="BT26" s="48">
        <f t="shared" si="19"/>
        <v>0</v>
      </c>
      <c r="BU26" s="49">
        <f t="shared" si="20"/>
        <v>1</v>
      </c>
      <c r="BV26" s="45">
        <f t="shared" si="21"/>
        <v>31</v>
      </c>
      <c r="BW26" s="9">
        <f ca="1" t="shared" si="22"/>
        <v>30</v>
      </c>
      <c r="BX26" s="25">
        <v>31</v>
      </c>
      <c r="BY26" s="14">
        <f ca="1" t="shared" si="53"/>
        <v>31.9</v>
      </c>
      <c r="BZ26" s="44">
        <f>SUM(BR26:BR30)</f>
        <v>0</v>
      </c>
      <c r="CA26" s="49">
        <f t="shared" si="54"/>
        <v>1</v>
      </c>
      <c r="CB26" s="49">
        <f>SUM($CA$15:CA26)*CA26</f>
        <v>12</v>
      </c>
      <c r="CC26" s="28" t="s">
        <v>39</v>
      </c>
      <c r="CE26" s="9">
        <f ca="1" t="shared" si="24"/>
        <v>0</v>
      </c>
      <c r="CF26" s="10">
        <f ca="1" t="shared" si="25"/>
        <v>0</v>
      </c>
      <c r="CG26" s="48">
        <f t="shared" si="26"/>
        <v>0</v>
      </c>
      <c r="CH26" s="49">
        <f t="shared" si="27"/>
        <v>1</v>
      </c>
      <c r="CI26" s="45">
        <f t="shared" si="28"/>
        <v>31</v>
      </c>
      <c r="CJ26" s="9">
        <f ca="1" t="shared" si="55"/>
        <v>30</v>
      </c>
      <c r="CK26" s="25">
        <v>31</v>
      </c>
      <c r="CL26" s="14">
        <f ca="1" t="shared" si="56"/>
        <v>31.9</v>
      </c>
      <c r="CM26" s="44">
        <f t="shared" si="29"/>
        <v>0</v>
      </c>
      <c r="CN26" s="49">
        <f t="shared" si="30"/>
        <v>1</v>
      </c>
      <c r="CO26" s="49">
        <f>SUM($CN$15:CN26)*CN26</f>
        <v>12</v>
      </c>
      <c r="CP26" s="28" t="s">
        <v>39</v>
      </c>
      <c r="CS26" s="9">
        <f ca="1" t="shared" si="31"/>
        <v>0</v>
      </c>
      <c r="CT26" s="10">
        <f ca="1" t="shared" si="32"/>
        <v>0</v>
      </c>
      <c r="CU26" s="48">
        <f t="shared" si="5"/>
        <v>0</v>
      </c>
      <c r="CV26" s="25">
        <f t="shared" si="6"/>
        <v>1</v>
      </c>
      <c r="CW26" s="45">
        <f t="shared" si="33"/>
        <v>31</v>
      </c>
      <c r="CX26" s="9">
        <f ca="1" t="shared" si="57"/>
        <v>30</v>
      </c>
      <c r="CY26" s="25">
        <v>31</v>
      </c>
      <c r="CZ26" s="14">
        <f ca="1" t="shared" si="58"/>
        <v>31.9</v>
      </c>
      <c r="DA26" s="44">
        <f t="shared" si="34"/>
        <v>0</v>
      </c>
      <c r="DB26" s="49">
        <f t="shared" si="7"/>
        <v>1</v>
      </c>
      <c r="DC26" s="49">
        <f>SUM($DB$15:DB26)*DB26</f>
        <v>12</v>
      </c>
      <c r="DD26" s="28" t="s">
        <v>39</v>
      </c>
      <c r="DF26" s="9">
        <f ca="1" t="shared" si="35"/>
        <v>0</v>
      </c>
      <c r="DG26" s="10">
        <f ca="1" t="shared" si="36"/>
        <v>0</v>
      </c>
      <c r="DH26" s="48">
        <f t="shared" si="37"/>
        <v>0</v>
      </c>
      <c r="DI26" s="49">
        <f t="shared" si="8"/>
        <v>1</v>
      </c>
      <c r="DJ26" s="45">
        <f t="shared" si="38"/>
        <v>31</v>
      </c>
      <c r="DK26" s="9">
        <f ca="1" t="shared" si="39"/>
        <v>30</v>
      </c>
      <c r="DL26" s="25">
        <v>31</v>
      </c>
      <c r="DM26" s="14">
        <f ca="1" t="shared" si="59"/>
        <v>31.9</v>
      </c>
      <c r="DN26" s="44">
        <f t="shared" si="40"/>
        <v>0</v>
      </c>
      <c r="DO26" s="49">
        <f t="shared" si="9"/>
        <v>1</v>
      </c>
      <c r="DP26" s="49">
        <f>SUM($DO$15:DO26)*DO26</f>
        <v>12</v>
      </c>
      <c r="DQ26" s="28" t="s">
        <v>39</v>
      </c>
      <c r="DS26" s="9">
        <f ca="1" t="shared" si="41"/>
        <v>0</v>
      </c>
      <c r="DT26" s="10">
        <f ca="1" t="shared" si="42"/>
        <v>0</v>
      </c>
      <c r="DU26" s="48">
        <f t="shared" si="43"/>
        <v>0</v>
      </c>
      <c r="DV26" s="49">
        <f t="shared" si="10"/>
        <v>1</v>
      </c>
      <c r="DW26" s="45">
        <f t="shared" si="44"/>
        <v>31</v>
      </c>
      <c r="DX26" s="9">
        <f ca="1" t="shared" si="45"/>
        <v>30</v>
      </c>
      <c r="DY26" s="25">
        <v>31</v>
      </c>
      <c r="DZ26" s="14">
        <f ca="1" t="shared" si="46"/>
        <v>31.9</v>
      </c>
      <c r="EA26" s="44">
        <f t="shared" si="47"/>
        <v>0</v>
      </c>
      <c r="EB26" s="49">
        <f t="shared" si="11"/>
        <v>1</v>
      </c>
      <c r="EC26" s="49">
        <f>SUM($EB$15:EB26)*EB26</f>
        <v>12</v>
      </c>
      <c r="ED26" s="28" t="s">
        <v>39</v>
      </c>
    </row>
    <row r="27" spans="1:134" s="6" customFormat="1" ht="12.75" customHeight="1">
      <c r="A27" s="209">
        <f t="shared" si="0"/>
        <v>0</v>
      </c>
      <c r="B27" s="210"/>
      <c r="C27" s="209">
        <f t="shared" si="12"/>
        <v>0</v>
      </c>
      <c r="D27" s="210"/>
      <c r="E27" s="69"/>
      <c r="F27" s="67"/>
      <c r="G27" s="67"/>
      <c r="H27" s="67"/>
      <c r="I27" s="68"/>
      <c r="J27" s="69"/>
      <c r="K27" s="67"/>
      <c r="L27" s="67"/>
      <c r="M27" s="67"/>
      <c r="N27" s="68"/>
      <c r="O27" s="69"/>
      <c r="P27" s="67"/>
      <c r="Q27" s="67"/>
      <c r="R27" s="67"/>
      <c r="S27" s="68"/>
      <c r="T27" s="69"/>
      <c r="U27" s="67"/>
      <c r="V27" s="67"/>
      <c r="W27" s="67"/>
      <c r="X27" s="68"/>
      <c r="Y27" s="19">
        <v>56</v>
      </c>
      <c r="Z27" s="16" t="s">
        <v>15</v>
      </c>
      <c r="AA27" s="20">
        <v>57.9</v>
      </c>
      <c r="AB27" s="69"/>
      <c r="AC27" s="67"/>
      <c r="AD27" s="67"/>
      <c r="AE27" s="67"/>
      <c r="AF27" s="68"/>
      <c r="AG27" s="69"/>
      <c r="AH27" s="67"/>
      <c r="AI27" s="67"/>
      <c r="AJ27" s="67"/>
      <c r="AK27" s="68"/>
      <c r="AL27" s="69"/>
      <c r="AM27" s="67"/>
      <c r="AN27" s="67"/>
      <c r="AO27" s="67"/>
      <c r="AP27" s="68"/>
      <c r="AQ27" s="69"/>
      <c r="AR27" s="67"/>
      <c r="AS27" s="67"/>
      <c r="AT27" s="67"/>
      <c r="AU27" s="78"/>
      <c r="AV27" s="209">
        <f t="shared" si="1"/>
        <v>0</v>
      </c>
      <c r="AW27" s="210"/>
      <c r="AX27" s="209">
        <f t="shared" si="2"/>
        <v>0</v>
      </c>
      <c r="AY27" s="215"/>
      <c r="AZ27" s="149">
        <f t="shared" si="3"/>
        <v>0</v>
      </c>
      <c r="BA27" s="150"/>
      <c r="BB27" s="160">
        <f t="shared" si="4"/>
        <v>0</v>
      </c>
      <c r="BC27" s="150"/>
      <c r="BE27" s="9">
        <f ca="1" t="shared" si="13"/>
        <v>0</v>
      </c>
      <c r="BF27" s="10">
        <f ca="1" t="shared" si="14"/>
        <v>0</v>
      </c>
      <c r="BG27" s="48">
        <f t="shared" si="48"/>
        <v>0</v>
      </c>
      <c r="BH27" s="25">
        <f t="shared" si="15"/>
        <v>1</v>
      </c>
      <c r="BI27" s="45">
        <f t="shared" si="49"/>
        <v>33</v>
      </c>
      <c r="BJ27" s="9">
        <f ca="1" t="shared" si="50"/>
        <v>32</v>
      </c>
      <c r="BK27" s="25">
        <v>33</v>
      </c>
      <c r="BL27" s="14">
        <f ca="1" t="shared" si="51"/>
        <v>33.9</v>
      </c>
      <c r="BM27" s="44">
        <f t="shared" si="52"/>
        <v>0</v>
      </c>
      <c r="BN27" s="49">
        <f t="shared" si="16"/>
        <v>1</v>
      </c>
      <c r="BO27" s="49">
        <f>SUM($BN$15:BN27)*BN27</f>
        <v>13</v>
      </c>
      <c r="BP27" s="28" t="s">
        <v>40</v>
      </c>
      <c r="BR27" s="9">
        <f ca="1" t="shared" si="17"/>
        <v>0</v>
      </c>
      <c r="BS27" s="10">
        <f ca="1" t="shared" si="18"/>
        <v>0</v>
      </c>
      <c r="BT27" s="48">
        <f t="shared" si="19"/>
        <v>0</v>
      </c>
      <c r="BU27" s="49">
        <f t="shared" si="20"/>
        <v>1</v>
      </c>
      <c r="BV27" s="45">
        <f t="shared" si="21"/>
        <v>33</v>
      </c>
      <c r="BW27" s="9">
        <f ca="1" t="shared" si="22"/>
        <v>32</v>
      </c>
      <c r="BX27" s="25">
        <v>33</v>
      </c>
      <c r="BY27" s="14">
        <f ca="1" t="shared" si="53"/>
        <v>33.9</v>
      </c>
      <c r="BZ27" s="44">
        <f t="shared" si="23"/>
        <v>0</v>
      </c>
      <c r="CA27" s="49">
        <f t="shared" si="54"/>
        <v>1</v>
      </c>
      <c r="CB27" s="49">
        <f>SUM($CA$15:CA27)*CA27</f>
        <v>13</v>
      </c>
      <c r="CC27" s="28" t="s">
        <v>40</v>
      </c>
      <c r="CE27" s="9">
        <f ca="1" t="shared" si="24"/>
        <v>0</v>
      </c>
      <c r="CF27" s="10">
        <f ca="1" t="shared" si="25"/>
        <v>0</v>
      </c>
      <c r="CG27" s="48">
        <f t="shared" si="26"/>
        <v>0</v>
      </c>
      <c r="CH27" s="49">
        <f t="shared" si="27"/>
        <v>1</v>
      </c>
      <c r="CI27" s="45">
        <f t="shared" si="28"/>
        <v>33</v>
      </c>
      <c r="CJ27" s="9">
        <f ca="1" t="shared" si="55"/>
        <v>32</v>
      </c>
      <c r="CK27" s="25">
        <v>33</v>
      </c>
      <c r="CL27" s="14">
        <f ca="1" t="shared" si="56"/>
        <v>33.9</v>
      </c>
      <c r="CM27" s="44">
        <f t="shared" si="29"/>
        <v>0</v>
      </c>
      <c r="CN27" s="49">
        <f t="shared" si="30"/>
        <v>1</v>
      </c>
      <c r="CO27" s="49">
        <f>SUM($CN$15:CN27)*CN27</f>
        <v>13</v>
      </c>
      <c r="CP27" s="28" t="s">
        <v>40</v>
      </c>
      <c r="CS27" s="9">
        <f ca="1" t="shared" si="31"/>
        <v>0</v>
      </c>
      <c r="CT27" s="10">
        <f ca="1" t="shared" si="32"/>
        <v>0</v>
      </c>
      <c r="CU27" s="48">
        <f t="shared" si="5"/>
        <v>0</v>
      </c>
      <c r="CV27" s="25">
        <f t="shared" si="6"/>
        <v>1</v>
      </c>
      <c r="CW27" s="45">
        <f t="shared" si="33"/>
        <v>33</v>
      </c>
      <c r="CX27" s="9">
        <f ca="1" t="shared" si="57"/>
        <v>32</v>
      </c>
      <c r="CY27" s="25">
        <v>33</v>
      </c>
      <c r="CZ27" s="14">
        <f ca="1" t="shared" si="58"/>
        <v>33.9</v>
      </c>
      <c r="DA27" s="44">
        <f t="shared" si="34"/>
        <v>0</v>
      </c>
      <c r="DB27" s="49">
        <f t="shared" si="7"/>
        <v>1</v>
      </c>
      <c r="DC27" s="49">
        <f>SUM($DB$15:DB27)*DB27</f>
        <v>13</v>
      </c>
      <c r="DD27" s="28" t="s">
        <v>40</v>
      </c>
      <c r="DF27" s="9">
        <f ca="1" t="shared" si="35"/>
        <v>0</v>
      </c>
      <c r="DG27" s="10">
        <f ca="1" t="shared" si="36"/>
        <v>0</v>
      </c>
      <c r="DH27" s="48">
        <f t="shared" si="37"/>
        <v>0</v>
      </c>
      <c r="DI27" s="49">
        <f t="shared" si="8"/>
        <v>1</v>
      </c>
      <c r="DJ27" s="45">
        <f t="shared" si="38"/>
        <v>33</v>
      </c>
      <c r="DK27" s="9">
        <f ca="1" t="shared" si="39"/>
        <v>32</v>
      </c>
      <c r="DL27" s="25">
        <v>33</v>
      </c>
      <c r="DM27" s="14">
        <f ca="1" t="shared" si="59"/>
        <v>33.9</v>
      </c>
      <c r="DN27" s="44">
        <f t="shared" si="40"/>
        <v>0</v>
      </c>
      <c r="DO27" s="49">
        <f t="shared" si="9"/>
        <v>1</v>
      </c>
      <c r="DP27" s="49">
        <f>SUM($DO$15:DO27)*DO27</f>
        <v>13</v>
      </c>
      <c r="DQ27" s="28" t="s">
        <v>40</v>
      </c>
      <c r="DS27" s="9">
        <f ca="1" t="shared" si="41"/>
        <v>0</v>
      </c>
      <c r="DT27" s="10">
        <f ca="1" t="shared" si="42"/>
        <v>0</v>
      </c>
      <c r="DU27" s="48">
        <f t="shared" si="43"/>
        <v>0</v>
      </c>
      <c r="DV27" s="49">
        <f t="shared" si="10"/>
        <v>1</v>
      </c>
      <c r="DW27" s="45">
        <f t="shared" si="44"/>
        <v>33</v>
      </c>
      <c r="DX27" s="9">
        <f ca="1" t="shared" si="45"/>
        <v>32</v>
      </c>
      <c r="DY27" s="25">
        <v>33</v>
      </c>
      <c r="DZ27" s="14">
        <f ca="1" t="shared" si="46"/>
        <v>33.9</v>
      </c>
      <c r="EA27" s="44">
        <f t="shared" si="47"/>
        <v>0</v>
      </c>
      <c r="EB27" s="49">
        <f t="shared" si="11"/>
        <v>1</v>
      </c>
      <c r="EC27" s="49">
        <f>SUM($EB$15:EB27)*EB27</f>
        <v>13</v>
      </c>
      <c r="ED27" s="28" t="s">
        <v>40</v>
      </c>
    </row>
    <row r="28" spans="1:134" s="6" customFormat="1" ht="12.75" customHeight="1">
      <c r="A28" s="209">
        <f t="shared" si="0"/>
        <v>0</v>
      </c>
      <c r="B28" s="210"/>
      <c r="C28" s="209">
        <f t="shared" si="12"/>
        <v>0</v>
      </c>
      <c r="D28" s="210"/>
      <c r="E28" s="69"/>
      <c r="F28" s="67"/>
      <c r="G28" s="67"/>
      <c r="H28" s="67"/>
      <c r="I28" s="68"/>
      <c r="J28" s="69"/>
      <c r="K28" s="67"/>
      <c r="L28" s="67"/>
      <c r="M28" s="67"/>
      <c r="N28" s="68"/>
      <c r="O28" s="69"/>
      <c r="P28" s="67"/>
      <c r="Q28" s="67"/>
      <c r="R28" s="67"/>
      <c r="S28" s="68"/>
      <c r="T28" s="69"/>
      <c r="U28" s="67"/>
      <c r="V28" s="67"/>
      <c r="W28" s="67"/>
      <c r="X28" s="68"/>
      <c r="Y28" s="19">
        <v>54</v>
      </c>
      <c r="Z28" s="16" t="s">
        <v>15</v>
      </c>
      <c r="AA28" s="20">
        <v>55.9</v>
      </c>
      <c r="AB28" s="69"/>
      <c r="AC28" s="67"/>
      <c r="AD28" s="67"/>
      <c r="AE28" s="67"/>
      <c r="AF28" s="68"/>
      <c r="AG28" s="69"/>
      <c r="AH28" s="67"/>
      <c r="AI28" s="67"/>
      <c r="AJ28" s="67"/>
      <c r="AK28" s="68"/>
      <c r="AL28" s="69"/>
      <c r="AM28" s="67"/>
      <c r="AN28" s="67"/>
      <c r="AO28" s="67"/>
      <c r="AP28" s="68"/>
      <c r="AQ28" s="69"/>
      <c r="AR28" s="67"/>
      <c r="AS28" s="67"/>
      <c r="AT28" s="67"/>
      <c r="AU28" s="78"/>
      <c r="AV28" s="209">
        <f t="shared" si="1"/>
        <v>0</v>
      </c>
      <c r="AW28" s="210"/>
      <c r="AX28" s="209">
        <f t="shared" si="2"/>
        <v>0</v>
      </c>
      <c r="AY28" s="215"/>
      <c r="AZ28" s="149">
        <f t="shared" si="3"/>
        <v>0</v>
      </c>
      <c r="BA28" s="150"/>
      <c r="BB28" s="160">
        <f t="shared" si="4"/>
        <v>0</v>
      </c>
      <c r="BC28" s="150"/>
      <c r="BE28" s="9">
        <f ca="1" t="shared" si="13"/>
        <v>0</v>
      </c>
      <c r="BF28" s="10">
        <f ca="1" t="shared" si="14"/>
        <v>0</v>
      </c>
      <c r="BG28" s="48">
        <f t="shared" si="48"/>
        <v>0</v>
      </c>
      <c r="BH28" s="25">
        <f t="shared" si="15"/>
        <v>1</v>
      </c>
      <c r="BI28" s="45">
        <f t="shared" si="49"/>
        <v>35</v>
      </c>
      <c r="BJ28" s="9">
        <f ca="1" t="shared" si="50"/>
        <v>34</v>
      </c>
      <c r="BK28" s="25">
        <v>35</v>
      </c>
      <c r="BL28" s="14">
        <f ca="1" t="shared" si="51"/>
        <v>35.9</v>
      </c>
      <c r="BM28" s="44">
        <f t="shared" si="52"/>
        <v>0</v>
      </c>
      <c r="BN28" s="49">
        <f t="shared" si="16"/>
        <v>1</v>
      </c>
      <c r="BO28" s="49">
        <f>SUM($BN$15:BN28)*BN28</f>
        <v>14</v>
      </c>
      <c r="BP28" s="28" t="s">
        <v>41</v>
      </c>
      <c r="BR28" s="9">
        <f ca="1" t="shared" si="17"/>
        <v>0</v>
      </c>
      <c r="BS28" s="10">
        <f ca="1" t="shared" si="18"/>
        <v>0</v>
      </c>
      <c r="BT28" s="48">
        <f t="shared" si="19"/>
        <v>0</v>
      </c>
      <c r="BU28" s="49">
        <f t="shared" si="20"/>
        <v>1</v>
      </c>
      <c r="BV28" s="45">
        <f t="shared" si="21"/>
        <v>35</v>
      </c>
      <c r="BW28" s="9">
        <f ca="1" t="shared" si="22"/>
        <v>34</v>
      </c>
      <c r="BX28" s="25">
        <v>35</v>
      </c>
      <c r="BY28" s="14">
        <f ca="1" t="shared" si="53"/>
        <v>35.9</v>
      </c>
      <c r="BZ28" s="44">
        <f t="shared" si="23"/>
        <v>0</v>
      </c>
      <c r="CA28" s="49">
        <f t="shared" si="54"/>
        <v>1</v>
      </c>
      <c r="CB28" s="49">
        <f>SUM($CA$15:CA28)*CA28</f>
        <v>14</v>
      </c>
      <c r="CC28" s="28" t="s">
        <v>41</v>
      </c>
      <c r="CE28" s="9">
        <f ca="1" t="shared" si="24"/>
        <v>0</v>
      </c>
      <c r="CF28" s="10">
        <f ca="1" t="shared" si="25"/>
        <v>0</v>
      </c>
      <c r="CG28" s="48">
        <f t="shared" si="26"/>
        <v>0</v>
      </c>
      <c r="CH28" s="49">
        <f t="shared" si="27"/>
        <v>1</v>
      </c>
      <c r="CI28" s="45">
        <f t="shared" si="28"/>
        <v>35</v>
      </c>
      <c r="CJ28" s="9">
        <f ca="1" t="shared" si="55"/>
        <v>34</v>
      </c>
      <c r="CK28" s="25">
        <v>35</v>
      </c>
      <c r="CL28" s="14">
        <f ca="1" t="shared" si="56"/>
        <v>35.9</v>
      </c>
      <c r="CM28" s="44">
        <f t="shared" si="29"/>
        <v>0</v>
      </c>
      <c r="CN28" s="49">
        <f t="shared" si="30"/>
        <v>1</v>
      </c>
      <c r="CO28" s="49">
        <f>SUM($CN$15:CN28)*CN28</f>
        <v>14</v>
      </c>
      <c r="CP28" s="28" t="s">
        <v>41</v>
      </c>
      <c r="CS28" s="9">
        <f ca="1" t="shared" si="31"/>
        <v>0</v>
      </c>
      <c r="CT28" s="10">
        <f ca="1" t="shared" si="32"/>
        <v>0</v>
      </c>
      <c r="CU28" s="48">
        <f t="shared" si="5"/>
        <v>0</v>
      </c>
      <c r="CV28" s="25">
        <f t="shared" si="6"/>
        <v>1</v>
      </c>
      <c r="CW28" s="45">
        <f t="shared" si="33"/>
        <v>35</v>
      </c>
      <c r="CX28" s="9">
        <f ca="1" t="shared" si="57"/>
        <v>34</v>
      </c>
      <c r="CY28" s="25">
        <v>35</v>
      </c>
      <c r="CZ28" s="14">
        <f ca="1" t="shared" si="58"/>
        <v>35.9</v>
      </c>
      <c r="DA28" s="44">
        <f t="shared" si="34"/>
        <v>0</v>
      </c>
      <c r="DB28" s="49">
        <f t="shared" si="7"/>
        <v>1</v>
      </c>
      <c r="DC28" s="49">
        <f>SUM($DB$15:DB28)*DB28</f>
        <v>14</v>
      </c>
      <c r="DD28" s="28" t="s">
        <v>41</v>
      </c>
      <c r="DF28" s="9">
        <f ca="1" t="shared" si="35"/>
        <v>0</v>
      </c>
      <c r="DG28" s="10">
        <f ca="1" t="shared" si="36"/>
        <v>0</v>
      </c>
      <c r="DH28" s="48">
        <f t="shared" si="37"/>
        <v>0</v>
      </c>
      <c r="DI28" s="49">
        <f t="shared" si="8"/>
        <v>1</v>
      </c>
      <c r="DJ28" s="45">
        <f t="shared" si="38"/>
        <v>35</v>
      </c>
      <c r="DK28" s="9">
        <f ca="1" t="shared" si="39"/>
        <v>34</v>
      </c>
      <c r="DL28" s="25">
        <v>35</v>
      </c>
      <c r="DM28" s="14">
        <f ca="1" t="shared" si="59"/>
        <v>35.9</v>
      </c>
      <c r="DN28" s="44">
        <f t="shared" si="40"/>
        <v>0</v>
      </c>
      <c r="DO28" s="49">
        <f t="shared" si="9"/>
        <v>1</v>
      </c>
      <c r="DP28" s="49">
        <f>SUM($DO$15:DO28)*DO28</f>
        <v>14</v>
      </c>
      <c r="DQ28" s="28" t="s">
        <v>41</v>
      </c>
      <c r="DS28" s="9">
        <f ca="1" t="shared" si="41"/>
        <v>0</v>
      </c>
      <c r="DT28" s="10">
        <f ca="1" t="shared" si="42"/>
        <v>0</v>
      </c>
      <c r="DU28" s="48">
        <f t="shared" si="43"/>
        <v>0</v>
      </c>
      <c r="DV28" s="49">
        <f t="shared" si="10"/>
        <v>1</v>
      </c>
      <c r="DW28" s="45">
        <f t="shared" si="44"/>
        <v>35</v>
      </c>
      <c r="DX28" s="9">
        <f ca="1" t="shared" si="45"/>
        <v>34</v>
      </c>
      <c r="DY28" s="25">
        <v>35</v>
      </c>
      <c r="DZ28" s="14">
        <f ca="1" t="shared" si="46"/>
        <v>35.9</v>
      </c>
      <c r="EA28" s="44">
        <f t="shared" si="47"/>
        <v>0</v>
      </c>
      <c r="EB28" s="49">
        <f t="shared" si="11"/>
        <v>1</v>
      </c>
      <c r="EC28" s="49">
        <f>SUM($EB$15:EB28)*EB28</f>
        <v>14</v>
      </c>
      <c r="ED28" s="28" t="s">
        <v>41</v>
      </c>
    </row>
    <row r="29" spans="1:134" s="6" customFormat="1" ht="12.75" customHeight="1">
      <c r="A29" s="209">
        <f t="shared" si="0"/>
        <v>0</v>
      </c>
      <c r="B29" s="210"/>
      <c r="C29" s="209">
        <f t="shared" si="12"/>
        <v>0</v>
      </c>
      <c r="D29" s="210"/>
      <c r="E29" s="69"/>
      <c r="F29" s="67"/>
      <c r="G29" s="67"/>
      <c r="H29" s="67"/>
      <c r="I29" s="68"/>
      <c r="J29" s="69"/>
      <c r="K29" s="67"/>
      <c r="L29" s="67"/>
      <c r="M29" s="67"/>
      <c r="N29" s="68"/>
      <c r="O29" s="69"/>
      <c r="P29" s="67"/>
      <c r="Q29" s="67"/>
      <c r="R29" s="67"/>
      <c r="S29" s="68"/>
      <c r="T29" s="69"/>
      <c r="U29" s="67"/>
      <c r="V29" s="67"/>
      <c r="W29" s="67"/>
      <c r="X29" s="68"/>
      <c r="Y29" s="19">
        <v>52</v>
      </c>
      <c r="Z29" s="16" t="s">
        <v>15</v>
      </c>
      <c r="AA29" s="20">
        <v>53.9</v>
      </c>
      <c r="AB29" s="69"/>
      <c r="AC29" s="67"/>
      <c r="AD29" s="67"/>
      <c r="AE29" s="67"/>
      <c r="AF29" s="68"/>
      <c r="AG29" s="69"/>
      <c r="AH29" s="67"/>
      <c r="AI29" s="67"/>
      <c r="AJ29" s="67"/>
      <c r="AK29" s="68"/>
      <c r="AL29" s="69"/>
      <c r="AM29" s="67"/>
      <c r="AN29" s="67"/>
      <c r="AO29" s="67"/>
      <c r="AP29" s="68"/>
      <c r="AQ29" s="69"/>
      <c r="AR29" s="67"/>
      <c r="AS29" s="67"/>
      <c r="AT29" s="67"/>
      <c r="AU29" s="78"/>
      <c r="AV29" s="209">
        <f t="shared" si="1"/>
        <v>0</v>
      </c>
      <c r="AW29" s="210"/>
      <c r="AX29" s="209">
        <f t="shared" si="2"/>
        <v>0</v>
      </c>
      <c r="AY29" s="215"/>
      <c r="AZ29" s="149">
        <f t="shared" si="3"/>
        <v>0</v>
      </c>
      <c r="BA29" s="150"/>
      <c r="BB29" s="160">
        <f t="shared" si="4"/>
        <v>0</v>
      </c>
      <c r="BC29" s="150"/>
      <c r="BE29" s="9">
        <f ca="1" t="shared" si="13"/>
        <v>0</v>
      </c>
      <c r="BF29" s="10">
        <f ca="1" t="shared" si="14"/>
        <v>0</v>
      </c>
      <c r="BG29" s="48">
        <f t="shared" si="48"/>
        <v>0</v>
      </c>
      <c r="BH29" s="25">
        <f t="shared" si="15"/>
        <v>1</v>
      </c>
      <c r="BI29" s="45">
        <f t="shared" si="49"/>
        <v>37</v>
      </c>
      <c r="BJ29" s="9">
        <f ca="1" t="shared" si="50"/>
        <v>36</v>
      </c>
      <c r="BK29" s="25">
        <v>37</v>
      </c>
      <c r="BL29" s="14">
        <f ca="1" t="shared" si="51"/>
        <v>37.9</v>
      </c>
      <c r="BM29" s="44">
        <f t="shared" si="52"/>
        <v>0</v>
      </c>
      <c r="BN29" s="49">
        <f t="shared" si="16"/>
        <v>1</v>
      </c>
      <c r="BO29" s="49">
        <f>SUM($BN$15:BN29)*BN29</f>
        <v>15</v>
      </c>
      <c r="BP29" s="28" t="s">
        <v>42</v>
      </c>
      <c r="BR29" s="9">
        <f ca="1" t="shared" si="17"/>
        <v>0</v>
      </c>
      <c r="BS29" s="10">
        <f ca="1" t="shared" si="18"/>
        <v>0</v>
      </c>
      <c r="BT29" s="48">
        <f t="shared" si="19"/>
        <v>0</v>
      </c>
      <c r="BU29" s="49">
        <f t="shared" si="20"/>
        <v>1</v>
      </c>
      <c r="BV29" s="45">
        <f t="shared" si="21"/>
        <v>37</v>
      </c>
      <c r="BW29" s="9">
        <f ca="1" t="shared" si="22"/>
        <v>36</v>
      </c>
      <c r="BX29" s="25">
        <v>37</v>
      </c>
      <c r="BY29" s="14">
        <f ca="1" t="shared" si="53"/>
        <v>37.9</v>
      </c>
      <c r="BZ29" s="44">
        <f t="shared" si="23"/>
        <v>0</v>
      </c>
      <c r="CA29" s="49">
        <f t="shared" si="54"/>
        <v>1</v>
      </c>
      <c r="CB29" s="49">
        <f>SUM($CA$15:CA29)*CA29</f>
        <v>15</v>
      </c>
      <c r="CC29" s="28" t="s">
        <v>42</v>
      </c>
      <c r="CE29" s="9">
        <f ca="1" t="shared" si="24"/>
        <v>0</v>
      </c>
      <c r="CF29" s="10">
        <f ca="1" t="shared" si="25"/>
        <v>0</v>
      </c>
      <c r="CG29" s="48">
        <f t="shared" si="26"/>
        <v>0</v>
      </c>
      <c r="CH29" s="49">
        <f t="shared" si="27"/>
        <v>1</v>
      </c>
      <c r="CI29" s="45">
        <f t="shared" si="28"/>
        <v>37</v>
      </c>
      <c r="CJ29" s="9">
        <f ca="1" t="shared" si="55"/>
        <v>36</v>
      </c>
      <c r="CK29" s="25">
        <v>37</v>
      </c>
      <c r="CL29" s="14">
        <f ca="1" t="shared" si="56"/>
        <v>37.9</v>
      </c>
      <c r="CM29" s="44">
        <f t="shared" si="29"/>
        <v>0</v>
      </c>
      <c r="CN29" s="49">
        <f t="shared" si="30"/>
        <v>1</v>
      </c>
      <c r="CO29" s="49">
        <f>SUM($CN$15:CN29)*CN29</f>
        <v>15</v>
      </c>
      <c r="CP29" s="28" t="s">
        <v>42</v>
      </c>
      <c r="CS29" s="9">
        <f ca="1" t="shared" si="31"/>
        <v>0</v>
      </c>
      <c r="CT29" s="10">
        <f ca="1" t="shared" si="32"/>
        <v>0</v>
      </c>
      <c r="CU29" s="48">
        <f t="shared" si="5"/>
        <v>0</v>
      </c>
      <c r="CV29" s="25">
        <f t="shared" si="6"/>
        <v>1</v>
      </c>
      <c r="CW29" s="45">
        <f t="shared" si="33"/>
        <v>37</v>
      </c>
      <c r="CX29" s="9">
        <f ca="1" t="shared" si="57"/>
        <v>36</v>
      </c>
      <c r="CY29" s="25">
        <v>37</v>
      </c>
      <c r="CZ29" s="14">
        <f ca="1" t="shared" si="58"/>
        <v>37.9</v>
      </c>
      <c r="DA29" s="44">
        <f t="shared" si="34"/>
        <v>0</v>
      </c>
      <c r="DB29" s="49">
        <f t="shared" si="7"/>
        <v>1</v>
      </c>
      <c r="DC29" s="49">
        <f>SUM($DB$15:DB29)*DB29</f>
        <v>15</v>
      </c>
      <c r="DD29" s="28" t="s">
        <v>42</v>
      </c>
      <c r="DF29" s="9">
        <f ca="1" t="shared" si="35"/>
        <v>0</v>
      </c>
      <c r="DG29" s="10">
        <f ca="1" t="shared" si="36"/>
        <v>0</v>
      </c>
      <c r="DH29" s="48">
        <f t="shared" si="37"/>
        <v>0</v>
      </c>
      <c r="DI29" s="49">
        <f t="shared" si="8"/>
        <v>1</v>
      </c>
      <c r="DJ29" s="45">
        <f t="shared" si="38"/>
        <v>37</v>
      </c>
      <c r="DK29" s="9">
        <f ca="1" t="shared" si="39"/>
        <v>36</v>
      </c>
      <c r="DL29" s="25">
        <v>37</v>
      </c>
      <c r="DM29" s="14">
        <f ca="1" t="shared" si="59"/>
        <v>37.9</v>
      </c>
      <c r="DN29" s="44">
        <f t="shared" si="40"/>
        <v>0</v>
      </c>
      <c r="DO29" s="49">
        <f t="shared" si="9"/>
        <v>1</v>
      </c>
      <c r="DP29" s="49">
        <f>SUM($DO$15:DO29)*DO29</f>
        <v>15</v>
      </c>
      <c r="DQ29" s="28" t="s">
        <v>42</v>
      </c>
      <c r="DS29" s="9">
        <f ca="1" t="shared" si="41"/>
        <v>0</v>
      </c>
      <c r="DT29" s="10">
        <f ca="1" t="shared" si="42"/>
        <v>0</v>
      </c>
      <c r="DU29" s="48">
        <f t="shared" si="43"/>
        <v>0</v>
      </c>
      <c r="DV29" s="49">
        <f t="shared" si="10"/>
        <v>1</v>
      </c>
      <c r="DW29" s="45">
        <f t="shared" si="44"/>
        <v>37</v>
      </c>
      <c r="DX29" s="9">
        <f ca="1" t="shared" si="45"/>
        <v>36</v>
      </c>
      <c r="DY29" s="25">
        <v>37</v>
      </c>
      <c r="DZ29" s="14">
        <f ca="1" t="shared" si="46"/>
        <v>37.9</v>
      </c>
      <c r="EA29" s="44">
        <f t="shared" si="47"/>
        <v>0</v>
      </c>
      <c r="EB29" s="49">
        <f t="shared" si="11"/>
        <v>1</v>
      </c>
      <c r="EC29" s="49">
        <f>SUM($EB$15:EB29)*EB29</f>
        <v>15</v>
      </c>
      <c r="ED29" s="28" t="s">
        <v>42</v>
      </c>
    </row>
    <row r="30" spans="1:134" s="6" customFormat="1" ht="12.75" customHeight="1">
      <c r="A30" s="209">
        <f t="shared" si="0"/>
        <v>0</v>
      </c>
      <c r="B30" s="210"/>
      <c r="C30" s="209">
        <f t="shared" si="12"/>
        <v>0</v>
      </c>
      <c r="D30" s="210"/>
      <c r="E30" s="69"/>
      <c r="F30" s="67"/>
      <c r="G30" s="67"/>
      <c r="H30" s="67"/>
      <c r="I30" s="68"/>
      <c r="J30" s="69"/>
      <c r="K30" s="67"/>
      <c r="L30" s="67"/>
      <c r="M30" s="67"/>
      <c r="N30" s="68"/>
      <c r="O30" s="69"/>
      <c r="P30" s="67"/>
      <c r="Q30" s="67"/>
      <c r="R30" s="67"/>
      <c r="S30" s="68"/>
      <c r="T30" s="69"/>
      <c r="U30" s="67"/>
      <c r="V30" s="67"/>
      <c r="W30" s="67"/>
      <c r="X30" s="68"/>
      <c r="Y30" s="19">
        <v>50</v>
      </c>
      <c r="Z30" s="16" t="s">
        <v>15</v>
      </c>
      <c r="AA30" s="20">
        <v>51.9</v>
      </c>
      <c r="AB30" s="69"/>
      <c r="AC30" s="67"/>
      <c r="AD30" s="67"/>
      <c r="AE30" s="67"/>
      <c r="AF30" s="68"/>
      <c r="AG30" s="69"/>
      <c r="AH30" s="67"/>
      <c r="AI30" s="67"/>
      <c r="AJ30" s="67"/>
      <c r="AK30" s="68"/>
      <c r="AL30" s="69"/>
      <c r="AM30" s="67"/>
      <c r="AN30" s="67"/>
      <c r="AO30" s="67"/>
      <c r="AP30" s="68"/>
      <c r="AQ30" s="69"/>
      <c r="AR30" s="67"/>
      <c r="AS30" s="67"/>
      <c r="AT30" s="67"/>
      <c r="AU30" s="78"/>
      <c r="AV30" s="209">
        <f t="shared" si="1"/>
        <v>0</v>
      </c>
      <c r="AW30" s="210"/>
      <c r="AX30" s="209">
        <f t="shared" si="2"/>
        <v>0</v>
      </c>
      <c r="AY30" s="215"/>
      <c r="AZ30" s="149">
        <f t="shared" si="3"/>
        <v>0</v>
      </c>
      <c r="BA30" s="150"/>
      <c r="BB30" s="160">
        <f t="shared" si="4"/>
        <v>0</v>
      </c>
      <c r="BC30" s="150"/>
      <c r="BE30" s="9">
        <f ca="1" t="shared" si="13"/>
        <v>0</v>
      </c>
      <c r="BF30" s="10">
        <f ca="1" t="shared" si="14"/>
        <v>0</v>
      </c>
      <c r="BG30" s="48">
        <f t="shared" si="48"/>
        <v>0</v>
      </c>
      <c r="BH30" s="25">
        <f t="shared" si="15"/>
        <v>1</v>
      </c>
      <c r="BI30" s="45">
        <f t="shared" si="49"/>
        <v>39</v>
      </c>
      <c r="BJ30" s="9">
        <f ca="1" t="shared" si="50"/>
        <v>38</v>
      </c>
      <c r="BK30" s="25">
        <v>39</v>
      </c>
      <c r="BL30" s="14">
        <f ca="1" t="shared" si="51"/>
        <v>39.9</v>
      </c>
      <c r="BM30" s="44">
        <f t="shared" si="52"/>
        <v>0</v>
      </c>
      <c r="BN30" s="49">
        <f t="shared" si="16"/>
        <v>1</v>
      </c>
      <c r="BO30" s="49">
        <f>SUM($BN$15:BN30)*BN30</f>
        <v>16</v>
      </c>
      <c r="BP30" s="28" t="s">
        <v>43</v>
      </c>
      <c r="BR30" s="9">
        <f ca="1" t="shared" si="17"/>
        <v>0</v>
      </c>
      <c r="BS30" s="10">
        <f ca="1" t="shared" si="18"/>
        <v>0</v>
      </c>
      <c r="BT30" s="48">
        <f t="shared" si="19"/>
        <v>0</v>
      </c>
      <c r="BU30" s="49">
        <f t="shared" si="20"/>
        <v>1</v>
      </c>
      <c r="BV30" s="45">
        <f t="shared" si="21"/>
        <v>39</v>
      </c>
      <c r="BW30" s="9">
        <f ca="1" t="shared" si="22"/>
        <v>38</v>
      </c>
      <c r="BX30" s="25">
        <v>39</v>
      </c>
      <c r="BY30" s="14">
        <f ca="1" t="shared" si="53"/>
        <v>39.9</v>
      </c>
      <c r="BZ30" s="44">
        <f t="shared" si="23"/>
        <v>0</v>
      </c>
      <c r="CA30" s="49">
        <f t="shared" si="54"/>
        <v>1</v>
      </c>
      <c r="CB30" s="49">
        <f>SUM($CA$15:CA30)*CA30</f>
        <v>16</v>
      </c>
      <c r="CC30" s="28" t="s">
        <v>43</v>
      </c>
      <c r="CE30" s="9">
        <f ca="1" t="shared" si="24"/>
        <v>0</v>
      </c>
      <c r="CF30" s="10">
        <f ca="1" t="shared" si="25"/>
        <v>0</v>
      </c>
      <c r="CG30" s="48">
        <f t="shared" si="26"/>
        <v>0</v>
      </c>
      <c r="CH30" s="49">
        <f t="shared" si="27"/>
        <v>1</v>
      </c>
      <c r="CI30" s="45">
        <f t="shared" si="28"/>
        <v>39</v>
      </c>
      <c r="CJ30" s="9">
        <f ca="1" t="shared" si="55"/>
        <v>38</v>
      </c>
      <c r="CK30" s="25">
        <v>39</v>
      </c>
      <c r="CL30" s="14">
        <f ca="1" t="shared" si="56"/>
        <v>39.9</v>
      </c>
      <c r="CM30" s="44">
        <f t="shared" si="29"/>
        <v>0</v>
      </c>
      <c r="CN30" s="49">
        <f t="shared" si="30"/>
        <v>1</v>
      </c>
      <c r="CO30" s="49">
        <f>SUM($CN$15:CN30)*CN30</f>
        <v>16</v>
      </c>
      <c r="CP30" s="28" t="s">
        <v>43</v>
      </c>
      <c r="CS30" s="9">
        <f ca="1" t="shared" si="31"/>
        <v>0</v>
      </c>
      <c r="CT30" s="10">
        <f ca="1" t="shared" si="32"/>
        <v>0</v>
      </c>
      <c r="CU30" s="48">
        <f t="shared" si="5"/>
        <v>0</v>
      </c>
      <c r="CV30" s="25">
        <f t="shared" si="6"/>
        <v>1</v>
      </c>
      <c r="CW30" s="45">
        <f t="shared" si="33"/>
        <v>39</v>
      </c>
      <c r="CX30" s="9">
        <f ca="1" t="shared" si="57"/>
        <v>38</v>
      </c>
      <c r="CY30" s="25">
        <v>39</v>
      </c>
      <c r="CZ30" s="14">
        <f ca="1" t="shared" si="58"/>
        <v>39.9</v>
      </c>
      <c r="DA30" s="44">
        <f t="shared" si="34"/>
        <v>0</v>
      </c>
      <c r="DB30" s="49">
        <f t="shared" si="7"/>
        <v>1</v>
      </c>
      <c r="DC30" s="49">
        <f>SUM($DB$15:DB30)*DB30</f>
        <v>16</v>
      </c>
      <c r="DD30" s="28" t="s">
        <v>43</v>
      </c>
      <c r="DF30" s="9">
        <f ca="1" t="shared" si="35"/>
        <v>0</v>
      </c>
      <c r="DG30" s="10">
        <f ca="1" t="shared" si="36"/>
        <v>0</v>
      </c>
      <c r="DH30" s="48">
        <f t="shared" si="37"/>
        <v>0</v>
      </c>
      <c r="DI30" s="49">
        <f t="shared" si="8"/>
        <v>1</v>
      </c>
      <c r="DJ30" s="45">
        <f t="shared" si="38"/>
        <v>39</v>
      </c>
      <c r="DK30" s="9">
        <f ca="1" t="shared" si="39"/>
        <v>38</v>
      </c>
      <c r="DL30" s="25">
        <v>39</v>
      </c>
      <c r="DM30" s="14">
        <f ca="1" t="shared" si="59"/>
        <v>39.9</v>
      </c>
      <c r="DN30" s="44">
        <f t="shared" si="40"/>
        <v>0</v>
      </c>
      <c r="DO30" s="49">
        <f t="shared" si="9"/>
        <v>1</v>
      </c>
      <c r="DP30" s="49">
        <f>SUM($DO$15:DO30)*DO30</f>
        <v>16</v>
      </c>
      <c r="DQ30" s="28" t="s">
        <v>43</v>
      </c>
      <c r="DS30" s="9">
        <f ca="1" t="shared" si="41"/>
        <v>0</v>
      </c>
      <c r="DT30" s="10">
        <f ca="1" t="shared" si="42"/>
        <v>0</v>
      </c>
      <c r="DU30" s="48">
        <f t="shared" si="43"/>
        <v>0</v>
      </c>
      <c r="DV30" s="49">
        <f t="shared" si="10"/>
        <v>1</v>
      </c>
      <c r="DW30" s="45">
        <f t="shared" si="44"/>
        <v>39</v>
      </c>
      <c r="DX30" s="9">
        <f ca="1" t="shared" si="45"/>
        <v>38</v>
      </c>
      <c r="DY30" s="25">
        <v>39</v>
      </c>
      <c r="DZ30" s="14">
        <f ca="1" t="shared" si="46"/>
        <v>39.9</v>
      </c>
      <c r="EA30" s="44">
        <f t="shared" si="47"/>
        <v>0</v>
      </c>
      <c r="EB30" s="49">
        <f t="shared" si="11"/>
        <v>1</v>
      </c>
      <c r="EC30" s="49">
        <f>SUM($EB$15:EB30)*EB30</f>
        <v>16</v>
      </c>
      <c r="ED30" s="28" t="s">
        <v>43</v>
      </c>
    </row>
    <row r="31" spans="1:134" s="6" customFormat="1" ht="12.75" customHeight="1">
      <c r="A31" s="209">
        <f t="shared" si="0"/>
        <v>0</v>
      </c>
      <c r="B31" s="210"/>
      <c r="C31" s="209">
        <f t="shared" si="12"/>
        <v>0</v>
      </c>
      <c r="D31" s="210"/>
      <c r="E31" s="69"/>
      <c r="F31" s="67"/>
      <c r="G31" s="67"/>
      <c r="H31" s="67"/>
      <c r="I31" s="68"/>
      <c r="J31" s="69"/>
      <c r="K31" s="67"/>
      <c r="L31" s="67"/>
      <c r="M31" s="67"/>
      <c r="N31" s="68"/>
      <c r="O31" s="69"/>
      <c r="P31" s="67"/>
      <c r="Q31" s="67"/>
      <c r="R31" s="67"/>
      <c r="S31" s="68"/>
      <c r="T31" s="69"/>
      <c r="U31" s="67"/>
      <c r="V31" s="67"/>
      <c r="W31" s="67"/>
      <c r="X31" s="68"/>
      <c r="Y31" s="19">
        <v>48</v>
      </c>
      <c r="Z31" s="16" t="s">
        <v>15</v>
      </c>
      <c r="AA31" s="20">
        <v>49.9</v>
      </c>
      <c r="AB31" s="69"/>
      <c r="AC31" s="67"/>
      <c r="AD31" s="67"/>
      <c r="AE31" s="67"/>
      <c r="AF31" s="68"/>
      <c r="AG31" s="69"/>
      <c r="AH31" s="67"/>
      <c r="AI31" s="67"/>
      <c r="AJ31" s="67"/>
      <c r="AK31" s="68"/>
      <c r="AL31" s="69"/>
      <c r="AM31" s="67"/>
      <c r="AN31" s="67"/>
      <c r="AO31" s="67"/>
      <c r="AP31" s="68"/>
      <c r="AQ31" s="69"/>
      <c r="AR31" s="67"/>
      <c r="AS31" s="67"/>
      <c r="AT31" s="67"/>
      <c r="AU31" s="78"/>
      <c r="AV31" s="209">
        <f t="shared" si="1"/>
        <v>0</v>
      </c>
      <c r="AW31" s="210"/>
      <c r="AX31" s="209">
        <f t="shared" si="2"/>
        <v>0</v>
      </c>
      <c r="AY31" s="215"/>
      <c r="AZ31" s="149">
        <f t="shared" si="3"/>
        <v>0</v>
      </c>
      <c r="BA31" s="150"/>
      <c r="BB31" s="160">
        <f t="shared" si="4"/>
        <v>0</v>
      </c>
      <c r="BC31" s="150"/>
      <c r="BE31" s="9">
        <f ca="1" t="shared" si="13"/>
        <v>0</v>
      </c>
      <c r="BF31" s="10">
        <f ca="1" t="shared" si="14"/>
        <v>0</v>
      </c>
      <c r="BG31" s="48">
        <f t="shared" si="48"/>
        <v>0</v>
      </c>
      <c r="BH31" s="25">
        <f t="shared" si="15"/>
        <v>1</v>
      </c>
      <c r="BI31" s="45">
        <f t="shared" si="49"/>
        <v>41</v>
      </c>
      <c r="BJ31" s="9">
        <f ca="1" t="shared" si="50"/>
        <v>40</v>
      </c>
      <c r="BK31" s="25">
        <v>41</v>
      </c>
      <c r="BL31" s="14">
        <f ca="1" t="shared" si="51"/>
        <v>41.9</v>
      </c>
      <c r="BM31" s="44">
        <f t="shared" si="52"/>
        <v>0</v>
      </c>
      <c r="BN31" s="49">
        <f t="shared" si="16"/>
        <v>1</v>
      </c>
      <c r="BO31" s="49">
        <f>SUM($BN$15:BN31)*BN31</f>
        <v>17</v>
      </c>
      <c r="BP31" s="28" t="s">
        <v>44</v>
      </c>
      <c r="BR31" s="9">
        <f ca="1" t="shared" si="17"/>
        <v>0</v>
      </c>
      <c r="BS31" s="10">
        <f ca="1" t="shared" si="18"/>
        <v>0</v>
      </c>
      <c r="BT31" s="48">
        <f t="shared" si="19"/>
        <v>0</v>
      </c>
      <c r="BU31" s="49">
        <f t="shared" si="20"/>
        <v>1</v>
      </c>
      <c r="BV31" s="45">
        <f t="shared" si="21"/>
        <v>41</v>
      </c>
      <c r="BW31" s="9">
        <f ca="1" t="shared" si="22"/>
        <v>40</v>
      </c>
      <c r="BX31" s="25">
        <v>41</v>
      </c>
      <c r="BY31" s="14">
        <f ca="1" t="shared" si="53"/>
        <v>41.9</v>
      </c>
      <c r="BZ31" s="44">
        <f t="shared" si="23"/>
        <v>0</v>
      </c>
      <c r="CA31" s="49">
        <f t="shared" si="54"/>
        <v>1</v>
      </c>
      <c r="CB31" s="49">
        <f>SUM($CA$15:CA31)*CA31</f>
        <v>17</v>
      </c>
      <c r="CC31" s="28" t="s">
        <v>44</v>
      </c>
      <c r="CE31" s="9">
        <f ca="1" t="shared" si="24"/>
        <v>0</v>
      </c>
      <c r="CF31" s="10">
        <f ca="1" t="shared" si="25"/>
        <v>0</v>
      </c>
      <c r="CG31" s="48">
        <f t="shared" si="26"/>
        <v>0</v>
      </c>
      <c r="CH31" s="49">
        <f t="shared" si="27"/>
        <v>1</v>
      </c>
      <c r="CI31" s="45">
        <f t="shared" si="28"/>
        <v>41</v>
      </c>
      <c r="CJ31" s="9">
        <f ca="1" t="shared" si="55"/>
        <v>40</v>
      </c>
      <c r="CK31" s="25">
        <v>41</v>
      </c>
      <c r="CL31" s="14">
        <f ca="1" t="shared" si="56"/>
        <v>41.9</v>
      </c>
      <c r="CM31" s="44">
        <f t="shared" si="29"/>
        <v>0</v>
      </c>
      <c r="CN31" s="49">
        <f t="shared" si="30"/>
        <v>1</v>
      </c>
      <c r="CO31" s="49">
        <f>SUM($CN$15:CN31)*CN31</f>
        <v>17</v>
      </c>
      <c r="CP31" s="28" t="s">
        <v>44</v>
      </c>
      <c r="CS31" s="9">
        <f ca="1" t="shared" si="31"/>
        <v>0</v>
      </c>
      <c r="CT31" s="10">
        <f ca="1" t="shared" si="32"/>
        <v>0</v>
      </c>
      <c r="CU31" s="48">
        <f t="shared" si="5"/>
        <v>0</v>
      </c>
      <c r="CV31" s="25">
        <f t="shared" si="6"/>
        <v>1</v>
      </c>
      <c r="CW31" s="45">
        <f t="shared" si="33"/>
        <v>41</v>
      </c>
      <c r="CX31" s="9">
        <f ca="1" t="shared" si="57"/>
        <v>40</v>
      </c>
      <c r="CY31" s="25">
        <v>41</v>
      </c>
      <c r="CZ31" s="14">
        <f ca="1" t="shared" si="58"/>
        <v>41.9</v>
      </c>
      <c r="DA31" s="44">
        <f t="shared" si="34"/>
        <v>0</v>
      </c>
      <c r="DB31" s="49">
        <f t="shared" si="7"/>
        <v>1</v>
      </c>
      <c r="DC31" s="49">
        <f>SUM($DB$15:DB31)*DB31</f>
        <v>17</v>
      </c>
      <c r="DD31" s="28" t="s">
        <v>44</v>
      </c>
      <c r="DF31" s="9">
        <f ca="1" t="shared" si="35"/>
        <v>0</v>
      </c>
      <c r="DG31" s="10">
        <f ca="1" t="shared" si="36"/>
        <v>0</v>
      </c>
      <c r="DH31" s="48">
        <f t="shared" si="37"/>
        <v>0</v>
      </c>
      <c r="DI31" s="49">
        <f t="shared" si="8"/>
        <v>1</v>
      </c>
      <c r="DJ31" s="45">
        <f t="shared" si="38"/>
        <v>41</v>
      </c>
      <c r="DK31" s="9">
        <f ca="1" t="shared" si="39"/>
        <v>40</v>
      </c>
      <c r="DL31" s="25">
        <v>41</v>
      </c>
      <c r="DM31" s="14">
        <f ca="1" t="shared" si="59"/>
        <v>41.9</v>
      </c>
      <c r="DN31" s="44">
        <f t="shared" si="40"/>
        <v>0</v>
      </c>
      <c r="DO31" s="49">
        <f t="shared" si="9"/>
        <v>1</v>
      </c>
      <c r="DP31" s="49">
        <f>SUM($DO$15:DO31)*DO31</f>
        <v>17</v>
      </c>
      <c r="DQ31" s="28" t="s">
        <v>44</v>
      </c>
      <c r="DS31" s="9">
        <f ca="1" t="shared" si="41"/>
        <v>0</v>
      </c>
      <c r="DT31" s="10">
        <f ca="1" t="shared" si="42"/>
        <v>0</v>
      </c>
      <c r="DU31" s="48">
        <f t="shared" si="43"/>
        <v>0</v>
      </c>
      <c r="DV31" s="49">
        <f t="shared" si="10"/>
        <v>1</v>
      </c>
      <c r="DW31" s="45">
        <f t="shared" si="44"/>
        <v>41</v>
      </c>
      <c r="DX31" s="9">
        <f ca="1" t="shared" si="45"/>
        <v>40</v>
      </c>
      <c r="DY31" s="25">
        <v>41</v>
      </c>
      <c r="DZ31" s="14">
        <f ca="1" t="shared" si="46"/>
        <v>41.9</v>
      </c>
      <c r="EA31" s="44">
        <f t="shared" si="47"/>
        <v>0</v>
      </c>
      <c r="EB31" s="49">
        <f t="shared" si="11"/>
        <v>1</v>
      </c>
      <c r="EC31" s="49">
        <f>SUM($EB$15:EB31)*EB31</f>
        <v>17</v>
      </c>
      <c r="ED31" s="28" t="s">
        <v>44</v>
      </c>
    </row>
    <row r="32" spans="1:134" s="6" customFormat="1" ht="12.75" customHeight="1">
      <c r="A32" s="209">
        <f t="shared" si="0"/>
        <v>0</v>
      </c>
      <c r="B32" s="210"/>
      <c r="C32" s="209">
        <f t="shared" si="12"/>
        <v>0</v>
      </c>
      <c r="D32" s="210"/>
      <c r="E32" s="69"/>
      <c r="F32" s="67"/>
      <c r="G32" s="67"/>
      <c r="H32" s="67"/>
      <c r="I32" s="68"/>
      <c r="J32" s="69"/>
      <c r="K32" s="67"/>
      <c r="L32" s="67"/>
      <c r="M32" s="67"/>
      <c r="N32" s="68"/>
      <c r="O32" s="69"/>
      <c r="P32" s="67"/>
      <c r="Q32" s="67"/>
      <c r="R32" s="67"/>
      <c r="S32" s="68"/>
      <c r="T32" s="69"/>
      <c r="U32" s="67"/>
      <c r="V32" s="67"/>
      <c r="W32" s="67"/>
      <c r="X32" s="68"/>
      <c r="Y32" s="19">
        <v>46</v>
      </c>
      <c r="Z32" s="16" t="s">
        <v>15</v>
      </c>
      <c r="AA32" s="20">
        <v>47.9</v>
      </c>
      <c r="AB32" s="52"/>
      <c r="AC32" s="53"/>
      <c r="AD32" s="53"/>
      <c r="AE32" s="53"/>
      <c r="AF32" s="54"/>
      <c r="AG32" s="52"/>
      <c r="AH32" s="53"/>
      <c r="AI32" s="53"/>
      <c r="AJ32" s="53"/>
      <c r="AK32" s="54"/>
      <c r="AL32" s="52"/>
      <c r="AM32" s="53"/>
      <c r="AN32" s="53"/>
      <c r="AO32" s="53"/>
      <c r="AP32" s="54"/>
      <c r="AQ32" s="52"/>
      <c r="AR32" s="67"/>
      <c r="AS32" s="67"/>
      <c r="AT32" s="67"/>
      <c r="AU32" s="78"/>
      <c r="AV32" s="209">
        <f t="shared" si="1"/>
        <v>0</v>
      </c>
      <c r="AW32" s="210"/>
      <c r="AX32" s="209">
        <f t="shared" si="2"/>
        <v>0</v>
      </c>
      <c r="AY32" s="215"/>
      <c r="AZ32" s="149">
        <f t="shared" si="3"/>
        <v>0</v>
      </c>
      <c r="BA32" s="150"/>
      <c r="BB32" s="160">
        <f t="shared" si="4"/>
        <v>0</v>
      </c>
      <c r="BC32" s="150"/>
      <c r="BE32" s="9">
        <f ca="1" t="shared" si="13"/>
        <v>0</v>
      </c>
      <c r="BF32" s="10">
        <f ca="1" t="shared" si="14"/>
        <v>0</v>
      </c>
      <c r="BG32" s="48">
        <f t="shared" si="48"/>
        <v>0</v>
      </c>
      <c r="BH32" s="25">
        <f t="shared" si="15"/>
        <v>1</v>
      </c>
      <c r="BI32" s="45">
        <f t="shared" si="49"/>
        <v>43</v>
      </c>
      <c r="BJ32" s="9">
        <f ca="1" t="shared" si="50"/>
        <v>42</v>
      </c>
      <c r="BK32" s="25">
        <v>43</v>
      </c>
      <c r="BL32" s="14">
        <f ca="1" t="shared" si="51"/>
        <v>43.9</v>
      </c>
      <c r="BM32" s="44">
        <f t="shared" si="52"/>
        <v>0</v>
      </c>
      <c r="BN32" s="49">
        <f t="shared" si="16"/>
        <v>1</v>
      </c>
      <c r="BO32" s="49">
        <f>SUM($BN$15:BN32)*BN32</f>
        <v>18</v>
      </c>
      <c r="BP32" s="28" t="s">
        <v>45</v>
      </c>
      <c r="BR32" s="9">
        <f ca="1" t="shared" si="17"/>
        <v>0</v>
      </c>
      <c r="BS32" s="10">
        <f ca="1" t="shared" si="18"/>
        <v>0</v>
      </c>
      <c r="BT32" s="48">
        <f t="shared" si="19"/>
        <v>0</v>
      </c>
      <c r="BU32" s="49">
        <f t="shared" si="20"/>
        <v>1</v>
      </c>
      <c r="BV32" s="45">
        <f t="shared" si="21"/>
        <v>43</v>
      </c>
      <c r="BW32" s="9">
        <f ca="1" t="shared" si="22"/>
        <v>42</v>
      </c>
      <c r="BX32" s="25">
        <v>43</v>
      </c>
      <c r="BY32" s="14">
        <f ca="1" t="shared" si="53"/>
        <v>43.9</v>
      </c>
      <c r="BZ32" s="44">
        <f t="shared" si="23"/>
        <v>0</v>
      </c>
      <c r="CA32" s="49">
        <f t="shared" si="54"/>
        <v>1</v>
      </c>
      <c r="CB32" s="49">
        <f>SUM($CA$15:CA32)*CA32</f>
        <v>18</v>
      </c>
      <c r="CC32" s="28" t="s">
        <v>45</v>
      </c>
      <c r="CE32" s="9">
        <f ca="1" t="shared" si="24"/>
        <v>0</v>
      </c>
      <c r="CF32" s="10">
        <f ca="1" t="shared" si="25"/>
        <v>0</v>
      </c>
      <c r="CG32" s="48">
        <f t="shared" si="26"/>
        <v>0</v>
      </c>
      <c r="CH32" s="49">
        <f t="shared" si="27"/>
        <v>1</v>
      </c>
      <c r="CI32" s="45">
        <f t="shared" si="28"/>
        <v>43</v>
      </c>
      <c r="CJ32" s="9">
        <f ca="1" t="shared" si="55"/>
        <v>42</v>
      </c>
      <c r="CK32" s="25">
        <v>43</v>
      </c>
      <c r="CL32" s="14">
        <f ca="1" t="shared" si="56"/>
        <v>43.9</v>
      </c>
      <c r="CM32" s="44">
        <f t="shared" si="29"/>
        <v>0</v>
      </c>
      <c r="CN32" s="49">
        <f t="shared" si="30"/>
        <v>1</v>
      </c>
      <c r="CO32" s="49">
        <f>SUM($CN$15:CN32)*CN32</f>
        <v>18</v>
      </c>
      <c r="CP32" s="28" t="s">
        <v>45</v>
      </c>
      <c r="CS32" s="9">
        <f ca="1" t="shared" si="31"/>
        <v>0</v>
      </c>
      <c r="CT32" s="10">
        <f ca="1" t="shared" si="32"/>
        <v>0</v>
      </c>
      <c r="CU32" s="48">
        <f t="shared" si="5"/>
        <v>0</v>
      </c>
      <c r="CV32" s="25">
        <f t="shared" si="6"/>
        <v>1</v>
      </c>
      <c r="CW32" s="45">
        <f t="shared" si="33"/>
        <v>43</v>
      </c>
      <c r="CX32" s="9">
        <f ca="1" t="shared" si="57"/>
        <v>42</v>
      </c>
      <c r="CY32" s="25">
        <v>43</v>
      </c>
      <c r="CZ32" s="14">
        <f ca="1" t="shared" si="58"/>
        <v>43.9</v>
      </c>
      <c r="DA32" s="44">
        <f t="shared" si="34"/>
        <v>0</v>
      </c>
      <c r="DB32" s="49">
        <f t="shared" si="7"/>
        <v>1</v>
      </c>
      <c r="DC32" s="49">
        <f>SUM($DB$15:DB32)*DB32</f>
        <v>18</v>
      </c>
      <c r="DD32" s="28" t="s">
        <v>45</v>
      </c>
      <c r="DF32" s="9">
        <f ca="1" t="shared" si="35"/>
        <v>0</v>
      </c>
      <c r="DG32" s="10">
        <f ca="1" t="shared" si="36"/>
        <v>0</v>
      </c>
      <c r="DH32" s="48">
        <f t="shared" si="37"/>
        <v>0</v>
      </c>
      <c r="DI32" s="49">
        <f t="shared" si="8"/>
        <v>1</v>
      </c>
      <c r="DJ32" s="45">
        <f t="shared" si="38"/>
        <v>43</v>
      </c>
      <c r="DK32" s="9">
        <f ca="1" t="shared" si="39"/>
        <v>42</v>
      </c>
      <c r="DL32" s="25">
        <v>43</v>
      </c>
      <c r="DM32" s="14">
        <f ca="1" t="shared" si="59"/>
        <v>43.9</v>
      </c>
      <c r="DN32" s="44">
        <f t="shared" si="40"/>
        <v>0</v>
      </c>
      <c r="DO32" s="49">
        <f t="shared" si="9"/>
        <v>1</v>
      </c>
      <c r="DP32" s="49">
        <f>SUM($DO$15:DO32)*DO32</f>
        <v>18</v>
      </c>
      <c r="DQ32" s="28" t="s">
        <v>45</v>
      </c>
      <c r="DS32" s="9">
        <f ca="1" t="shared" si="41"/>
        <v>0</v>
      </c>
      <c r="DT32" s="10">
        <f ca="1" t="shared" si="42"/>
        <v>0</v>
      </c>
      <c r="DU32" s="48">
        <f t="shared" si="43"/>
        <v>0</v>
      </c>
      <c r="DV32" s="49">
        <f t="shared" si="10"/>
        <v>1</v>
      </c>
      <c r="DW32" s="45">
        <f t="shared" si="44"/>
        <v>43</v>
      </c>
      <c r="DX32" s="9">
        <f ca="1" t="shared" si="45"/>
        <v>42</v>
      </c>
      <c r="DY32" s="25">
        <v>43</v>
      </c>
      <c r="DZ32" s="14">
        <f ca="1" t="shared" si="46"/>
        <v>43.9</v>
      </c>
      <c r="EA32" s="44">
        <f t="shared" si="47"/>
        <v>0</v>
      </c>
      <c r="EB32" s="49">
        <f t="shared" si="11"/>
        <v>1</v>
      </c>
      <c r="EC32" s="49">
        <f>SUM($EB$15:EB32)*EB32</f>
        <v>18</v>
      </c>
      <c r="ED32" s="28" t="s">
        <v>45</v>
      </c>
    </row>
    <row r="33" spans="1:134" s="3" customFormat="1" ht="12.75" customHeight="1">
      <c r="A33" s="209">
        <f t="shared" si="0"/>
        <v>0</v>
      </c>
      <c r="B33" s="210"/>
      <c r="C33" s="209">
        <f t="shared" si="12"/>
        <v>0</v>
      </c>
      <c r="D33" s="210"/>
      <c r="E33" s="69"/>
      <c r="F33" s="67"/>
      <c r="G33" s="67"/>
      <c r="H33" s="67"/>
      <c r="I33" s="54"/>
      <c r="J33" s="52"/>
      <c r="K33" s="53"/>
      <c r="L33" s="53"/>
      <c r="M33" s="53"/>
      <c r="N33" s="54"/>
      <c r="O33" s="52"/>
      <c r="P33" s="53"/>
      <c r="Q33" s="53"/>
      <c r="R33" s="53"/>
      <c r="S33" s="54"/>
      <c r="T33" s="52"/>
      <c r="U33" s="53"/>
      <c r="V33" s="53"/>
      <c r="W33" s="53"/>
      <c r="X33" s="54"/>
      <c r="Y33" s="19">
        <v>44</v>
      </c>
      <c r="Z33" s="16" t="s">
        <v>15</v>
      </c>
      <c r="AA33" s="20">
        <v>45.9</v>
      </c>
      <c r="AB33" s="52"/>
      <c r="AC33" s="53"/>
      <c r="AD33" s="53"/>
      <c r="AE33" s="53"/>
      <c r="AF33" s="54"/>
      <c r="AG33" s="52"/>
      <c r="AH33" s="53"/>
      <c r="AI33" s="53"/>
      <c r="AJ33" s="53"/>
      <c r="AK33" s="54"/>
      <c r="AL33" s="52"/>
      <c r="AM33" s="53"/>
      <c r="AN33" s="53"/>
      <c r="AO33" s="53"/>
      <c r="AP33" s="54"/>
      <c r="AQ33" s="52"/>
      <c r="AR33" s="53"/>
      <c r="AS33" s="53"/>
      <c r="AT33" s="53"/>
      <c r="AU33" s="75"/>
      <c r="AV33" s="209">
        <f t="shared" si="1"/>
        <v>0</v>
      </c>
      <c r="AW33" s="210"/>
      <c r="AX33" s="209">
        <f t="shared" si="2"/>
        <v>0</v>
      </c>
      <c r="AY33" s="215"/>
      <c r="AZ33" s="149">
        <f t="shared" si="3"/>
        <v>0</v>
      </c>
      <c r="BA33" s="150"/>
      <c r="BB33" s="160">
        <f t="shared" si="4"/>
        <v>0</v>
      </c>
      <c r="BC33" s="150"/>
      <c r="BE33" s="9">
        <f ca="1" t="shared" si="13"/>
        <v>0</v>
      </c>
      <c r="BF33" s="10">
        <f ca="1" t="shared" si="14"/>
        <v>0</v>
      </c>
      <c r="BG33" s="48">
        <f t="shared" si="48"/>
        <v>0</v>
      </c>
      <c r="BH33" s="25">
        <f t="shared" si="15"/>
        <v>1</v>
      </c>
      <c r="BI33" s="45">
        <f t="shared" si="49"/>
        <v>45</v>
      </c>
      <c r="BJ33" s="9">
        <f ca="1" t="shared" si="50"/>
        <v>44</v>
      </c>
      <c r="BK33" s="25">
        <v>45</v>
      </c>
      <c r="BL33" s="14">
        <f ca="1" t="shared" si="51"/>
        <v>45.9</v>
      </c>
      <c r="BM33" s="44">
        <f t="shared" si="52"/>
        <v>0</v>
      </c>
      <c r="BN33" s="49">
        <f t="shared" si="16"/>
        <v>1</v>
      </c>
      <c r="BO33" s="49">
        <f>SUM($BN$15:BN33)*BN33</f>
        <v>19</v>
      </c>
      <c r="BP33" s="28" t="s">
        <v>46</v>
      </c>
      <c r="BQ33" s="6"/>
      <c r="BR33" s="9">
        <f ca="1" t="shared" si="17"/>
        <v>0</v>
      </c>
      <c r="BS33" s="10">
        <f ca="1" t="shared" si="18"/>
        <v>0</v>
      </c>
      <c r="BT33" s="48">
        <f t="shared" si="19"/>
        <v>0</v>
      </c>
      <c r="BU33" s="49">
        <f t="shared" si="20"/>
        <v>1</v>
      </c>
      <c r="BV33" s="45">
        <f t="shared" si="21"/>
        <v>45</v>
      </c>
      <c r="BW33" s="9">
        <f ca="1" t="shared" si="22"/>
        <v>44</v>
      </c>
      <c r="BX33" s="25">
        <v>45</v>
      </c>
      <c r="BY33" s="14">
        <f ca="1" t="shared" si="53"/>
        <v>45.9</v>
      </c>
      <c r="BZ33" s="44">
        <f t="shared" si="23"/>
        <v>0</v>
      </c>
      <c r="CA33" s="49">
        <f t="shared" si="54"/>
        <v>1</v>
      </c>
      <c r="CB33" s="49">
        <f>SUM($CA$15:CA33)*CA33</f>
        <v>19</v>
      </c>
      <c r="CC33" s="28" t="s">
        <v>46</v>
      </c>
      <c r="CD33" s="6"/>
      <c r="CE33" s="9">
        <f ca="1" t="shared" si="24"/>
        <v>0</v>
      </c>
      <c r="CF33" s="10">
        <f ca="1" t="shared" si="25"/>
        <v>0</v>
      </c>
      <c r="CG33" s="48">
        <f t="shared" si="26"/>
        <v>0</v>
      </c>
      <c r="CH33" s="49">
        <f t="shared" si="27"/>
        <v>1</v>
      </c>
      <c r="CI33" s="45">
        <f t="shared" si="28"/>
        <v>45</v>
      </c>
      <c r="CJ33" s="9">
        <f ca="1" t="shared" si="55"/>
        <v>44</v>
      </c>
      <c r="CK33" s="25">
        <v>45</v>
      </c>
      <c r="CL33" s="14">
        <f ca="1" t="shared" si="56"/>
        <v>45.9</v>
      </c>
      <c r="CM33" s="44">
        <f t="shared" si="29"/>
        <v>0</v>
      </c>
      <c r="CN33" s="49">
        <f t="shared" si="30"/>
        <v>1</v>
      </c>
      <c r="CO33" s="49">
        <f>SUM($CN$15:CN33)*CN33</f>
        <v>19</v>
      </c>
      <c r="CP33" s="28" t="s">
        <v>46</v>
      </c>
      <c r="CS33" s="9">
        <f ca="1" t="shared" si="31"/>
        <v>0</v>
      </c>
      <c r="CT33" s="10">
        <f ca="1" t="shared" si="32"/>
        <v>0</v>
      </c>
      <c r="CU33" s="48">
        <f t="shared" si="5"/>
        <v>0</v>
      </c>
      <c r="CV33" s="25">
        <f t="shared" si="6"/>
        <v>1</v>
      </c>
      <c r="CW33" s="45">
        <f t="shared" si="33"/>
        <v>45</v>
      </c>
      <c r="CX33" s="9">
        <f ca="1" t="shared" si="57"/>
        <v>44</v>
      </c>
      <c r="CY33" s="25">
        <v>45</v>
      </c>
      <c r="CZ33" s="14">
        <f ca="1" t="shared" si="58"/>
        <v>45.9</v>
      </c>
      <c r="DA33" s="44">
        <f t="shared" si="34"/>
        <v>0</v>
      </c>
      <c r="DB33" s="49">
        <f t="shared" si="7"/>
        <v>1</v>
      </c>
      <c r="DC33" s="49">
        <f>SUM($DB$15:DB33)*DB33</f>
        <v>19</v>
      </c>
      <c r="DD33" s="28" t="s">
        <v>46</v>
      </c>
      <c r="DE33" s="6"/>
      <c r="DF33" s="9">
        <f ca="1" t="shared" si="35"/>
        <v>0</v>
      </c>
      <c r="DG33" s="10">
        <f ca="1" t="shared" si="36"/>
        <v>0</v>
      </c>
      <c r="DH33" s="48">
        <f t="shared" si="37"/>
        <v>0</v>
      </c>
      <c r="DI33" s="49">
        <f t="shared" si="8"/>
        <v>1</v>
      </c>
      <c r="DJ33" s="45">
        <f t="shared" si="38"/>
        <v>45</v>
      </c>
      <c r="DK33" s="9">
        <f ca="1" t="shared" si="39"/>
        <v>44</v>
      </c>
      <c r="DL33" s="25">
        <v>45</v>
      </c>
      <c r="DM33" s="14">
        <f ca="1" t="shared" si="59"/>
        <v>45.9</v>
      </c>
      <c r="DN33" s="44">
        <f t="shared" si="40"/>
        <v>0</v>
      </c>
      <c r="DO33" s="49">
        <f t="shared" si="9"/>
        <v>1</v>
      </c>
      <c r="DP33" s="49">
        <f>SUM($DO$15:DO33)*DO33</f>
        <v>19</v>
      </c>
      <c r="DQ33" s="28" t="s">
        <v>46</v>
      </c>
      <c r="DR33" s="6"/>
      <c r="DS33" s="9">
        <f ca="1" t="shared" si="41"/>
        <v>0</v>
      </c>
      <c r="DT33" s="10">
        <f ca="1" t="shared" si="42"/>
        <v>0</v>
      </c>
      <c r="DU33" s="48">
        <f t="shared" si="43"/>
        <v>0</v>
      </c>
      <c r="DV33" s="49">
        <f t="shared" si="10"/>
        <v>1</v>
      </c>
      <c r="DW33" s="45">
        <f t="shared" si="44"/>
        <v>45</v>
      </c>
      <c r="DX33" s="9">
        <f ca="1" t="shared" si="45"/>
        <v>44</v>
      </c>
      <c r="DY33" s="25">
        <v>45</v>
      </c>
      <c r="DZ33" s="14">
        <f ca="1" t="shared" si="46"/>
        <v>45.9</v>
      </c>
      <c r="EA33" s="44">
        <f t="shared" si="47"/>
        <v>0</v>
      </c>
      <c r="EB33" s="49">
        <f t="shared" si="11"/>
        <v>1</v>
      </c>
      <c r="EC33" s="49">
        <f>SUM($EB$15:EB33)*EB33</f>
        <v>19</v>
      </c>
      <c r="ED33" s="28" t="s">
        <v>46</v>
      </c>
    </row>
    <row r="34" spans="1:134" s="3" customFormat="1" ht="12.75" customHeight="1">
      <c r="A34" s="209">
        <f t="shared" si="0"/>
        <v>0</v>
      </c>
      <c r="B34" s="210"/>
      <c r="C34" s="209">
        <f t="shared" si="12"/>
        <v>0</v>
      </c>
      <c r="D34" s="210"/>
      <c r="E34" s="69"/>
      <c r="F34" s="67"/>
      <c r="G34" s="67"/>
      <c r="H34" s="67"/>
      <c r="I34" s="54"/>
      <c r="J34" s="52"/>
      <c r="K34" s="53"/>
      <c r="L34" s="53"/>
      <c r="M34" s="53"/>
      <c r="N34" s="54"/>
      <c r="O34" s="52"/>
      <c r="P34" s="53"/>
      <c r="Q34" s="53"/>
      <c r="R34" s="53"/>
      <c r="S34" s="54"/>
      <c r="T34" s="52"/>
      <c r="U34" s="53"/>
      <c r="V34" s="53"/>
      <c r="W34" s="53"/>
      <c r="X34" s="54"/>
      <c r="Y34" s="19">
        <v>42</v>
      </c>
      <c r="Z34" s="16" t="s">
        <v>15</v>
      </c>
      <c r="AA34" s="20">
        <v>43.9</v>
      </c>
      <c r="AB34" s="52"/>
      <c r="AC34" s="53"/>
      <c r="AD34" s="53"/>
      <c r="AE34" s="53"/>
      <c r="AF34" s="54"/>
      <c r="AG34" s="52"/>
      <c r="AH34" s="53"/>
      <c r="AI34" s="53"/>
      <c r="AJ34" s="53"/>
      <c r="AK34" s="54"/>
      <c r="AL34" s="52"/>
      <c r="AM34" s="53"/>
      <c r="AN34" s="53"/>
      <c r="AO34" s="53"/>
      <c r="AP34" s="54"/>
      <c r="AQ34" s="52"/>
      <c r="AR34" s="53"/>
      <c r="AS34" s="53"/>
      <c r="AT34" s="53"/>
      <c r="AU34" s="75"/>
      <c r="AV34" s="209">
        <f t="shared" si="1"/>
        <v>0</v>
      </c>
      <c r="AW34" s="210"/>
      <c r="AX34" s="209">
        <f t="shared" si="2"/>
        <v>0</v>
      </c>
      <c r="AY34" s="215"/>
      <c r="AZ34" s="149">
        <f t="shared" si="3"/>
        <v>0</v>
      </c>
      <c r="BA34" s="150"/>
      <c r="BB34" s="160">
        <f t="shared" si="4"/>
        <v>0</v>
      </c>
      <c r="BC34" s="150"/>
      <c r="BE34" s="9">
        <f ca="1" t="shared" si="13"/>
        <v>0</v>
      </c>
      <c r="BF34" s="10">
        <f ca="1" t="shared" si="14"/>
        <v>0</v>
      </c>
      <c r="BG34" s="48">
        <f t="shared" si="48"/>
        <v>0</v>
      </c>
      <c r="BH34" s="25">
        <f t="shared" si="15"/>
        <v>1</v>
      </c>
      <c r="BI34" s="45">
        <f t="shared" si="49"/>
        <v>47</v>
      </c>
      <c r="BJ34" s="9">
        <f ca="1" t="shared" si="50"/>
        <v>46</v>
      </c>
      <c r="BK34" s="25">
        <v>47</v>
      </c>
      <c r="BL34" s="14">
        <f ca="1" t="shared" si="51"/>
        <v>47.9</v>
      </c>
      <c r="BM34" s="44">
        <f t="shared" si="52"/>
        <v>0</v>
      </c>
      <c r="BN34" s="49">
        <f t="shared" si="16"/>
        <v>1</v>
      </c>
      <c r="BO34" s="49">
        <f>SUM($BN$15:BN34)*BN34</f>
        <v>20</v>
      </c>
      <c r="BP34" s="28" t="s">
        <v>47</v>
      </c>
      <c r="BQ34" s="6"/>
      <c r="BR34" s="9">
        <f ca="1" t="shared" si="17"/>
        <v>0</v>
      </c>
      <c r="BS34" s="10">
        <f ca="1" t="shared" si="18"/>
        <v>0</v>
      </c>
      <c r="BT34" s="48">
        <f t="shared" si="19"/>
        <v>0</v>
      </c>
      <c r="BU34" s="49">
        <f t="shared" si="20"/>
        <v>1</v>
      </c>
      <c r="BV34" s="45">
        <f t="shared" si="21"/>
        <v>47</v>
      </c>
      <c r="BW34" s="9">
        <f ca="1" t="shared" si="22"/>
        <v>46</v>
      </c>
      <c r="BX34" s="25">
        <v>47</v>
      </c>
      <c r="BY34" s="14">
        <f ca="1" t="shared" si="53"/>
        <v>47.9</v>
      </c>
      <c r="BZ34" s="44">
        <f t="shared" si="23"/>
        <v>0</v>
      </c>
      <c r="CA34" s="49">
        <f t="shared" si="54"/>
        <v>1</v>
      </c>
      <c r="CB34" s="49">
        <f>SUM($CA$15:CA34)*CA34</f>
        <v>20</v>
      </c>
      <c r="CC34" s="28" t="s">
        <v>47</v>
      </c>
      <c r="CD34" s="6"/>
      <c r="CE34" s="9">
        <f ca="1" t="shared" si="24"/>
        <v>0</v>
      </c>
      <c r="CF34" s="10">
        <f ca="1" t="shared" si="25"/>
        <v>0</v>
      </c>
      <c r="CG34" s="48">
        <f t="shared" si="26"/>
        <v>0</v>
      </c>
      <c r="CH34" s="49">
        <f t="shared" si="27"/>
        <v>1</v>
      </c>
      <c r="CI34" s="45">
        <f t="shared" si="28"/>
        <v>47</v>
      </c>
      <c r="CJ34" s="9">
        <f ca="1" t="shared" si="55"/>
        <v>46</v>
      </c>
      <c r="CK34" s="25">
        <v>47</v>
      </c>
      <c r="CL34" s="14">
        <f ca="1" t="shared" si="56"/>
        <v>47.9</v>
      </c>
      <c r="CM34" s="44">
        <f t="shared" si="29"/>
        <v>0</v>
      </c>
      <c r="CN34" s="49">
        <f t="shared" si="30"/>
        <v>1</v>
      </c>
      <c r="CO34" s="49">
        <f>SUM($CN$15:CN34)*CN34</f>
        <v>20</v>
      </c>
      <c r="CP34" s="28" t="s">
        <v>47</v>
      </c>
      <c r="CS34" s="9">
        <f ca="1" t="shared" si="31"/>
        <v>0</v>
      </c>
      <c r="CT34" s="10">
        <f ca="1" t="shared" si="32"/>
        <v>0</v>
      </c>
      <c r="CU34" s="48">
        <f t="shared" si="5"/>
        <v>0</v>
      </c>
      <c r="CV34" s="25">
        <f t="shared" si="6"/>
        <v>1</v>
      </c>
      <c r="CW34" s="45">
        <f t="shared" si="33"/>
        <v>47</v>
      </c>
      <c r="CX34" s="9">
        <f ca="1" t="shared" si="57"/>
        <v>46</v>
      </c>
      <c r="CY34" s="25">
        <v>47</v>
      </c>
      <c r="CZ34" s="14">
        <f ca="1" t="shared" si="58"/>
        <v>47.9</v>
      </c>
      <c r="DA34" s="44">
        <f t="shared" si="34"/>
        <v>0</v>
      </c>
      <c r="DB34" s="49">
        <f t="shared" si="7"/>
        <v>1</v>
      </c>
      <c r="DC34" s="49">
        <f>SUM($DB$15:DB34)*DB34</f>
        <v>20</v>
      </c>
      <c r="DD34" s="28" t="s">
        <v>47</v>
      </c>
      <c r="DE34" s="6"/>
      <c r="DF34" s="9">
        <f ca="1" t="shared" si="35"/>
        <v>0</v>
      </c>
      <c r="DG34" s="10">
        <f ca="1" t="shared" si="36"/>
        <v>0</v>
      </c>
      <c r="DH34" s="48">
        <f t="shared" si="37"/>
        <v>0</v>
      </c>
      <c r="DI34" s="49">
        <f t="shared" si="8"/>
        <v>1</v>
      </c>
      <c r="DJ34" s="45">
        <f t="shared" si="38"/>
        <v>47</v>
      </c>
      <c r="DK34" s="9">
        <f ca="1" t="shared" si="39"/>
        <v>46</v>
      </c>
      <c r="DL34" s="25">
        <v>47</v>
      </c>
      <c r="DM34" s="14">
        <f ca="1" t="shared" si="59"/>
        <v>47.9</v>
      </c>
      <c r="DN34" s="44">
        <f t="shared" si="40"/>
        <v>0</v>
      </c>
      <c r="DO34" s="49">
        <f t="shared" si="9"/>
        <v>1</v>
      </c>
      <c r="DP34" s="49">
        <f>SUM($DO$15:DO34)*DO34</f>
        <v>20</v>
      </c>
      <c r="DQ34" s="28" t="s">
        <v>47</v>
      </c>
      <c r="DR34" s="6"/>
      <c r="DS34" s="9">
        <f ca="1" t="shared" si="41"/>
        <v>0</v>
      </c>
      <c r="DT34" s="10">
        <f ca="1" t="shared" si="42"/>
        <v>0</v>
      </c>
      <c r="DU34" s="48">
        <f t="shared" si="43"/>
        <v>0</v>
      </c>
      <c r="DV34" s="49">
        <f t="shared" si="10"/>
        <v>1</v>
      </c>
      <c r="DW34" s="45">
        <f t="shared" si="44"/>
        <v>47</v>
      </c>
      <c r="DX34" s="9">
        <f ca="1" t="shared" si="45"/>
        <v>46</v>
      </c>
      <c r="DY34" s="25">
        <v>47</v>
      </c>
      <c r="DZ34" s="14">
        <f ca="1" t="shared" si="46"/>
        <v>47.9</v>
      </c>
      <c r="EA34" s="44">
        <f t="shared" si="47"/>
        <v>0</v>
      </c>
      <c r="EB34" s="49">
        <f t="shared" si="11"/>
        <v>1</v>
      </c>
      <c r="EC34" s="49">
        <f>SUM($EB$15:EB34)*EB34</f>
        <v>20</v>
      </c>
      <c r="ED34" s="28" t="s">
        <v>47</v>
      </c>
    </row>
    <row r="35" spans="1:134" s="3" customFormat="1" ht="12.75" customHeight="1">
      <c r="A35" s="209">
        <f t="shared" si="0"/>
        <v>0</v>
      </c>
      <c r="B35" s="210"/>
      <c r="C35" s="209">
        <f t="shared" si="12"/>
        <v>0</v>
      </c>
      <c r="D35" s="210"/>
      <c r="E35" s="69"/>
      <c r="F35" s="67"/>
      <c r="G35" s="67"/>
      <c r="H35" s="67"/>
      <c r="I35" s="54"/>
      <c r="J35" s="52"/>
      <c r="K35" s="53"/>
      <c r="L35" s="53"/>
      <c r="M35" s="53"/>
      <c r="N35" s="54"/>
      <c r="O35" s="52"/>
      <c r="P35" s="53"/>
      <c r="Q35" s="53"/>
      <c r="R35" s="53"/>
      <c r="S35" s="54"/>
      <c r="T35" s="52"/>
      <c r="U35" s="53"/>
      <c r="V35" s="53"/>
      <c r="W35" s="53"/>
      <c r="X35" s="54"/>
      <c r="Y35" s="19">
        <v>40</v>
      </c>
      <c r="Z35" s="16" t="s">
        <v>15</v>
      </c>
      <c r="AA35" s="20">
        <v>41.9</v>
      </c>
      <c r="AB35" s="52"/>
      <c r="AC35" s="53"/>
      <c r="AD35" s="53"/>
      <c r="AE35" s="53"/>
      <c r="AF35" s="54"/>
      <c r="AG35" s="52"/>
      <c r="AH35" s="53"/>
      <c r="AI35" s="53"/>
      <c r="AJ35" s="53"/>
      <c r="AK35" s="54"/>
      <c r="AL35" s="52"/>
      <c r="AM35" s="53"/>
      <c r="AN35" s="53"/>
      <c r="AO35" s="53"/>
      <c r="AP35" s="54"/>
      <c r="AQ35" s="52"/>
      <c r="AR35" s="53"/>
      <c r="AS35" s="53"/>
      <c r="AT35" s="53"/>
      <c r="AU35" s="75"/>
      <c r="AV35" s="209">
        <f t="shared" si="1"/>
        <v>0</v>
      </c>
      <c r="AW35" s="210"/>
      <c r="AX35" s="209">
        <f t="shared" si="2"/>
        <v>0</v>
      </c>
      <c r="AY35" s="215"/>
      <c r="AZ35" s="149">
        <f t="shared" si="3"/>
        <v>0</v>
      </c>
      <c r="BA35" s="150"/>
      <c r="BB35" s="160">
        <f t="shared" si="4"/>
        <v>0</v>
      </c>
      <c r="BC35" s="150"/>
      <c r="BE35" s="9">
        <f ca="1" t="shared" si="13"/>
        <v>0</v>
      </c>
      <c r="BF35" s="10">
        <f ca="1" t="shared" si="14"/>
        <v>0</v>
      </c>
      <c r="BG35" s="48">
        <f t="shared" si="48"/>
        <v>0</v>
      </c>
      <c r="BH35" s="25">
        <f t="shared" si="15"/>
        <v>1</v>
      </c>
      <c r="BI35" s="45">
        <f t="shared" si="49"/>
        <v>49</v>
      </c>
      <c r="BJ35" s="9">
        <f ca="1" t="shared" si="50"/>
        <v>48</v>
      </c>
      <c r="BK35" s="25">
        <v>49</v>
      </c>
      <c r="BL35" s="14">
        <f ca="1" t="shared" si="51"/>
        <v>49.9</v>
      </c>
      <c r="BM35" s="44">
        <f t="shared" si="52"/>
        <v>0</v>
      </c>
      <c r="BN35" s="49">
        <f t="shared" si="16"/>
        <v>1</v>
      </c>
      <c r="BO35" s="49">
        <f>SUM($BN$15:BN35)*BN35</f>
        <v>21</v>
      </c>
      <c r="BP35" s="28" t="s">
        <v>48</v>
      </c>
      <c r="BQ35" s="6"/>
      <c r="BR35" s="9">
        <f ca="1" t="shared" si="17"/>
        <v>0</v>
      </c>
      <c r="BS35" s="10">
        <f ca="1" t="shared" si="18"/>
        <v>0</v>
      </c>
      <c r="BT35" s="48">
        <f t="shared" si="19"/>
        <v>0</v>
      </c>
      <c r="BU35" s="49">
        <f t="shared" si="20"/>
        <v>1</v>
      </c>
      <c r="BV35" s="45">
        <f t="shared" si="21"/>
        <v>49</v>
      </c>
      <c r="BW35" s="9">
        <f ca="1" t="shared" si="22"/>
        <v>48</v>
      </c>
      <c r="BX35" s="25">
        <v>49</v>
      </c>
      <c r="BY35" s="14">
        <f ca="1" t="shared" si="53"/>
        <v>49.9</v>
      </c>
      <c r="BZ35" s="44">
        <f t="shared" si="23"/>
        <v>0</v>
      </c>
      <c r="CA35" s="49">
        <f t="shared" si="54"/>
        <v>1</v>
      </c>
      <c r="CB35" s="49">
        <f>SUM($CA$15:CA35)*CA35</f>
        <v>21</v>
      </c>
      <c r="CC35" s="28" t="s">
        <v>48</v>
      </c>
      <c r="CD35" s="6"/>
      <c r="CE35" s="9">
        <f ca="1" t="shared" si="24"/>
        <v>0</v>
      </c>
      <c r="CF35" s="10">
        <f ca="1" t="shared" si="25"/>
        <v>0</v>
      </c>
      <c r="CG35" s="48">
        <f t="shared" si="26"/>
        <v>0</v>
      </c>
      <c r="CH35" s="49">
        <f t="shared" si="27"/>
        <v>1</v>
      </c>
      <c r="CI35" s="45">
        <f t="shared" si="28"/>
        <v>49</v>
      </c>
      <c r="CJ35" s="9">
        <f ca="1" t="shared" si="55"/>
        <v>48</v>
      </c>
      <c r="CK35" s="25">
        <v>49</v>
      </c>
      <c r="CL35" s="14">
        <f ca="1" t="shared" si="56"/>
        <v>49.9</v>
      </c>
      <c r="CM35" s="44">
        <f t="shared" si="29"/>
        <v>0</v>
      </c>
      <c r="CN35" s="49">
        <f t="shared" si="30"/>
        <v>1</v>
      </c>
      <c r="CO35" s="49">
        <f>SUM($CN$15:CN35)*CN35</f>
        <v>21</v>
      </c>
      <c r="CP35" s="28" t="s">
        <v>48</v>
      </c>
      <c r="CS35" s="9">
        <f ca="1" t="shared" si="31"/>
        <v>0</v>
      </c>
      <c r="CT35" s="10">
        <f ca="1" t="shared" si="32"/>
        <v>0</v>
      </c>
      <c r="CU35" s="48">
        <f t="shared" si="5"/>
        <v>0</v>
      </c>
      <c r="CV35" s="25">
        <f t="shared" si="6"/>
        <v>1</v>
      </c>
      <c r="CW35" s="45">
        <f t="shared" si="33"/>
        <v>49</v>
      </c>
      <c r="CX35" s="9">
        <f ca="1" t="shared" si="57"/>
        <v>48</v>
      </c>
      <c r="CY35" s="25">
        <v>49</v>
      </c>
      <c r="CZ35" s="14">
        <f ca="1" t="shared" si="58"/>
        <v>49.9</v>
      </c>
      <c r="DA35" s="44">
        <f t="shared" si="34"/>
        <v>0</v>
      </c>
      <c r="DB35" s="49">
        <f t="shared" si="7"/>
        <v>1</v>
      </c>
      <c r="DC35" s="49">
        <f>SUM($DB$15:DB35)*DB35</f>
        <v>21</v>
      </c>
      <c r="DD35" s="28" t="s">
        <v>48</v>
      </c>
      <c r="DE35" s="6"/>
      <c r="DF35" s="9">
        <f ca="1" t="shared" si="35"/>
        <v>0</v>
      </c>
      <c r="DG35" s="10">
        <f ca="1" t="shared" si="36"/>
        <v>0</v>
      </c>
      <c r="DH35" s="48">
        <f t="shared" si="37"/>
        <v>0</v>
      </c>
      <c r="DI35" s="49">
        <f t="shared" si="8"/>
        <v>1</v>
      </c>
      <c r="DJ35" s="45">
        <f t="shared" si="38"/>
        <v>49</v>
      </c>
      <c r="DK35" s="9">
        <f ca="1" t="shared" si="39"/>
        <v>48</v>
      </c>
      <c r="DL35" s="25">
        <v>49</v>
      </c>
      <c r="DM35" s="14">
        <f ca="1" t="shared" si="59"/>
        <v>49.9</v>
      </c>
      <c r="DN35" s="44">
        <f t="shared" si="40"/>
        <v>0</v>
      </c>
      <c r="DO35" s="49">
        <f t="shared" si="9"/>
        <v>1</v>
      </c>
      <c r="DP35" s="49">
        <f>SUM($DO$15:DO35)*DO35</f>
        <v>21</v>
      </c>
      <c r="DQ35" s="28" t="s">
        <v>48</v>
      </c>
      <c r="DR35" s="6"/>
      <c r="DS35" s="9">
        <f ca="1" t="shared" si="41"/>
        <v>0</v>
      </c>
      <c r="DT35" s="10">
        <f ca="1" t="shared" si="42"/>
        <v>0</v>
      </c>
      <c r="DU35" s="48">
        <f t="shared" si="43"/>
        <v>0</v>
      </c>
      <c r="DV35" s="49">
        <f t="shared" si="10"/>
        <v>1</v>
      </c>
      <c r="DW35" s="45">
        <f t="shared" si="44"/>
        <v>49</v>
      </c>
      <c r="DX35" s="9">
        <f ca="1" t="shared" si="45"/>
        <v>48</v>
      </c>
      <c r="DY35" s="25">
        <v>49</v>
      </c>
      <c r="DZ35" s="14">
        <f ca="1" t="shared" si="46"/>
        <v>49.9</v>
      </c>
      <c r="EA35" s="44">
        <f t="shared" si="47"/>
        <v>0</v>
      </c>
      <c r="EB35" s="49">
        <f t="shared" si="11"/>
        <v>1</v>
      </c>
      <c r="EC35" s="49">
        <f>SUM($EB$15:EB35)*EB35</f>
        <v>21</v>
      </c>
      <c r="ED35" s="28" t="s">
        <v>48</v>
      </c>
    </row>
    <row r="36" spans="1:134" s="3" customFormat="1" ht="12.75" customHeight="1">
      <c r="A36" s="209">
        <f t="shared" si="0"/>
        <v>0</v>
      </c>
      <c r="B36" s="210"/>
      <c r="C36" s="209">
        <f t="shared" si="12"/>
        <v>0</v>
      </c>
      <c r="D36" s="210"/>
      <c r="E36" s="52"/>
      <c r="F36" s="53"/>
      <c r="G36" s="53"/>
      <c r="H36" s="67"/>
      <c r="I36" s="54"/>
      <c r="J36" s="52"/>
      <c r="K36" s="53"/>
      <c r="L36" s="53"/>
      <c r="M36" s="53"/>
      <c r="N36" s="54"/>
      <c r="O36" s="52"/>
      <c r="P36" s="53"/>
      <c r="Q36" s="53"/>
      <c r="R36" s="53"/>
      <c r="S36" s="54"/>
      <c r="T36" s="52"/>
      <c r="U36" s="53"/>
      <c r="V36" s="53"/>
      <c r="W36" s="53"/>
      <c r="X36" s="54"/>
      <c r="Y36" s="19">
        <v>38</v>
      </c>
      <c r="Z36" s="16" t="s">
        <v>15</v>
      </c>
      <c r="AA36" s="20">
        <v>39.9</v>
      </c>
      <c r="AB36" s="52"/>
      <c r="AC36" s="53"/>
      <c r="AD36" s="53"/>
      <c r="AE36" s="53"/>
      <c r="AF36" s="54"/>
      <c r="AG36" s="52"/>
      <c r="AH36" s="53"/>
      <c r="AI36" s="53"/>
      <c r="AJ36" s="53"/>
      <c r="AK36" s="54"/>
      <c r="AL36" s="52"/>
      <c r="AM36" s="53"/>
      <c r="AN36" s="53"/>
      <c r="AO36" s="53"/>
      <c r="AP36" s="54"/>
      <c r="AQ36" s="52"/>
      <c r="AR36" s="53"/>
      <c r="AS36" s="53"/>
      <c r="AT36" s="53"/>
      <c r="AU36" s="75"/>
      <c r="AV36" s="305">
        <f>SUM(AB36:AU36)</f>
        <v>0</v>
      </c>
      <c r="AW36" s="210"/>
      <c r="AX36" s="305">
        <f>AX37+AV36</f>
        <v>0</v>
      </c>
      <c r="AY36" s="215"/>
      <c r="AZ36" s="149">
        <f t="shared" si="3"/>
        <v>0</v>
      </c>
      <c r="BA36" s="150"/>
      <c r="BB36" s="160">
        <f t="shared" si="4"/>
        <v>0</v>
      </c>
      <c r="BC36" s="150"/>
      <c r="BE36" s="9">
        <f ca="1" t="shared" si="13"/>
        <v>0</v>
      </c>
      <c r="BF36" s="10">
        <f ca="1" t="shared" si="14"/>
        <v>0</v>
      </c>
      <c r="BG36" s="48">
        <f t="shared" si="48"/>
        <v>0</v>
      </c>
      <c r="BH36" s="25">
        <f t="shared" si="15"/>
        <v>1</v>
      </c>
      <c r="BI36" s="45">
        <f t="shared" si="49"/>
        <v>51</v>
      </c>
      <c r="BJ36" s="9">
        <f ca="1" t="shared" si="50"/>
        <v>50</v>
      </c>
      <c r="BK36" s="25">
        <v>51</v>
      </c>
      <c r="BL36" s="14">
        <f ca="1" t="shared" si="51"/>
        <v>51.9</v>
      </c>
      <c r="BM36" s="44">
        <f t="shared" si="52"/>
        <v>0</v>
      </c>
      <c r="BN36" s="49">
        <f t="shared" si="16"/>
        <v>1</v>
      </c>
      <c r="BO36" s="49">
        <f>SUM($BN$15:BN36)*BN36</f>
        <v>22</v>
      </c>
      <c r="BP36" s="28" t="s">
        <v>49</v>
      </c>
      <c r="BQ36" s="6"/>
      <c r="BR36" s="9">
        <f ca="1" t="shared" si="17"/>
        <v>0</v>
      </c>
      <c r="BS36" s="10">
        <f ca="1" t="shared" si="18"/>
        <v>0</v>
      </c>
      <c r="BT36" s="48">
        <f t="shared" si="19"/>
        <v>0</v>
      </c>
      <c r="BU36" s="49">
        <f t="shared" si="20"/>
        <v>1</v>
      </c>
      <c r="BV36" s="45">
        <f t="shared" si="21"/>
        <v>51</v>
      </c>
      <c r="BW36" s="9">
        <f ca="1" t="shared" si="22"/>
        <v>50</v>
      </c>
      <c r="BX36" s="25">
        <v>51</v>
      </c>
      <c r="BY36" s="14">
        <f ca="1" t="shared" si="53"/>
        <v>51.9</v>
      </c>
      <c r="BZ36" s="44">
        <f t="shared" si="23"/>
        <v>0</v>
      </c>
      <c r="CA36" s="49">
        <f t="shared" si="54"/>
        <v>1</v>
      </c>
      <c r="CB36" s="49">
        <f>SUM($CA$15:CA36)*CA36</f>
        <v>22</v>
      </c>
      <c r="CC36" s="28" t="s">
        <v>49</v>
      </c>
      <c r="CD36" s="6"/>
      <c r="CE36" s="9">
        <f ca="1" t="shared" si="24"/>
        <v>0</v>
      </c>
      <c r="CF36" s="10">
        <f ca="1" t="shared" si="25"/>
        <v>0</v>
      </c>
      <c r="CG36" s="48">
        <f t="shared" si="26"/>
        <v>0</v>
      </c>
      <c r="CH36" s="49">
        <f t="shared" si="27"/>
        <v>1</v>
      </c>
      <c r="CI36" s="45">
        <f t="shared" si="28"/>
        <v>51</v>
      </c>
      <c r="CJ36" s="9">
        <f ca="1" t="shared" si="55"/>
        <v>50</v>
      </c>
      <c r="CK36" s="25">
        <v>51</v>
      </c>
      <c r="CL36" s="14">
        <f ca="1" t="shared" si="56"/>
        <v>51.9</v>
      </c>
      <c r="CM36" s="44">
        <f t="shared" si="29"/>
        <v>0</v>
      </c>
      <c r="CN36" s="49">
        <f t="shared" si="30"/>
        <v>1</v>
      </c>
      <c r="CO36" s="49">
        <f>SUM($CN$15:CN36)*CN36</f>
        <v>22</v>
      </c>
      <c r="CP36" s="28" t="s">
        <v>49</v>
      </c>
      <c r="CS36" s="9">
        <f ca="1" t="shared" si="31"/>
        <v>0</v>
      </c>
      <c r="CT36" s="10">
        <f ca="1" t="shared" si="32"/>
        <v>0</v>
      </c>
      <c r="CU36" s="48">
        <f t="shared" si="5"/>
        <v>0</v>
      </c>
      <c r="CV36" s="25">
        <f t="shared" si="6"/>
        <v>1</v>
      </c>
      <c r="CW36" s="45">
        <f t="shared" si="33"/>
        <v>51</v>
      </c>
      <c r="CX36" s="9">
        <f ca="1" t="shared" si="57"/>
        <v>50</v>
      </c>
      <c r="CY36" s="25">
        <v>51</v>
      </c>
      <c r="CZ36" s="14">
        <f ca="1" t="shared" si="58"/>
        <v>51.9</v>
      </c>
      <c r="DA36" s="44">
        <f t="shared" si="34"/>
        <v>0</v>
      </c>
      <c r="DB36" s="49">
        <f t="shared" si="7"/>
        <v>1</v>
      </c>
      <c r="DC36" s="49">
        <f>SUM($DB$15:DB36)*DB36</f>
        <v>22</v>
      </c>
      <c r="DD36" s="28" t="s">
        <v>49</v>
      </c>
      <c r="DE36" s="6"/>
      <c r="DF36" s="9">
        <f ca="1" t="shared" si="35"/>
        <v>0</v>
      </c>
      <c r="DG36" s="10">
        <f ca="1" t="shared" si="36"/>
        <v>0</v>
      </c>
      <c r="DH36" s="48">
        <f t="shared" si="37"/>
        <v>0</v>
      </c>
      <c r="DI36" s="49">
        <f t="shared" si="8"/>
        <v>1</v>
      </c>
      <c r="DJ36" s="45">
        <f t="shared" si="38"/>
        <v>51</v>
      </c>
      <c r="DK36" s="9">
        <f ca="1" t="shared" si="39"/>
        <v>50</v>
      </c>
      <c r="DL36" s="25">
        <v>51</v>
      </c>
      <c r="DM36" s="14">
        <f ca="1" t="shared" si="59"/>
        <v>51.9</v>
      </c>
      <c r="DN36" s="44">
        <f t="shared" si="40"/>
        <v>0</v>
      </c>
      <c r="DO36" s="49">
        <f t="shared" si="9"/>
        <v>1</v>
      </c>
      <c r="DP36" s="49">
        <f>SUM($DO$15:DO36)*DO36</f>
        <v>22</v>
      </c>
      <c r="DQ36" s="28" t="s">
        <v>49</v>
      </c>
      <c r="DR36" s="6"/>
      <c r="DS36" s="9">
        <f ca="1" t="shared" si="41"/>
        <v>0</v>
      </c>
      <c r="DT36" s="10">
        <f ca="1" t="shared" si="42"/>
        <v>0</v>
      </c>
      <c r="DU36" s="48">
        <f t="shared" si="43"/>
        <v>0</v>
      </c>
      <c r="DV36" s="49">
        <f t="shared" si="10"/>
        <v>1</v>
      </c>
      <c r="DW36" s="45">
        <f t="shared" si="44"/>
        <v>51</v>
      </c>
      <c r="DX36" s="9">
        <f ca="1" t="shared" si="45"/>
        <v>50</v>
      </c>
      <c r="DY36" s="25">
        <v>51</v>
      </c>
      <c r="DZ36" s="14">
        <f ca="1" t="shared" si="46"/>
        <v>51.9</v>
      </c>
      <c r="EA36" s="44">
        <f t="shared" si="47"/>
        <v>0</v>
      </c>
      <c r="EB36" s="49">
        <f t="shared" si="11"/>
        <v>1</v>
      </c>
      <c r="EC36" s="49">
        <f>SUM($EB$15:EB36)*EB36</f>
        <v>22</v>
      </c>
      <c r="ED36" s="28" t="s">
        <v>49</v>
      </c>
    </row>
    <row r="37" spans="1:134" s="3" customFormat="1" ht="12.75" customHeight="1">
      <c r="A37" s="209">
        <f t="shared" si="0"/>
        <v>0</v>
      </c>
      <c r="B37" s="210"/>
      <c r="C37" s="209">
        <f t="shared" si="12"/>
        <v>0</v>
      </c>
      <c r="D37" s="210"/>
      <c r="E37" s="52"/>
      <c r="F37" s="53"/>
      <c r="G37" s="53"/>
      <c r="H37" s="53"/>
      <c r="I37" s="54"/>
      <c r="J37" s="52"/>
      <c r="K37" s="53"/>
      <c r="L37" s="53"/>
      <c r="M37" s="53"/>
      <c r="N37" s="54"/>
      <c r="O37" s="52"/>
      <c r="P37" s="53"/>
      <c r="Q37" s="53"/>
      <c r="R37" s="53"/>
      <c r="S37" s="54"/>
      <c r="T37" s="52"/>
      <c r="U37" s="53"/>
      <c r="V37" s="53"/>
      <c r="W37" s="53"/>
      <c r="X37" s="54"/>
      <c r="Y37" s="19">
        <v>36</v>
      </c>
      <c r="Z37" s="16" t="s">
        <v>15</v>
      </c>
      <c r="AA37" s="20">
        <v>37.9</v>
      </c>
      <c r="AB37" s="52"/>
      <c r="AC37" s="53"/>
      <c r="AD37" s="53"/>
      <c r="AE37" s="53"/>
      <c r="AF37" s="54"/>
      <c r="AG37" s="52"/>
      <c r="AH37" s="53"/>
      <c r="AI37" s="53"/>
      <c r="AJ37" s="53"/>
      <c r="AK37" s="54"/>
      <c r="AL37" s="52"/>
      <c r="AM37" s="53"/>
      <c r="AN37" s="53"/>
      <c r="AO37" s="53"/>
      <c r="AP37" s="54"/>
      <c r="AQ37" s="52"/>
      <c r="AR37" s="53"/>
      <c r="AS37" s="53"/>
      <c r="AT37" s="53"/>
      <c r="AU37" s="75"/>
      <c r="AV37" s="209">
        <f t="shared" si="1"/>
        <v>0</v>
      </c>
      <c r="AW37" s="210"/>
      <c r="AX37" s="209">
        <f t="shared" si="2"/>
        <v>0</v>
      </c>
      <c r="AY37" s="215"/>
      <c r="AZ37" s="149">
        <f t="shared" si="3"/>
        <v>0</v>
      </c>
      <c r="BA37" s="150"/>
      <c r="BB37" s="160">
        <f t="shared" si="4"/>
        <v>0</v>
      </c>
      <c r="BC37" s="150"/>
      <c r="BE37" s="9">
        <f ca="1" t="shared" si="13"/>
        <v>0</v>
      </c>
      <c r="BF37" s="10">
        <f ca="1" t="shared" si="14"/>
        <v>0</v>
      </c>
      <c r="BG37" s="48">
        <f t="shared" si="48"/>
        <v>0</v>
      </c>
      <c r="BH37" s="25">
        <f t="shared" si="15"/>
        <v>1</v>
      </c>
      <c r="BI37" s="45">
        <f t="shared" si="49"/>
        <v>53</v>
      </c>
      <c r="BJ37" s="9">
        <f ca="1" t="shared" si="50"/>
        <v>52</v>
      </c>
      <c r="BK37" s="25">
        <v>53</v>
      </c>
      <c r="BL37" s="14">
        <f ca="1" t="shared" si="51"/>
        <v>53.9</v>
      </c>
      <c r="BM37" s="44">
        <f t="shared" si="52"/>
        <v>0</v>
      </c>
      <c r="BN37" s="49">
        <f t="shared" si="16"/>
        <v>1</v>
      </c>
      <c r="BO37" s="49">
        <f>SUM($BN$15:BN37)*BN37</f>
        <v>23</v>
      </c>
      <c r="BP37" s="28" t="s">
        <v>50</v>
      </c>
      <c r="BQ37" s="6"/>
      <c r="BR37" s="9">
        <f ca="1" t="shared" si="17"/>
        <v>0</v>
      </c>
      <c r="BS37" s="10">
        <f ca="1" t="shared" si="18"/>
        <v>0</v>
      </c>
      <c r="BT37" s="48">
        <f t="shared" si="19"/>
        <v>0</v>
      </c>
      <c r="BU37" s="49">
        <f t="shared" si="20"/>
        <v>1</v>
      </c>
      <c r="BV37" s="45">
        <f t="shared" si="21"/>
        <v>53</v>
      </c>
      <c r="BW37" s="9">
        <f ca="1" t="shared" si="22"/>
        <v>52</v>
      </c>
      <c r="BX37" s="25">
        <v>53</v>
      </c>
      <c r="BY37" s="14">
        <f ca="1" t="shared" si="53"/>
        <v>53.9</v>
      </c>
      <c r="BZ37" s="44">
        <f t="shared" si="23"/>
        <v>0</v>
      </c>
      <c r="CA37" s="49">
        <f t="shared" si="54"/>
        <v>1</v>
      </c>
      <c r="CB37" s="49">
        <f>SUM($CA$15:CA37)*CA37</f>
        <v>23</v>
      </c>
      <c r="CC37" s="28" t="s">
        <v>50</v>
      </c>
      <c r="CD37" s="6"/>
      <c r="CE37" s="9">
        <f ca="1" t="shared" si="24"/>
        <v>0</v>
      </c>
      <c r="CF37" s="10">
        <f ca="1" t="shared" si="25"/>
        <v>0</v>
      </c>
      <c r="CG37" s="48">
        <f t="shared" si="26"/>
        <v>0</v>
      </c>
      <c r="CH37" s="49">
        <f t="shared" si="27"/>
        <v>1</v>
      </c>
      <c r="CI37" s="45">
        <f t="shared" si="28"/>
        <v>53</v>
      </c>
      <c r="CJ37" s="9">
        <f ca="1" t="shared" si="55"/>
        <v>52</v>
      </c>
      <c r="CK37" s="25">
        <v>53</v>
      </c>
      <c r="CL37" s="14">
        <f ca="1" t="shared" si="56"/>
        <v>53.9</v>
      </c>
      <c r="CM37" s="44">
        <f t="shared" si="29"/>
        <v>0</v>
      </c>
      <c r="CN37" s="49">
        <f t="shared" si="30"/>
        <v>1</v>
      </c>
      <c r="CO37" s="49">
        <f>SUM($CN$15:CN37)*CN37</f>
        <v>23</v>
      </c>
      <c r="CP37" s="28" t="s">
        <v>50</v>
      </c>
      <c r="CS37" s="9">
        <f ca="1" t="shared" si="31"/>
        <v>0</v>
      </c>
      <c r="CT37" s="10">
        <f ca="1" t="shared" si="32"/>
        <v>0</v>
      </c>
      <c r="CU37" s="48">
        <f t="shared" si="5"/>
        <v>0</v>
      </c>
      <c r="CV37" s="25">
        <f t="shared" si="6"/>
        <v>1</v>
      </c>
      <c r="CW37" s="45">
        <f t="shared" si="33"/>
        <v>53</v>
      </c>
      <c r="CX37" s="9">
        <f ca="1" t="shared" si="57"/>
        <v>52</v>
      </c>
      <c r="CY37" s="25">
        <v>53</v>
      </c>
      <c r="CZ37" s="14">
        <f ca="1" t="shared" si="58"/>
        <v>53.9</v>
      </c>
      <c r="DA37" s="44">
        <f t="shared" si="34"/>
        <v>0</v>
      </c>
      <c r="DB37" s="49">
        <f t="shared" si="7"/>
        <v>1</v>
      </c>
      <c r="DC37" s="49">
        <f>SUM($DB$15:DB37)*DB37</f>
        <v>23</v>
      </c>
      <c r="DD37" s="28" t="s">
        <v>50</v>
      </c>
      <c r="DE37" s="6"/>
      <c r="DF37" s="9">
        <f ca="1" t="shared" si="35"/>
        <v>0</v>
      </c>
      <c r="DG37" s="10">
        <f ca="1" t="shared" si="36"/>
        <v>0</v>
      </c>
      <c r="DH37" s="48">
        <f t="shared" si="37"/>
        <v>0</v>
      </c>
      <c r="DI37" s="49">
        <f t="shared" si="8"/>
        <v>1</v>
      </c>
      <c r="DJ37" s="45">
        <f t="shared" si="38"/>
        <v>53</v>
      </c>
      <c r="DK37" s="9">
        <f ca="1" t="shared" si="39"/>
        <v>52</v>
      </c>
      <c r="DL37" s="25">
        <v>53</v>
      </c>
      <c r="DM37" s="14">
        <f ca="1" t="shared" si="59"/>
        <v>53.9</v>
      </c>
      <c r="DN37" s="44">
        <f t="shared" si="40"/>
        <v>0</v>
      </c>
      <c r="DO37" s="49">
        <f t="shared" si="9"/>
        <v>1</v>
      </c>
      <c r="DP37" s="49">
        <f>SUM($DO$15:DO37)*DO37</f>
        <v>23</v>
      </c>
      <c r="DQ37" s="28" t="s">
        <v>50</v>
      </c>
      <c r="DR37" s="6"/>
      <c r="DS37" s="9">
        <f ca="1" t="shared" si="41"/>
        <v>0</v>
      </c>
      <c r="DT37" s="10">
        <f ca="1" t="shared" si="42"/>
        <v>0</v>
      </c>
      <c r="DU37" s="48">
        <f t="shared" si="43"/>
        <v>0</v>
      </c>
      <c r="DV37" s="49">
        <f t="shared" si="10"/>
        <v>1</v>
      </c>
      <c r="DW37" s="45">
        <f t="shared" si="44"/>
        <v>53</v>
      </c>
      <c r="DX37" s="9">
        <f ca="1" t="shared" si="45"/>
        <v>52</v>
      </c>
      <c r="DY37" s="25">
        <v>53</v>
      </c>
      <c r="DZ37" s="14">
        <f ca="1" t="shared" si="46"/>
        <v>53.9</v>
      </c>
      <c r="EA37" s="44">
        <f t="shared" si="47"/>
        <v>0</v>
      </c>
      <c r="EB37" s="49">
        <f t="shared" si="11"/>
        <v>1</v>
      </c>
      <c r="EC37" s="49">
        <f>SUM($EB$15:EB37)*EB37</f>
        <v>23</v>
      </c>
      <c r="ED37" s="28" t="s">
        <v>50</v>
      </c>
    </row>
    <row r="38" spans="1:134" s="3" customFormat="1" ht="12.75" customHeight="1">
      <c r="A38" s="209">
        <f t="shared" si="0"/>
        <v>0</v>
      </c>
      <c r="B38" s="210"/>
      <c r="C38" s="209">
        <f t="shared" si="12"/>
        <v>0</v>
      </c>
      <c r="D38" s="210"/>
      <c r="E38" s="52"/>
      <c r="F38" s="53"/>
      <c r="G38" s="53"/>
      <c r="H38" s="53"/>
      <c r="I38" s="54"/>
      <c r="J38" s="52"/>
      <c r="K38" s="53"/>
      <c r="L38" s="53"/>
      <c r="M38" s="53"/>
      <c r="N38" s="54"/>
      <c r="O38" s="52"/>
      <c r="P38" s="53"/>
      <c r="Q38" s="53"/>
      <c r="R38" s="53"/>
      <c r="S38" s="54"/>
      <c r="T38" s="52"/>
      <c r="U38" s="53"/>
      <c r="V38" s="53"/>
      <c r="W38" s="53"/>
      <c r="X38" s="54"/>
      <c r="Y38" s="19">
        <v>34</v>
      </c>
      <c r="Z38" s="16" t="s">
        <v>15</v>
      </c>
      <c r="AA38" s="20">
        <v>35.9</v>
      </c>
      <c r="AB38" s="52"/>
      <c r="AC38" s="53"/>
      <c r="AD38" s="53"/>
      <c r="AE38" s="53"/>
      <c r="AF38" s="54"/>
      <c r="AG38" s="52"/>
      <c r="AH38" s="53"/>
      <c r="AI38" s="53"/>
      <c r="AJ38" s="53"/>
      <c r="AK38" s="54"/>
      <c r="AL38" s="52"/>
      <c r="AM38" s="53"/>
      <c r="AN38" s="53"/>
      <c r="AO38" s="53"/>
      <c r="AP38" s="54"/>
      <c r="AQ38" s="52"/>
      <c r="AR38" s="53"/>
      <c r="AS38" s="53"/>
      <c r="AT38" s="53"/>
      <c r="AU38" s="75"/>
      <c r="AV38" s="209">
        <f t="shared" si="1"/>
        <v>0</v>
      </c>
      <c r="AW38" s="210"/>
      <c r="AX38" s="209">
        <f t="shared" si="2"/>
        <v>0</v>
      </c>
      <c r="AY38" s="215"/>
      <c r="AZ38" s="149">
        <f t="shared" si="3"/>
        <v>0</v>
      </c>
      <c r="BA38" s="150"/>
      <c r="BB38" s="160">
        <f t="shared" si="4"/>
        <v>0</v>
      </c>
      <c r="BC38" s="150"/>
      <c r="BE38" s="9">
        <f ca="1" t="shared" si="13"/>
        <v>0</v>
      </c>
      <c r="BF38" s="10">
        <f ca="1" t="shared" si="14"/>
        <v>0</v>
      </c>
      <c r="BG38" s="48">
        <f t="shared" si="48"/>
        <v>0</v>
      </c>
      <c r="BH38" s="25">
        <f t="shared" si="15"/>
        <v>1</v>
      </c>
      <c r="BI38" s="45">
        <f t="shared" si="49"/>
        <v>55</v>
      </c>
      <c r="BJ38" s="9">
        <f ca="1" t="shared" si="50"/>
        <v>54</v>
      </c>
      <c r="BK38" s="25">
        <v>55</v>
      </c>
      <c r="BL38" s="14">
        <f ca="1" t="shared" si="51"/>
        <v>55.9</v>
      </c>
      <c r="BM38" s="44">
        <f t="shared" si="52"/>
        <v>0</v>
      </c>
      <c r="BN38" s="49">
        <f t="shared" si="16"/>
        <v>1</v>
      </c>
      <c r="BO38" s="49">
        <f>SUM($BN$15:BN38)*BN38</f>
        <v>24</v>
      </c>
      <c r="BP38" s="28" t="s">
        <v>51</v>
      </c>
      <c r="BQ38" s="6"/>
      <c r="BR38" s="9">
        <f ca="1" t="shared" si="17"/>
        <v>0</v>
      </c>
      <c r="BS38" s="10">
        <f ca="1" t="shared" si="18"/>
        <v>0</v>
      </c>
      <c r="BT38" s="48">
        <f t="shared" si="19"/>
        <v>0</v>
      </c>
      <c r="BU38" s="49">
        <f t="shared" si="20"/>
        <v>1</v>
      </c>
      <c r="BV38" s="45">
        <f t="shared" si="21"/>
        <v>55</v>
      </c>
      <c r="BW38" s="9">
        <f ca="1" t="shared" si="22"/>
        <v>54</v>
      </c>
      <c r="BX38" s="25">
        <v>55</v>
      </c>
      <c r="BY38" s="14">
        <f ca="1" t="shared" si="53"/>
        <v>55.9</v>
      </c>
      <c r="BZ38" s="44">
        <f t="shared" si="23"/>
        <v>0</v>
      </c>
      <c r="CA38" s="49">
        <f t="shared" si="54"/>
        <v>1</v>
      </c>
      <c r="CB38" s="49">
        <f>SUM($CA$15:CA38)*CA38</f>
        <v>24</v>
      </c>
      <c r="CC38" s="28" t="s">
        <v>51</v>
      </c>
      <c r="CD38" s="6"/>
      <c r="CE38" s="9">
        <f ca="1" t="shared" si="24"/>
        <v>0</v>
      </c>
      <c r="CF38" s="10">
        <f ca="1" t="shared" si="25"/>
        <v>0</v>
      </c>
      <c r="CG38" s="48">
        <f t="shared" si="26"/>
        <v>0</v>
      </c>
      <c r="CH38" s="49">
        <f t="shared" si="27"/>
        <v>1</v>
      </c>
      <c r="CI38" s="45">
        <f t="shared" si="28"/>
        <v>55</v>
      </c>
      <c r="CJ38" s="9">
        <f ca="1" t="shared" si="55"/>
        <v>54</v>
      </c>
      <c r="CK38" s="25">
        <v>55</v>
      </c>
      <c r="CL38" s="14">
        <f ca="1" t="shared" si="56"/>
        <v>55.9</v>
      </c>
      <c r="CM38" s="44">
        <f t="shared" si="29"/>
        <v>0</v>
      </c>
      <c r="CN38" s="49">
        <f t="shared" si="30"/>
        <v>1</v>
      </c>
      <c r="CO38" s="49">
        <f>SUM($CN$15:CN38)*CN38</f>
        <v>24</v>
      </c>
      <c r="CP38" s="28" t="s">
        <v>51</v>
      </c>
      <c r="CS38" s="9">
        <f ca="1" t="shared" si="31"/>
        <v>0</v>
      </c>
      <c r="CT38" s="10">
        <f ca="1" t="shared" si="32"/>
        <v>0</v>
      </c>
      <c r="CU38" s="48">
        <f t="shared" si="5"/>
        <v>0</v>
      </c>
      <c r="CV38" s="25">
        <f t="shared" si="6"/>
        <v>1</v>
      </c>
      <c r="CW38" s="45">
        <f t="shared" si="33"/>
        <v>55</v>
      </c>
      <c r="CX38" s="9">
        <f ca="1" t="shared" si="57"/>
        <v>54</v>
      </c>
      <c r="CY38" s="25">
        <v>55</v>
      </c>
      <c r="CZ38" s="14">
        <f ca="1" t="shared" si="58"/>
        <v>55.9</v>
      </c>
      <c r="DA38" s="44">
        <f t="shared" si="34"/>
        <v>0</v>
      </c>
      <c r="DB38" s="49">
        <f t="shared" si="7"/>
        <v>1</v>
      </c>
      <c r="DC38" s="49">
        <f>SUM($DB$15:DB38)*DB38</f>
        <v>24</v>
      </c>
      <c r="DD38" s="28" t="s">
        <v>51</v>
      </c>
      <c r="DE38" s="6"/>
      <c r="DF38" s="9">
        <f ca="1" t="shared" si="35"/>
        <v>0</v>
      </c>
      <c r="DG38" s="10">
        <f ca="1" t="shared" si="36"/>
        <v>0</v>
      </c>
      <c r="DH38" s="48">
        <f t="shared" si="37"/>
        <v>0</v>
      </c>
      <c r="DI38" s="49">
        <f t="shared" si="8"/>
        <v>1</v>
      </c>
      <c r="DJ38" s="45">
        <f t="shared" si="38"/>
        <v>55</v>
      </c>
      <c r="DK38" s="9">
        <f ca="1" t="shared" si="39"/>
        <v>54</v>
      </c>
      <c r="DL38" s="25">
        <v>55</v>
      </c>
      <c r="DM38" s="14">
        <f ca="1" t="shared" si="59"/>
        <v>55.9</v>
      </c>
      <c r="DN38" s="44">
        <f t="shared" si="40"/>
        <v>0</v>
      </c>
      <c r="DO38" s="49">
        <f t="shared" si="9"/>
        <v>1</v>
      </c>
      <c r="DP38" s="49">
        <f>SUM($DO$15:DO38)*DO38</f>
        <v>24</v>
      </c>
      <c r="DQ38" s="28" t="s">
        <v>51</v>
      </c>
      <c r="DR38" s="6"/>
      <c r="DS38" s="9">
        <f ca="1" t="shared" si="41"/>
        <v>0</v>
      </c>
      <c r="DT38" s="10">
        <f ca="1" t="shared" si="42"/>
        <v>0</v>
      </c>
      <c r="DU38" s="48">
        <f t="shared" si="43"/>
        <v>0</v>
      </c>
      <c r="DV38" s="49">
        <f t="shared" si="10"/>
        <v>1</v>
      </c>
      <c r="DW38" s="45">
        <f t="shared" si="44"/>
        <v>55</v>
      </c>
      <c r="DX38" s="9">
        <f ca="1" t="shared" si="45"/>
        <v>54</v>
      </c>
      <c r="DY38" s="25">
        <v>55</v>
      </c>
      <c r="DZ38" s="14">
        <f ca="1" t="shared" si="46"/>
        <v>55.9</v>
      </c>
      <c r="EA38" s="44">
        <f t="shared" si="47"/>
        <v>0</v>
      </c>
      <c r="EB38" s="49">
        <f t="shared" si="11"/>
        <v>1</v>
      </c>
      <c r="EC38" s="49">
        <f>SUM($EB$15:EB38)*EB38</f>
        <v>24</v>
      </c>
      <c r="ED38" s="28" t="s">
        <v>51</v>
      </c>
    </row>
    <row r="39" spans="1:134" s="6" customFormat="1" ht="12.75" customHeight="1">
      <c r="A39" s="209">
        <f t="shared" si="0"/>
        <v>0</v>
      </c>
      <c r="B39" s="210"/>
      <c r="C39" s="209">
        <f t="shared" si="12"/>
        <v>0</v>
      </c>
      <c r="D39" s="210"/>
      <c r="E39" s="52"/>
      <c r="F39" s="53"/>
      <c r="G39" s="53"/>
      <c r="H39" s="53"/>
      <c r="I39" s="54"/>
      <c r="J39" s="52"/>
      <c r="K39" s="53"/>
      <c r="L39" s="53"/>
      <c r="M39" s="53"/>
      <c r="N39" s="54"/>
      <c r="O39" s="52"/>
      <c r="P39" s="53"/>
      <c r="Q39" s="53"/>
      <c r="R39" s="53"/>
      <c r="S39" s="54"/>
      <c r="T39" s="52"/>
      <c r="U39" s="53"/>
      <c r="V39" s="53"/>
      <c r="W39" s="53"/>
      <c r="X39" s="54"/>
      <c r="Y39" s="19">
        <v>32</v>
      </c>
      <c r="Z39" s="16" t="s">
        <v>15</v>
      </c>
      <c r="AA39" s="20">
        <v>33.9</v>
      </c>
      <c r="AB39" s="52"/>
      <c r="AC39" s="53"/>
      <c r="AD39" s="53"/>
      <c r="AE39" s="53"/>
      <c r="AF39" s="54"/>
      <c r="AG39" s="52"/>
      <c r="AH39" s="53"/>
      <c r="AI39" s="53"/>
      <c r="AJ39" s="53"/>
      <c r="AK39" s="54"/>
      <c r="AL39" s="52"/>
      <c r="AM39" s="53"/>
      <c r="AN39" s="53"/>
      <c r="AO39" s="53"/>
      <c r="AP39" s="54"/>
      <c r="AQ39" s="52"/>
      <c r="AR39" s="53"/>
      <c r="AS39" s="53"/>
      <c r="AT39" s="53"/>
      <c r="AU39" s="75"/>
      <c r="AV39" s="209">
        <f t="shared" si="1"/>
        <v>0</v>
      </c>
      <c r="AW39" s="210"/>
      <c r="AX39" s="209">
        <f t="shared" si="2"/>
        <v>0</v>
      </c>
      <c r="AY39" s="215"/>
      <c r="AZ39" s="149">
        <f t="shared" si="3"/>
        <v>0</v>
      </c>
      <c r="BA39" s="150"/>
      <c r="BB39" s="160">
        <f t="shared" si="4"/>
        <v>0</v>
      </c>
      <c r="BC39" s="150"/>
      <c r="BE39" s="9">
        <f ca="1" t="shared" si="13"/>
        <v>0</v>
      </c>
      <c r="BF39" s="10">
        <f ca="1" t="shared" si="14"/>
        <v>0</v>
      </c>
      <c r="BG39" s="48">
        <f t="shared" si="48"/>
        <v>0</v>
      </c>
      <c r="BH39" s="25">
        <f t="shared" si="15"/>
        <v>1</v>
      </c>
      <c r="BI39" s="45">
        <f t="shared" si="49"/>
        <v>57</v>
      </c>
      <c r="BJ39" s="9">
        <f ca="1" t="shared" si="50"/>
        <v>56</v>
      </c>
      <c r="BK39" s="25">
        <v>57</v>
      </c>
      <c r="BL39" s="14">
        <f ca="1" t="shared" si="51"/>
        <v>57.9</v>
      </c>
      <c r="BM39" s="44">
        <f t="shared" si="52"/>
        <v>0</v>
      </c>
      <c r="BN39" s="49">
        <f t="shared" si="16"/>
        <v>1</v>
      </c>
      <c r="BO39" s="49">
        <f>SUM($BN$15:BN39)*BN39</f>
        <v>25</v>
      </c>
      <c r="BP39" s="28" t="s">
        <v>52</v>
      </c>
      <c r="BR39" s="9">
        <f ca="1" t="shared" si="17"/>
        <v>0</v>
      </c>
      <c r="BS39" s="10">
        <f ca="1" t="shared" si="18"/>
        <v>0</v>
      </c>
      <c r="BT39" s="48">
        <f t="shared" si="19"/>
        <v>0</v>
      </c>
      <c r="BU39" s="49">
        <f t="shared" si="20"/>
        <v>1</v>
      </c>
      <c r="BV39" s="45">
        <f t="shared" si="21"/>
        <v>57</v>
      </c>
      <c r="BW39" s="9">
        <f ca="1" t="shared" si="22"/>
        <v>56</v>
      </c>
      <c r="BX39" s="25">
        <v>57</v>
      </c>
      <c r="BY39" s="14">
        <f ca="1" t="shared" si="53"/>
        <v>57.9</v>
      </c>
      <c r="BZ39" s="44">
        <f t="shared" si="23"/>
        <v>0</v>
      </c>
      <c r="CA39" s="49">
        <f t="shared" si="54"/>
        <v>1</v>
      </c>
      <c r="CB39" s="49">
        <f>SUM($CA$15:CA39)*CA39</f>
        <v>25</v>
      </c>
      <c r="CC39" s="28" t="s">
        <v>52</v>
      </c>
      <c r="CE39" s="9">
        <f ca="1" t="shared" si="24"/>
        <v>0</v>
      </c>
      <c r="CF39" s="10">
        <f ca="1" t="shared" si="25"/>
        <v>0</v>
      </c>
      <c r="CG39" s="48">
        <f t="shared" si="26"/>
        <v>0</v>
      </c>
      <c r="CH39" s="49">
        <f t="shared" si="27"/>
        <v>1</v>
      </c>
      <c r="CI39" s="45">
        <f t="shared" si="28"/>
        <v>57</v>
      </c>
      <c r="CJ39" s="9">
        <f ca="1" t="shared" si="55"/>
        <v>56</v>
      </c>
      <c r="CK39" s="25">
        <v>57</v>
      </c>
      <c r="CL39" s="14">
        <f ca="1" t="shared" si="56"/>
        <v>57.9</v>
      </c>
      <c r="CM39" s="44">
        <f t="shared" si="29"/>
        <v>0</v>
      </c>
      <c r="CN39" s="49">
        <f t="shared" si="30"/>
        <v>1</v>
      </c>
      <c r="CO39" s="49">
        <f>SUM($CN$15:CN39)*CN39</f>
        <v>25</v>
      </c>
      <c r="CP39" s="28" t="s">
        <v>52</v>
      </c>
      <c r="CS39" s="9">
        <f ca="1" t="shared" si="31"/>
        <v>0</v>
      </c>
      <c r="CT39" s="10">
        <f ca="1" t="shared" si="32"/>
        <v>0</v>
      </c>
      <c r="CU39" s="48">
        <f t="shared" si="5"/>
        <v>0</v>
      </c>
      <c r="CV39" s="25">
        <f t="shared" si="6"/>
        <v>1</v>
      </c>
      <c r="CW39" s="45">
        <f t="shared" si="33"/>
        <v>57</v>
      </c>
      <c r="CX39" s="9">
        <f ca="1" t="shared" si="57"/>
        <v>56</v>
      </c>
      <c r="CY39" s="25">
        <v>57</v>
      </c>
      <c r="CZ39" s="14">
        <f ca="1" t="shared" si="58"/>
        <v>57.9</v>
      </c>
      <c r="DA39" s="44">
        <f t="shared" si="34"/>
        <v>0</v>
      </c>
      <c r="DB39" s="49">
        <f t="shared" si="7"/>
        <v>1</v>
      </c>
      <c r="DC39" s="49">
        <f>SUM($DB$15:DB39)*DB39</f>
        <v>25</v>
      </c>
      <c r="DD39" s="28" t="s">
        <v>52</v>
      </c>
      <c r="DF39" s="9">
        <f ca="1" t="shared" si="35"/>
        <v>0</v>
      </c>
      <c r="DG39" s="10">
        <f ca="1" t="shared" si="36"/>
        <v>0</v>
      </c>
      <c r="DH39" s="48">
        <f t="shared" si="37"/>
        <v>0</v>
      </c>
      <c r="DI39" s="49">
        <f t="shared" si="8"/>
        <v>1</v>
      </c>
      <c r="DJ39" s="45">
        <f t="shared" si="38"/>
        <v>57</v>
      </c>
      <c r="DK39" s="9">
        <f ca="1" t="shared" si="39"/>
        <v>56</v>
      </c>
      <c r="DL39" s="25">
        <v>57</v>
      </c>
      <c r="DM39" s="14">
        <f ca="1" t="shared" si="59"/>
        <v>57.9</v>
      </c>
      <c r="DN39" s="44">
        <f t="shared" si="40"/>
        <v>0</v>
      </c>
      <c r="DO39" s="49">
        <f t="shared" si="9"/>
        <v>1</v>
      </c>
      <c r="DP39" s="49">
        <f>SUM($DO$15:DO39)*DO39</f>
        <v>25</v>
      </c>
      <c r="DQ39" s="28" t="s">
        <v>52</v>
      </c>
      <c r="DS39" s="9">
        <f ca="1" t="shared" si="41"/>
        <v>0</v>
      </c>
      <c r="DT39" s="10">
        <f ca="1" t="shared" si="42"/>
        <v>0</v>
      </c>
      <c r="DU39" s="48">
        <f t="shared" si="43"/>
        <v>0</v>
      </c>
      <c r="DV39" s="49">
        <f t="shared" si="10"/>
        <v>1</v>
      </c>
      <c r="DW39" s="45">
        <f t="shared" si="44"/>
        <v>57</v>
      </c>
      <c r="DX39" s="9">
        <f ca="1" t="shared" si="45"/>
        <v>56</v>
      </c>
      <c r="DY39" s="25">
        <v>57</v>
      </c>
      <c r="DZ39" s="14">
        <f ca="1" t="shared" si="46"/>
        <v>57.9</v>
      </c>
      <c r="EA39" s="44">
        <f t="shared" si="47"/>
        <v>0</v>
      </c>
      <c r="EB39" s="49">
        <f t="shared" si="11"/>
        <v>1</v>
      </c>
      <c r="EC39" s="49">
        <f>SUM($EB$15:EB39)*EB39</f>
        <v>25</v>
      </c>
      <c r="ED39" s="28" t="s">
        <v>52</v>
      </c>
    </row>
    <row r="40" spans="1:134" s="6" customFormat="1" ht="12.75" customHeight="1">
      <c r="A40" s="209">
        <f t="shared" si="0"/>
        <v>0</v>
      </c>
      <c r="B40" s="210"/>
      <c r="C40" s="209">
        <f t="shared" si="12"/>
        <v>0</v>
      </c>
      <c r="D40" s="210"/>
      <c r="E40" s="52"/>
      <c r="F40" s="53"/>
      <c r="G40" s="53"/>
      <c r="H40" s="53"/>
      <c r="I40" s="54"/>
      <c r="J40" s="52"/>
      <c r="K40" s="53"/>
      <c r="L40" s="53"/>
      <c r="M40" s="53"/>
      <c r="N40" s="54"/>
      <c r="O40" s="52"/>
      <c r="P40" s="53"/>
      <c r="Q40" s="53"/>
      <c r="R40" s="53"/>
      <c r="S40" s="54"/>
      <c r="T40" s="52"/>
      <c r="U40" s="53"/>
      <c r="V40" s="53"/>
      <c r="W40" s="53"/>
      <c r="X40" s="54"/>
      <c r="Y40" s="19">
        <v>30</v>
      </c>
      <c r="Z40" s="16" t="s">
        <v>15</v>
      </c>
      <c r="AA40" s="20">
        <v>31.9</v>
      </c>
      <c r="AB40" s="52"/>
      <c r="AC40" s="53"/>
      <c r="AD40" s="53"/>
      <c r="AE40" s="53"/>
      <c r="AF40" s="54"/>
      <c r="AG40" s="52"/>
      <c r="AH40" s="53"/>
      <c r="AI40" s="53"/>
      <c r="AJ40" s="53"/>
      <c r="AK40" s="54"/>
      <c r="AL40" s="52"/>
      <c r="AM40" s="53"/>
      <c r="AN40" s="53"/>
      <c r="AO40" s="53"/>
      <c r="AP40" s="54"/>
      <c r="AQ40" s="52"/>
      <c r="AR40" s="53"/>
      <c r="AS40" s="53"/>
      <c r="AT40" s="53"/>
      <c r="AU40" s="75"/>
      <c r="AV40" s="209">
        <f t="shared" si="1"/>
        <v>0</v>
      </c>
      <c r="AW40" s="210"/>
      <c r="AX40" s="209">
        <f t="shared" si="2"/>
        <v>0</v>
      </c>
      <c r="AY40" s="215"/>
      <c r="AZ40" s="149">
        <f t="shared" si="3"/>
        <v>0</v>
      </c>
      <c r="BA40" s="150"/>
      <c r="BB40" s="160">
        <f t="shared" si="4"/>
        <v>0</v>
      </c>
      <c r="BC40" s="150"/>
      <c r="BE40" s="9">
        <f ca="1" t="shared" si="13"/>
        <v>0</v>
      </c>
      <c r="BF40" s="10">
        <f ca="1" t="shared" si="14"/>
        <v>0</v>
      </c>
      <c r="BG40" s="48">
        <f t="shared" si="48"/>
        <v>0</v>
      </c>
      <c r="BH40" s="25">
        <f t="shared" si="15"/>
        <v>1</v>
      </c>
      <c r="BI40" s="45">
        <f t="shared" si="49"/>
        <v>59</v>
      </c>
      <c r="BJ40" s="9">
        <f ca="1" t="shared" si="50"/>
        <v>58</v>
      </c>
      <c r="BK40" s="25">
        <v>59</v>
      </c>
      <c r="BL40" s="14">
        <f ca="1" t="shared" si="51"/>
        <v>59.9</v>
      </c>
      <c r="BM40" s="44">
        <f t="shared" si="52"/>
        <v>0</v>
      </c>
      <c r="BN40" s="49">
        <f t="shared" si="16"/>
        <v>1</v>
      </c>
      <c r="BO40" s="49">
        <f>SUM($BN$15:BN40)*BN40</f>
        <v>26</v>
      </c>
      <c r="BP40" s="28" t="s">
        <v>53</v>
      </c>
      <c r="BR40" s="9">
        <f ca="1" t="shared" si="17"/>
        <v>0</v>
      </c>
      <c r="BS40" s="10">
        <f ca="1" t="shared" si="18"/>
        <v>0</v>
      </c>
      <c r="BT40" s="48">
        <f t="shared" si="19"/>
        <v>0</v>
      </c>
      <c r="BU40" s="49">
        <f t="shared" si="20"/>
        <v>1</v>
      </c>
      <c r="BV40" s="45">
        <f t="shared" si="21"/>
        <v>59</v>
      </c>
      <c r="BW40" s="9">
        <f ca="1" t="shared" si="22"/>
        <v>58</v>
      </c>
      <c r="BX40" s="25">
        <v>59</v>
      </c>
      <c r="BY40" s="14">
        <f ca="1" t="shared" si="53"/>
        <v>59.9</v>
      </c>
      <c r="BZ40" s="44">
        <f t="shared" si="23"/>
        <v>0</v>
      </c>
      <c r="CA40" s="49">
        <f t="shared" si="54"/>
        <v>1</v>
      </c>
      <c r="CB40" s="49">
        <f>SUM($CA$15:CA40)*CA40</f>
        <v>26</v>
      </c>
      <c r="CC40" s="28" t="s">
        <v>53</v>
      </c>
      <c r="CE40" s="9">
        <f ca="1" t="shared" si="24"/>
        <v>0</v>
      </c>
      <c r="CF40" s="10">
        <f ca="1" t="shared" si="25"/>
        <v>0</v>
      </c>
      <c r="CG40" s="48">
        <f t="shared" si="26"/>
        <v>0</v>
      </c>
      <c r="CH40" s="49">
        <f t="shared" si="27"/>
        <v>1</v>
      </c>
      <c r="CI40" s="45">
        <f t="shared" si="28"/>
        <v>59</v>
      </c>
      <c r="CJ40" s="9">
        <f ca="1" t="shared" si="55"/>
        <v>58</v>
      </c>
      <c r="CK40" s="25">
        <v>59</v>
      </c>
      <c r="CL40" s="14">
        <f ca="1" t="shared" si="56"/>
        <v>59.9</v>
      </c>
      <c r="CM40" s="44">
        <f t="shared" si="29"/>
        <v>0</v>
      </c>
      <c r="CN40" s="49">
        <f t="shared" si="30"/>
        <v>1</v>
      </c>
      <c r="CO40" s="49">
        <f>SUM($CN$15:CN40)*CN40</f>
        <v>26</v>
      </c>
      <c r="CP40" s="28" t="s">
        <v>53</v>
      </c>
      <c r="CS40" s="9">
        <f ca="1" t="shared" si="31"/>
        <v>0</v>
      </c>
      <c r="CT40" s="10">
        <f ca="1" t="shared" si="32"/>
        <v>0</v>
      </c>
      <c r="CU40" s="48">
        <f t="shared" si="5"/>
        <v>0</v>
      </c>
      <c r="CV40" s="25">
        <f t="shared" si="6"/>
        <v>1</v>
      </c>
      <c r="CW40" s="45">
        <f t="shared" si="33"/>
        <v>59</v>
      </c>
      <c r="CX40" s="9">
        <f ca="1" t="shared" si="57"/>
        <v>58</v>
      </c>
      <c r="CY40" s="25">
        <v>59</v>
      </c>
      <c r="CZ40" s="14">
        <f ca="1" t="shared" si="58"/>
        <v>59.9</v>
      </c>
      <c r="DA40" s="44">
        <f t="shared" si="34"/>
        <v>0</v>
      </c>
      <c r="DB40" s="49">
        <f t="shared" si="7"/>
        <v>1</v>
      </c>
      <c r="DC40" s="49">
        <f>SUM($DB$15:DB40)*DB40</f>
        <v>26</v>
      </c>
      <c r="DD40" s="28" t="s">
        <v>53</v>
      </c>
      <c r="DF40" s="9">
        <f ca="1" t="shared" si="35"/>
        <v>0</v>
      </c>
      <c r="DG40" s="10">
        <f ca="1" t="shared" si="36"/>
        <v>0</v>
      </c>
      <c r="DH40" s="48">
        <f t="shared" si="37"/>
        <v>0</v>
      </c>
      <c r="DI40" s="49">
        <f t="shared" si="8"/>
        <v>1</v>
      </c>
      <c r="DJ40" s="45">
        <f t="shared" si="38"/>
        <v>59</v>
      </c>
      <c r="DK40" s="9">
        <f ca="1" t="shared" si="39"/>
        <v>58</v>
      </c>
      <c r="DL40" s="25">
        <v>59</v>
      </c>
      <c r="DM40" s="14">
        <f ca="1" t="shared" si="59"/>
        <v>59.9</v>
      </c>
      <c r="DN40" s="44">
        <f t="shared" si="40"/>
        <v>0</v>
      </c>
      <c r="DO40" s="49">
        <f t="shared" si="9"/>
        <v>1</v>
      </c>
      <c r="DP40" s="49">
        <f>SUM($DO$15:DO40)*DO40</f>
        <v>26</v>
      </c>
      <c r="DQ40" s="28" t="s">
        <v>53</v>
      </c>
      <c r="DS40" s="9">
        <f ca="1" t="shared" si="41"/>
        <v>0</v>
      </c>
      <c r="DT40" s="10">
        <f ca="1" t="shared" si="42"/>
        <v>0</v>
      </c>
      <c r="DU40" s="48">
        <f t="shared" si="43"/>
        <v>0</v>
      </c>
      <c r="DV40" s="49">
        <f t="shared" si="10"/>
        <v>1</v>
      </c>
      <c r="DW40" s="45">
        <f t="shared" si="44"/>
        <v>59</v>
      </c>
      <c r="DX40" s="9">
        <f ca="1" t="shared" si="45"/>
        <v>58</v>
      </c>
      <c r="DY40" s="25">
        <v>59</v>
      </c>
      <c r="DZ40" s="14">
        <f ca="1" t="shared" si="46"/>
        <v>59.9</v>
      </c>
      <c r="EA40" s="44">
        <f t="shared" si="47"/>
        <v>0</v>
      </c>
      <c r="EB40" s="49">
        <f t="shared" si="11"/>
        <v>1</v>
      </c>
      <c r="EC40" s="49">
        <f>SUM($EB$15:EB40)*EB40</f>
        <v>26</v>
      </c>
      <c r="ED40" s="28" t="s">
        <v>53</v>
      </c>
    </row>
    <row r="41" spans="1:134" s="6" customFormat="1" ht="12.75" customHeight="1">
      <c r="A41" s="209">
        <f t="shared" si="0"/>
        <v>0</v>
      </c>
      <c r="B41" s="210"/>
      <c r="C41" s="209">
        <f t="shared" si="12"/>
        <v>0</v>
      </c>
      <c r="D41" s="210"/>
      <c r="E41" s="52"/>
      <c r="F41" s="53"/>
      <c r="G41" s="53"/>
      <c r="H41" s="53"/>
      <c r="I41" s="54"/>
      <c r="J41" s="52"/>
      <c r="K41" s="53"/>
      <c r="L41" s="53"/>
      <c r="M41" s="53"/>
      <c r="N41" s="54"/>
      <c r="O41" s="52"/>
      <c r="P41" s="53"/>
      <c r="Q41" s="53"/>
      <c r="R41" s="53"/>
      <c r="S41" s="54"/>
      <c r="T41" s="52"/>
      <c r="U41" s="53"/>
      <c r="V41" s="53"/>
      <c r="W41" s="53"/>
      <c r="X41" s="54"/>
      <c r="Y41" s="19">
        <v>28</v>
      </c>
      <c r="Z41" s="16" t="s">
        <v>15</v>
      </c>
      <c r="AA41" s="20">
        <v>29.9</v>
      </c>
      <c r="AB41" s="52"/>
      <c r="AC41" s="53"/>
      <c r="AD41" s="53"/>
      <c r="AE41" s="53"/>
      <c r="AF41" s="54"/>
      <c r="AG41" s="52"/>
      <c r="AH41" s="53"/>
      <c r="AI41" s="53"/>
      <c r="AJ41" s="53"/>
      <c r="AK41" s="54"/>
      <c r="AL41" s="52"/>
      <c r="AM41" s="53"/>
      <c r="AN41" s="53"/>
      <c r="AO41" s="53"/>
      <c r="AP41" s="54"/>
      <c r="AQ41" s="52"/>
      <c r="AR41" s="53"/>
      <c r="AS41" s="53"/>
      <c r="AT41" s="53"/>
      <c r="AU41" s="75"/>
      <c r="AV41" s="209">
        <f t="shared" si="1"/>
        <v>0</v>
      </c>
      <c r="AW41" s="210"/>
      <c r="AX41" s="209">
        <f t="shared" si="2"/>
        <v>0</v>
      </c>
      <c r="AY41" s="215"/>
      <c r="AZ41" s="149">
        <f t="shared" si="3"/>
        <v>0</v>
      </c>
      <c r="BA41" s="150"/>
      <c r="BB41" s="160">
        <f t="shared" si="4"/>
        <v>0</v>
      </c>
      <c r="BC41" s="150"/>
      <c r="BE41" s="9">
        <f ca="1" t="shared" si="13"/>
        <v>0</v>
      </c>
      <c r="BF41" s="10">
        <f ca="1" t="shared" si="14"/>
        <v>0</v>
      </c>
      <c r="BG41" s="48">
        <f t="shared" si="48"/>
        <v>0</v>
      </c>
      <c r="BH41" s="25">
        <f t="shared" si="15"/>
        <v>1</v>
      </c>
      <c r="BI41" s="45">
        <f t="shared" si="49"/>
        <v>61</v>
      </c>
      <c r="BJ41" s="9">
        <f ca="1" t="shared" si="50"/>
        <v>60</v>
      </c>
      <c r="BK41" s="25">
        <v>61</v>
      </c>
      <c r="BL41" s="14">
        <f ca="1" t="shared" si="51"/>
        <v>61.9</v>
      </c>
      <c r="BM41" s="44">
        <f t="shared" si="52"/>
        <v>0</v>
      </c>
      <c r="BN41" s="49">
        <f t="shared" si="16"/>
        <v>1</v>
      </c>
      <c r="BO41" s="49">
        <f>SUM($BN$15:BN41)*BN41</f>
        <v>27</v>
      </c>
      <c r="BP41" s="28" t="s">
        <v>54</v>
      </c>
      <c r="BR41" s="9">
        <f ca="1" t="shared" si="17"/>
        <v>0</v>
      </c>
      <c r="BS41" s="10">
        <f ca="1" t="shared" si="18"/>
        <v>0</v>
      </c>
      <c r="BT41" s="48">
        <f t="shared" si="19"/>
        <v>0</v>
      </c>
      <c r="BU41" s="49">
        <f t="shared" si="20"/>
        <v>1</v>
      </c>
      <c r="BV41" s="45">
        <f t="shared" si="21"/>
        <v>61</v>
      </c>
      <c r="BW41" s="9">
        <f ca="1" t="shared" si="22"/>
        <v>60</v>
      </c>
      <c r="BX41" s="25">
        <v>61</v>
      </c>
      <c r="BY41" s="14">
        <f ca="1" t="shared" si="53"/>
        <v>61.9</v>
      </c>
      <c r="BZ41" s="44">
        <f t="shared" si="23"/>
        <v>0</v>
      </c>
      <c r="CA41" s="49">
        <f t="shared" si="54"/>
        <v>1</v>
      </c>
      <c r="CB41" s="49">
        <f>SUM($CA$15:CA41)*CA41</f>
        <v>27</v>
      </c>
      <c r="CC41" s="28" t="s">
        <v>54</v>
      </c>
      <c r="CE41" s="9">
        <f ca="1" t="shared" si="24"/>
        <v>0</v>
      </c>
      <c r="CF41" s="10">
        <f ca="1" t="shared" si="25"/>
        <v>0</v>
      </c>
      <c r="CG41" s="48">
        <f t="shared" si="26"/>
        <v>0</v>
      </c>
      <c r="CH41" s="49">
        <f t="shared" si="27"/>
        <v>1</v>
      </c>
      <c r="CI41" s="45">
        <f t="shared" si="28"/>
        <v>61</v>
      </c>
      <c r="CJ41" s="9">
        <f ca="1" t="shared" si="55"/>
        <v>60</v>
      </c>
      <c r="CK41" s="25">
        <v>61</v>
      </c>
      <c r="CL41" s="14">
        <f ca="1" t="shared" si="56"/>
        <v>61.9</v>
      </c>
      <c r="CM41" s="44">
        <f t="shared" si="29"/>
        <v>0</v>
      </c>
      <c r="CN41" s="49">
        <f t="shared" si="30"/>
        <v>1</v>
      </c>
      <c r="CO41" s="49">
        <f>SUM($CN$15:CN41)*CN41</f>
        <v>27</v>
      </c>
      <c r="CP41" s="28" t="s">
        <v>54</v>
      </c>
      <c r="CS41" s="9">
        <f ca="1" t="shared" si="31"/>
        <v>0</v>
      </c>
      <c r="CT41" s="10">
        <f ca="1" t="shared" si="32"/>
        <v>0</v>
      </c>
      <c r="CU41" s="48">
        <f t="shared" si="5"/>
        <v>0</v>
      </c>
      <c r="CV41" s="25">
        <f t="shared" si="6"/>
        <v>1</v>
      </c>
      <c r="CW41" s="45">
        <f t="shared" si="33"/>
        <v>61</v>
      </c>
      <c r="CX41" s="9">
        <f ca="1" t="shared" si="57"/>
        <v>60</v>
      </c>
      <c r="CY41" s="25">
        <v>61</v>
      </c>
      <c r="CZ41" s="14">
        <f ca="1" t="shared" si="58"/>
        <v>61.9</v>
      </c>
      <c r="DA41" s="44">
        <f t="shared" si="34"/>
        <v>0</v>
      </c>
      <c r="DB41" s="49">
        <f t="shared" si="7"/>
        <v>1</v>
      </c>
      <c r="DC41" s="49">
        <f>SUM($DB$15:DB41)*DB41</f>
        <v>27</v>
      </c>
      <c r="DD41" s="28" t="s">
        <v>54</v>
      </c>
      <c r="DF41" s="9">
        <f ca="1" t="shared" si="35"/>
        <v>0</v>
      </c>
      <c r="DG41" s="10">
        <f ca="1" t="shared" si="36"/>
        <v>0</v>
      </c>
      <c r="DH41" s="48">
        <f t="shared" si="37"/>
        <v>0</v>
      </c>
      <c r="DI41" s="49">
        <f t="shared" si="8"/>
        <v>1</v>
      </c>
      <c r="DJ41" s="45">
        <f t="shared" si="38"/>
        <v>61</v>
      </c>
      <c r="DK41" s="9">
        <f ca="1" t="shared" si="39"/>
        <v>60</v>
      </c>
      <c r="DL41" s="25">
        <v>61</v>
      </c>
      <c r="DM41" s="14">
        <f ca="1" t="shared" si="59"/>
        <v>61.9</v>
      </c>
      <c r="DN41" s="44">
        <f t="shared" si="40"/>
        <v>0</v>
      </c>
      <c r="DO41" s="49">
        <f t="shared" si="9"/>
        <v>1</v>
      </c>
      <c r="DP41" s="49">
        <f>SUM($DO$15:DO41)*DO41</f>
        <v>27</v>
      </c>
      <c r="DQ41" s="28" t="s">
        <v>54</v>
      </c>
      <c r="DS41" s="9">
        <f ca="1" t="shared" si="41"/>
        <v>0</v>
      </c>
      <c r="DT41" s="10">
        <f ca="1" t="shared" si="42"/>
        <v>0</v>
      </c>
      <c r="DU41" s="48">
        <f t="shared" si="43"/>
        <v>0</v>
      </c>
      <c r="DV41" s="49">
        <f t="shared" si="10"/>
        <v>1</v>
      </c>
      <c r="DW41" s="45">
        <f t="shared" si="44"/>
        <v>61</v>
      </c>
      <c r="DX41" s="9">
        <f ca="1" t="shared" si="45"/>
        <v>60</v>
      </c>
      <c r="DY41" s="25">
        <v>61</v>
      </c>
      <c r="DZ41" s="14">
        <f ca="1" t="shared" si="46"/>
        <v>61.9</v>
      </c>
      <c r="EA41" s="44">
        <f t="shared" si="47"/>
        <v>0</v>
      </c>
      <c r="EB41" s="49">
        <f t="shared" si="11"/>
        <v>1</v>
      </c>
      <c r="EC41" s="49">
        <f>SUM($EB$15:EB41)*EB41</f>
        <v>27</v>
      </c>
      <c r="ED41" s="28" t="s">
        <v>54</v>
      </c>
    </row>
    <row r="42" spans="1:134" s="6" customFormat="1" ht="12.75" customHeight="1">
      <c r="A42" s="209">
        <f t="shared" si="0"/>
        <v>0</v>
      </c>
      <c r="B42" s="210"/>
      <c r="C42" s="209">
        <f t="shared" si="12"/>
        <v>0</v>
      </c>
      <c r="D42" s="210"/>
      <c r="E42" s="52"/>
      <c r="F42" s="53"/>
      <c r="G42" s="53"/>
      <c r="H42" s="53"/>
      <c r="I42" s="54"/>
      <c r="J42" s="52"/>
      <c r="K42" s="53"/>
      <c r="L42" s="53"/>
      <c r="M42" s="53"/>
      <c r="N42" s="54"/>
      <c r="O42" s="52"/>
      <c r="P42" s="53"/>
      <c r="Q42" s="53"/>
      <c r="R42" s="53"/>
      <c r="S42" s="54"/>
      <c r="T42" s="52"/>
      <c r="U42" s="53"/>
      <c r="V42" s="53"/>
      <c r="W42" s="53"/>
      <c r="X42" s="54"/>
      <c r="Y42" s="19">
        <v>26</v>
      </c>
      <c r="Z42" s="16" t="s">
        <v>15</v>
      </c>
      <c r="AA42" s="20">
        <v>27.9</v>
      </c>
      <c r="AB42" s="52"/>
      <c r="AC42" s="53"/>
      <c r="AD42" s="53"/>
      <c r="AE42" s="53"/>
      <c r="AF42" s="54"/>
      <c r="AG42" s="52"/>
      <c r="AH42" s="53"/>
      <c r="AI42" s="53"/>
      <c r="AJ42" s="53"/>
      <c r="AK42" s="54"/>
      <c r="AL42" s="52"/>
      <c r="AM42" s="53"/>
      <c r="AN42" s="53"/>
      <c r="AO42" s="53"/>
      <c r="AP42" s="54"/>
      <c r="AQ42" s="52"/>
      <c r="AR42" s="53"/>
      <c r="AS42" s="53"/>
      <c r="AT42" s="53"/>
      <c r="AU42" s="75"/>
      <c r="AV42" s="209">
        <f t="shared" si="1"/>
        <v>0</v>
      </c>
      <c r="AW42" s="210"/>
      <c r="AX42" s="209">
        <f t="shared" si="2"/>
        <v>0</v>
      </c>
      <c r="AY42" s="215"/>
      <c r="AZ42" s="149">
        <f t="shared" si="3"/>
        <v>0</v>
      </c>
      <c r="BA42" s="150"/>
      <c r="BB42" s="160">
        <f t="shared" si="4"/>
        <v>0</v>
      </c>
      <c r="BC42" s="150"/>
      <c r="BE42" s="9">
        <f ca="1" t="shared" si="13"/>
        <v>0</v>
      </c>
      <c r="BF42" s="10">
        <f ca="1" t="shared" si="14"/>
        <v>0</v>
      </c>
      <c r="BG42" s="48">
        <f t="shared" si="48"/>
        <v>0</v>
      </c>
      <c r="BH42" s="25">
        <f t="shared" si="15"/>
        <v>1</v>
      </c>
      <c r="BI42" s="45">
        <f t="shared" si="49"/>
        <v>63</v>
      </c>
      <c r="BJ42" s="9">
        <f ca="1" t="shared" si="50"/>
        <v>62</v>
      </c>
      <c r="BK42" s="25">
        <v>63</v>
      </c>
      <c r="BL42" s="14">
        <f ca="1" t="shared" si="51"/>
        <v>63.9</v>
      </c>
      <c r="BM42" s="44">
        <f t="shared" si="52"/>
        <v>0</v>
      </c>
      <c r="BN42" s="49">
        <f t="shared" si="16"/>
        <v>1</v>
      </c>
      <c r="BO42" s="49">
        <f>SUM($BN$15:BN42)*BN42</f>
        <v>28</v>
      </c>
      <c r="BP42" s="28" t="s">
        <v>55</v>
      </c>
      <c r="BR42" s="9">
        <f ca="1" t="shared" si="17"/>
        <v>0</v>
      </c>
      <c r="BS42" s="10">
        <f ca="1" t="shared" si="18"/>
        <v>0</v>
      </c>
      <c r="BT42" s="48">
        <f t="shared" si="19"/>
        <v>0</v>
      </c>
      <c r="BU42" s="49">
        <f t="shared" si="20"/>
        <v>1</v>
      </c>
      <c r="BV42" s="45">
        <f t="shared" si="21"/>
        <v>63</v>
      </c>
      <c r="BW42" s="9">
        <f ca="1" t="shared" si="22"/>
        <v>62</v>
      </c>
      <c r="BX42" s="25">
        <v>63</v>
      </c>
      <c r="BY42" s="14">
        <f ca="1" t="shared" si="53"/>
        <v>63.9</v>
      </c>
      <c r="BZ42" s="44">
        <f t="shared" si="23"/>
        <v>0</v>
      </c>
      <c r="CA42" s="49">
        <f t="shared" si="54"/>
        <v>1</v>
      </c>
      <c r="CB42" s="49">
        <f>SUM($CA$15:CA42)*CA42</f>
        <v>28</v>
      </c>
      <c r="CC42" s="28" t="s">
        <v>55</v>
      </c>
      <c r="CE42" s="9">
        <f ca="1" t="shared" si="24"/>
        <v>0</v>
      </c>
      <c r="CF42" s="10">
        <f ca="1" t="shared" si="25"/>
        <v>0</v>
      </c>
      <c r="CG42" s="48">
        <f t="shared" si="26"/>
        <v>0</v>
      </c>
      <c r="CH42" s="49">
        <f t="shared" si="27"/>
        <v>1</v>
      </c>
      <c r="CI42" s="45">
        <f t="shared" si="28"/>
        <v>63</v>
      </c>
      <c r="CJ42" s="9">
        <f ca="1" t="shared" si="55"/>
        <v>62</v>
      </c>
      <c r="CK42" s="25">
        <v>63</v>
      </c>
      <c r="CL42" s="14">
        <f ca="1" t="shared" si="56"/>
        <v>63.9</v>
      </c>
      <c r="CM42" s="44">
        <f t="shared" si="29"/>
        <v>0</v>
      </c>
      <c r="CN42" s="49">
        <f t="shared" si="30"/>
        <v>1</v>
      </c>
      <c r="CO42" s="49">
        <f>SUM($CN$15:CN42)*CN42</f>
        <v>28</v>
      </c>
      <c r="CP42" s="28" t="s">
        <v>55</v>
      </c>
      <c r="CS42" s="9">
        <f ca="1" t="shared" si="31"/>
        <v>0</v>
      </c>
      <c r="CT42" s="10">
        <f ca="1" t="shared" si="32"/>
        <v>0</v>
      </c>
      <c r="CU42" s="48">
        <f t="shared" si="5"/>
        <v>0</v>
      </c>
      <c r="CV42" s="25">
        <f t="shared" si="6"/>
        <v>1</v>
      </c>
      <c r="CW42" s="45">
        <f t="shared" si="33"/>
        <v>63</v>
      </c>
      <c r="CX42" s="9">
        <f ca="1" t="shared" si="57"/>
        <v>62</v>
      </c>
      <c r="CY42" s="25">
        <v>63</v>
      </c>
      <c r="CZ42" s="14">
        <f ca="1" t="shared" si="58"/>
        <v>63.9</v>
      </c>
      <c r="DA42" s="44">
        <f t="shared" si="34"/>
        <v>0</v>
      </c>
      <c r="DB42" s="49">
        <f t="shared" si="7"/>
        <v>1</v>
      </c>
      <c r="DC42" s="49">
        <f>SUM($DB$15:DB42)*DB42</f>
        <v>28</v>
      </c>
      <c r="DD42" s="28" t="s">
        <v>55</v>
      </c>
      <c r="DF42" s="9">
        <f ca="1" t="shared" si="35"/>
        <v>0</v>
      </c>
      <c r="DG42" s="10">
        <f ca="1" t="shared" si="36"/>
        <v>0</v>
      </c>
      <c r="DH42" s="48">
        <f t="shared" si="37"/>
        <v>0</v>
      </c>
      <c r="DI42" s="49">
        <f t="shared" si="8"/>
        <v>1</v>
      </c>
      <c r="DJ42" s="45">
        <f t="shared" si="38"/>
        <v>63</v>
      </c>
      <c r="DK42" s="9">
        <f ca="1" t="shared" si="39"/>
        <v>62</v>
      </c>
      <c r="DL42" s="25">
        <v>63</v>
      </c>
      <c r="DM42" s="14">
        <f ca="1" t="shared" si="59"/>
        <v>63.9</v>
      </c>
      <c r="DN42" s="44">
        <f t="shared" si="40"/>
        <v>0</v>
      </c>
      <c r="DO42" s="49">
        <f t="shared" si="9"/>
        <v>1</v>
      </c>
      <c r="DP42" s="49">
        <f>SUM($DO$15:DO42)*DO42</f>
        <v>28</v>
      </c>
      <c r="DQ42" s="28" t="s">
        <v>55</v>
      </c>
      <c r="DS42" s="9">
        <f ca="1" t="shared" si="41"/>
        <v>0</v>
      </c>
      <c r="DT42" s="10">
        <f ca="1" t="shared" si="42"/>
        <v>0</v>
      </c>
      <c r="DU42" s="48">
        <f t="shared" si="43"/>
        <v>0</v>
      </c>
      <c r="DV42" s="49">
        <f t="shared" si="10"/>
        <v>1</v>
      </c>
      <c r="DW42" s="45">
        <f t="shared" si="44"/>
        <v>63</v>
      </c>
      <c r="DX42" s="9">
        <f ca="1" t="shared" si="45"/>
        <v>62</v>
      </c>
      <c r="DY42" s="25">
        <v>63</v>
      </c>
      <c r="DZ42" s="14">
        <f ca="1" t="shared" si="46"/>
        <v>63.9</v>
      </c>
      <c r="EA42" s="44">
        <f t="shared" si="47"/>
        <v>0</v>
      </c>
      <c r="EB42" s="49">
        <f t="shared" si="11"/>
        <v>1</v>
      </c>
      <c r="EC42" s="49">
        <f>SUM($EB$15:EB42)*EB42</f>
        <v>28</v>
      </c>
      <c r="ED42" s="28" t="s">
        <v>55</v>
      </c>
    </row>
    <row r="43" spans="1:134" s="6" customFormat="1" ht="12.75" customHeight="1">
      <c r="A43" s="209">
        <f t="shared" si="0"/>
        <v>0</v>
      </c>
      <c r="B43" s="210"/>
      <c r="C43" s="209">
        <f t="shared" si="12"/>
        <v>0</v>
      </c>
      <c r="D43" s="210"/>
      <c r="E43" s="52"/>
      <c r="F43" s="53"/>
      <c r="G43" s="53"/>
      <c r="H43" s="53"/>
      <c r="I43" s="54"/>
      <c r="J43" s="52"/>
      <c r="K43" s="53"/>
      <c r="L43" s="53"/>
      <c r="M43" s="53"/>
      <c r="N43" s="54"/>
      <c r="O43" s="52"/>
      <c r="P43" s="53"/>
      <c r="Q43" s="53"/>
      <c r="R43" s="53"/>
      <c r="S43" s="54"/>
      <c r="T43" s="52"/>
      <c r="U43" s="53"/>
      <c r="V43" s="53"/>
      <c r="W43" s="53"/>
      <c r="X43" s="54"/>
      <c r="Y43" s="19">
        <v>24</v>
      </c>
      <c r="Z43" s="16" t="s">
        <v>15</v>
      </c>
      <c r="AA43" s="20">
        <v>25.9</v>
      </c>
      <c r="AB43" s="52"/>
      <c r="AC43" s="53"/>
      <c r="AD43" s="53"/>
      <c r="AE43" s="53"/>
      <c r="AF43" s="54"/>
      <c r="AG43" s="52"/>
      <c r="AH43" s="53"/>
      <c r="AI43" s="53"/>
      <c r="AJ43" s="53"/>
      <c r="AK43" s="54"/>
      <c r="AL43" s="52"/>
      <c r="AM43" s="53"/>
      <c r="AN43" s="53"/>
      <c r="AO43" s="53"/>
      <c r="AP43" s="54"/>
      <c r="AQ43" s="52"/>
      <c r="AR43" s="53"/>
      <c r="AS43" s="53"/>
      <c r="AT43" s="53"/>
      <c r="AU43" s="75"/>
      <c r="AV43" s="209">
        <f t="shared" si="1"/>
        <v>0</v>
      </c>
      <c r="AW43" s="210"/>
      <c r="AX43" s="209">
        <f t="shared" si="2"/>
        <v>0</v>
      </c>
      <c r="AY43" s="215"/>
      <c r="AZ43" s="149">
        <f t="shared" si="3"/>
        <v>0</v>
      </c>
      <c r="BA43" s="150"/>
      <c r="BB43" s="160">
        <f t="shared" si="4"/>
        <v>0</v>
      </c>
      <c r="BC43" s="150"/>
      <c r="BE43" s="9">
        <f ca="1" t="shared" si="13"/>
        <v>0</v>
      </c>
      <c r="BF43" s="10">
        <f ca="1" t="shared" si="14"/>
        <v>0</v>
      </c>
      <c r="BG43" s="48">
        <f t="shared" si="48"/>
        <v>0</v>
      </c>
      <c r="BH43" s="25">
        <f t="shared" si="15"/>
        <v>1</v>
      </c>
      <c r="BI43" s="45">
        <f t="shared" si="49"/>
        <v>65</v>
      </c>
      <c r="BJ43" s="9">
        <f ca="1" t="shared" si="50"/>
        <v>64</v>
      </c>
      <c r="BK43" s="25">
        <v>65</v>
      </c>
      <c r="BL43" s="14">
        <f ca="1" t="shared" si="51"/>
        <v>65.9</v>
      </c>
      <c r="BM43" s="44">
        <f t="shared" si="52"/>
        <v>0</v>
      </c>
      <c r="BN43" s="49">
        <f t="shared" si="16"/>
        <v>1</v>
      </c>
      <c r="BO43" s="49">
        <f>SUM($BN$15:BN43)*BN43</f>
        <v>29</v>
      </c>
      <c r="BP43" s="28" t="s">
        <v>56</v>
      </c>
      <c r="BR43" s="9">
        <f ca="1" t="shared" si="17"/>
        <v>0</v>
      </c>
      <c r="BS43" s="10">
        <f ca="1" t="shared" si="18"/>
        <v>0</v>
      </c>
      <c r="BT43" s="48">
        <f t="shared" si="19"/>
        <v>0</v>
      </c>
      <c r="BU43" s="49">
        <f t="shared" si="20"/>
        <v>1</v>
      </c>
      <c r="BV43" s="45">
        <f t="shared" si="21"/>
        <v>65</v>
      </c>
      <c r="BW43" s="9">
        <f ca="1" t="shared" si="22"/>
        <v>64</v>
      </c>
      <c r="BX43" s="25">
        <v>65</v>
      </c>
      <c r="BY43" s="14">
        <f ca="1" t="shared" si="53"/>
        <v>65.9</v>
      </c>
      <c r="BZ43" s="44">
        <f t="shared" si="23"/>
        <v>0</v>
      </c>
      <c r="CA43" s="49">
        <f t="shared" si="54"/>
        <v>1</v>
      </c>
      <c r="CB43" s="49">
        <f>SUM($CA$15:CA43)*CA43</f>
        <v>29</v>
      </c>
      <c r="CC43" s="28" t="s">
        <v>56</v>
      </c>
      <c r="CE43" s="9">
        <f ca="1" t="shared" si="24"/>
        <v>0</v>
      </c>
      <c r="CF43" s="10">
        <f ca="1" t="shared" si="25"/>
        <v>0</v>
      </c>
      <c r="CG43" s="48">
        <f t="shared" si="26"/>
        <v>0</v>
      </c>
      <c r="CH43" s="49">
        <f t="shared" si="27"/>
        <v>1</v>
      </c>
      <c r="CI43" s="45">
        <f t="shared" si="28"/>
        <v>65</v>
      </c>
      <c r="CJ43" s="9">
        <f ca="1" t="shared" si="55"/>
        <v>64</v>
      </c>
      <c r="CK43" s="25">
        <v>65</v>
      </c>
      <c r="CL43" s="14">
        <f ca="1" t="shared" si="56"/>
        <v>65.9</v>
      </c>
      <c r="CM43" s="44">
        <f t="shared" si="29"/>
        <v>0</v>
      </c>
      <c r="CN43" s="49">
        <f t="shared" si="30"/>
        <v>1</v>
      </c>
      <c r="CO43" s="49">
        <f>SUM($CN$15:CN43)*CN43</f>
        <v>29</v>
      </c>
      <c r="CP43" s="28" t="s">
        <v>56</v>
      </c>
      <c r="CS43" s="9">
        <f ca="1" t="shared" si="31"/>
        <v>0</v>
      </c>
      <c r="CT43" s="10">
        <f ca="1" t="shared" si="32"/>
        <v>0</v>
      </c>
      <c r="CU43" s="48">
        <f t="shared" si="5"/>
        <v>0</v>
      </c>
      <c r="CV43" s="25">
        <f t="shared" si="6"/>
        <v>1</v>
      </c>
      <c r="CW43" s="45">
        <f t="shared" si="33"/>
        <v>65</v>
      </c>
      <c r="CX43" s="9">
        <f ca="1" t="shared" si="57"/>
        <v>64</v>
      </c>
      <c r="CY43" s="25">
        <v>65</v>
      </c>
      <c r="CZ43" s="14">
        <f ca="1" t="shared" si="58"/>
        <v>65.9</v>
      </c>
      <c r="DA43" s="44">
        <f t="shared" si="34"/>
        <v>0</v>
      </c>
      <c r="DB43" s="49">
        <f t="shared" si="7"/>
        <v>1</v>
      </c>
      <c r="DC43" s="49">
        <f>SUM($DB$15:DB43)*DB43</f>
        <v>29</v>
      </c>
      <c r="DD43" s="28" t="s">
        <v>56</v>
      </c>
      <c r="DF43" s="9">
        <f ca="1" t="shared" si="35"/>
        <v>0</v>
      </c>
      <c r="DG43" s="10">
        <f ca="1" t="shared" si="36"/>
        <v>0</v>
      </c>
      <c r="DH43" s="48">
        <f t="shared" si="37"/>
        <v>0</v>
      </c>
      <c r="DI43" s="49">
        <f t="shared" si="8"/>
        <v>1</v>
      </c>
      <c r="DJ43" s="45">
        <f t="shared" si="38"/>
        <v>65</v>
      </c>
      <c r="DK43" s="9">
        <f ca="1" t="shared" si="39"/>
        <v>64</v>
      </c>
      <c r="DL43" s="25">
        <v>65</v>
      </c>
      <c r="DM43" s="14">
        <f ca="1" t="shared" si="59"/>
        <v>65.9</v>
      </c>
      <c r="DN43" s="44">
        <f t="shared" si="40"/>
        <v>0</v>
      </c>
      <c r="DO43" s="49">
        <f t="shared" si="9"/>
        <v>1</v>
      </c>
      <c r="DP43" s="49">
        <f>SUM($DO$15:DO43)*DO43</f>
        <v>29</v>
      </c>
      <c r="DQ43" s="28" t="s">
        <v>56</v>
      </c>
      <c r="DS43" s="9">
        <f ca="1" t="shared" si="41"/>
        <v>0</v>
      </c>
      <c r="DT43" s="10">
        <f ca="1" t="shared" si="42"/>
        <v>0</v>
      </c>
      <c r="DU43" s="48">
        <f t="shared" si="43"/>
        <v>0</v>
      </c>
      <c r="DV43" s="49">
        <f t="shared" si="10"/>
        <v>1</v>
      </c>
      <c r="DW43" s="45">
        <f t="shared" si="44"/>
        <v>65</v>
      </c>
      <c r="DX43" s="9">
        <f ca="1" t="shared" si="45"/>
        <v>64</v>
      </c>
      <c r="DY43" s="25">
        <v>65</v>
      </c>
      <c r="DZ43" s="14">
        <f ca="1" t="shared" si="46"/>
        <v>65.9</v>
      </c>
      <c r="EA43" s="44">
        <f t="shared" si="47"/>
        <v>0</v>
      </c>
      <c r="EB43" s="49">
        <f t="shared" si="11"/>
        <v>1</v>
      </c>
      <c r="EC43" s="49">
        <f>SUM($EB$15:EB43)*EB43</f>
        <v>29</v>
      </c>
      <c r="ED43" s="28" t="s">
        <v>56</v>
      </c>
    </row>
    <row r="44" spans="1:134" s="6" customFormat="1" ht="12.75" customHeight="1">
      <c r="A44" s="209">
        <f t="shared" si="0"/>
        <v>0</v>
      </c>
      <c r="B44" s="210"/>
      <c r="C44" s="209">
        <f t="shared" si="12"/>
        <v>0</v>
      </c>
      <c r="D44" s="210"/>
      <c r="E44" s="52"/>
      <c r="F44" s="53"/>
      <c r="G44" s="53"/>
      <c r="H44" s="53"/>
      <c r="I44" s="54"/>
      <c r="J44" s="52"/>
      <c r="K44" s="53"/>
      <c r="L44" s="53"/>
      <c r="M44" s="53"/>
      <c r="N44" s="54"/>
      <c r="O44" s="52"/>
      <c r="P44" s="53"/>
      <c r="Q44" s="53"/>
      <c r="R44" s="53"/>
      <c r="S44" s="54"/>
      <c r="T44" s="52"/>
      <c r="U44" s="53"/>
      <c r="V44" s="53"/>
      <c r="W44" s="53"/>
      <c r="X44" s="54"/>
      <c r="Y44" s="19">
        <v>22</v>
      </c>
      <c r="Z44" s="16" t="s">
        <v>15</v>
      </c>
      <c r="AA44" s="20">
        <v>23.9</v>
      </c>
      <c r="AB44" s="52"/>
      <c r="AC44" s="53"/>
      <c r="AD44" s="53"/>
      <c r="AE44" s="53"/>
      <c r="AF44" s="54"/>
      <c r="AG44" s="52"/>
      <c r="AH44" s="53"/>
      <c r="AI44" s="53"/>
      <c r="AJ44" s="53"/>
      <c r="AK44" s="54"/>
      <c r="AL44" s="52"/>
      <c r="AM44" s="53"/>
      <c r="AN44" s="53"/>
      <c r="AO44" s="53"/>
      <c r="AP44" s="54"/>
      <c r="AQ44" s="52"/>
      <c r="AR44" s="53"/>
      <c r="AS44" s="53"/>
      <c r="AT44" s="53"/>
      <c r="AU44" s="75"/>
      <c r="AV44" s="209">
        <f t="shared" si="1"/>
        <v>0</v>
      </c>
      <c r="AW44" s="210"/>
      <c r="AX44" s="209">
        <f t="shared" si="2"/>
        <v>0</v>
      </c>
      <c r="AY44" s="215"/>
      <c r="AZ44" s="149">
        <f t="shared" si="3"/>
        <v>0</v>
      </c>
      <c r="BA44" s="150"/>
      <c r="BB44" s="160">
        <f t="shared" si="4"/>
        <v>0</v>
      </c>
      <c r="BC44" s="150"/>
      <c r="BE44" s="9">
        <f ca="1" t="shared" si="13"/>
        <v>0</v>
      </c>
      <c r="BF44" s="10">
        <f ca="1" t="shared" si="14"/>
        <v>0</v>
      </c>
      <c r="BG44" s="48">
        <f t="shared" si="48"/>
        <v>0</v>
      </c>
      <c r="BH44" s="25">
        <f t="shared" si="15"/>
        <v>1</v>
      </c>
      <c r="BI44" s="45">
        <f t="shared" si="49"/>
        <v>67</v>
      </c>
      <c r="BJ44" s="9">
        <f ca="1" t="shared" si="50"/>
        <v>66</v>
      </c>
      <c r="BK44" s="25">
        <v>67</v>
      </c>
      <c r="BL44" s="14">
        <f ca="1" t="shared" si="51"/>
        <v>67.9</v>
      </c>
      <c r="BM44" s="44">
        <f t="shared" si="52"/>
        <v>0</v>
      </c>
      <c r="BN44" s="49">
        <f t="shared" si="16"/>
        <v>1</v>
      </c>
      <c r="BO44" s="49">
        <f>SUM($BN$15:BN44)*BN44</f>
        <v>30</v>
      </c>
      <c r="BP44" s="28" t="s">
        <v>57</v>
      </c>
      <c r="BR44" s="9">
        <f ca="1" t="shared" si="17"/>
        <v>0</v>
      </c>
      <c r="BS44" s="10">
        <f ca="1" t="shared" si="18"/>
        <v>0</v>
      </c>
      <c r="BT44" s="48">
        <f t="shared" si="19"/>
        <v>0</v>
      </c>
      <c r="BU44" s="49">
        <f t="shared" si="20"/>
        <v>1</v>
      </c>
      <c r="BV44" s="45">
        <f t="shared" si="21"/>
        <v>67</v>
      </c>
      <c r="BW44" s="9">
        <f ca="1" t="shared" si="22"/>
        <v>66</v>
      </c>
      <c r="BX44" s="25">
        <v>67</v>
      </c>
      <c r="BY44" s="14">
        <f ca="1" t="shared" si="53"/>
        <v>67.9</v>
      </c>
      <c r="BZ44" s="44">
        <f t="shared" si="23"/>
        <v>0</v>
      </c>
      <c r="CA44" s="49">
        <f t="shared" si="54"/>
        <v>1</v>
      </c>
      <c r="CB44" s="49">
        <f>SUM($CA$15:CA44)*CA44</f>
        <v>30</v>
      </c>
      <c r="CC44" s="28" t="s">
        <v>57</v>
      </c>
      <c r="CE44" s="9">
        <f ca="1" t="shared" si="24"/>
        <v>0</v>
      </c>
      <c r="CF44" s="10">
        <f ca="1" t="shared" si="25"/>
        <v>0</v>
      </c>
      <c r="CG44" s="48">
        <f t="shared" si="26"/>
        <v>0</v>
      </c>
      <c r="CH44" s="49">
        <f t="shared" si="27"/>
        <v>1</v>
      </c>
      <c r="CI44" s="45">
        <f t="shared" si="28"/>
        <v>67</v>
      </c>
      <c r="CJ44" s="9">
        <f ca="1" t="shared" si="55"/>
        <v>66</v>
      </c>
      <c r="CK44" s="25">
        <v>67</v>
      </c>
      <c r="CL44" s="14">
        <f ca="1" t="shared" si="56"/>
        <v>67.9</v>
      </c>
      <c r="CM44" s="44">
        <f t="shared" si="29"/>
        <v>0</v>
      </c>
      <c r="CN44" s="49">
        <f t="shared" si="30"/>
        <v>1</v>
      </c>
      <c r="CO44" s="49">
        <f>SUM($CN$15:CN44)*CN44</f>
        <v>30</v>
      </c>
      <c r="CP44" s="28" t="s">
        <v>57</v>
      </c>
      <c r="CS44" s="9">
        <f ca="1" t="shared" si="31"/>
        <v>0</v>
      </c>
      <c r="CT44" s="10">
        <f ca="1" t="shared" si="32"/>
        <v>0</v>
      </c>
      <c r="CU44" s="48">
        <f t="shared" si="5"/>
        <v>0</v>
      </c>
      <c r="CV44" s="25">
        <f t="shared" si="6"/>
        <v>1</v>
      </c>
      <c r="CW44" s="45">
        <f t="shared" si="33"/>
        <v>67</v>
      </c>
      <c r="CX44" s="9">
        <f ca="1" t="shared" si="57"/>
        <v>66</v>
      </c>
      <c r="CY44" s="25">
        <v>67</v>
      </c>
      <c r="CZ44" s="14">
        <f ca="1" t="shared" si="58"/>
        <v>67.9</v>
      </c>
      <c r="DA44" s="44">
        <f t="shared" si="34"/>
        <v>0</v>
      </c>
      <c r="DB44" s="49">
        <f t="shared" si="7"/>
        <v>1</v>
      </c>
      <c r="DC44" s="49">
        <f>SUM($DB$15:DB44)*DB44</f>
        <v>30</v>
      </c>
      <c r="DD44" s="28" t="s">
        <v>57</v>
      </c>
      <c r="DF44" s="9">
        <f ca="1" t="shared" si="35"/>
        <v>0</v>
      </c>
      <c r="DG44" s="10">
        <f ca="1" t="shared" si="36"/>
        <v>0</v>
      </c>
      <c r="DH44" s="48">
        <f t="shared" si="37"/>
        <v>0</v>
      </c>
      <c r="DI44" s="49">
        <f t="shared" si="8"/>
        <v>1</v>
      </c>
      <c r="DJ44" s="45">
        <f t="shared" si="38"/>
        <v>67</v>
      </c>
      <c r="DK44" s="9">
        <f ca="1" t="shared" si="39"/>
        <v>66</v>
      </c>
      <c r="DL44" s="25">
        <v>67</v>
      </c>
      <c r="DM44" s="14">
        <f ca="1" t="shared" si="59"/>
        <v>67.9</v>
      </c>
      <c r="DN44" s="44">
        <f t="shared" si="40"/>
        <v>0</v>
      </c>
      <c r="DO44" s="49">
        <f t="shared" si="9"/>
        <v>1</v>
      </c>
      <c r="DP44" s="49">
        <f>SUM($DO$15:DO44)*DO44</f>
        <v>30</v>
      </c>
      <c r="DQ44" s="28" t="s">
        <v>57</v>
      </c>
      <c r="DS44" s="9">
        <f ca="1" t="shared" si="41"/>
        <v>0</v>
      </c>
      <c r="DT44" s="10">
        <f ca="1" t="shared" si="42"/>
        <v>0</v>
      </c>
      <c r="DU44" s="48">
        <f t="shared" si="43"/>
        <v>0</v>
      </c>
      <c r="DV44" s="49">
        <f t="shared" si="10"/>
        <v>1</v>
      </c>
      <c r="DW44" s="45">
        <f t="shared" si="44"/>
        <v>67</v>
      </c>
      <c r="DX44" s="9">
        <f ca="1" t="shared" si="45"/>
        <v>66</v>
      </c>
      <c r="DY44" s="25">
        <v>67</v>
      </c>
      <c r="DZ44" s="14">
        <f ca="1" t="shared" si="46"/>
        <v>67.9</v>
      </c>
      <c r="EA44" s="44">
        <f t="shared" si="47"/>
        <v>0</v>
      </c>
      <c r="EB44" s="49">
        <f t="shared" si="11"/>
        <v>1</v>
      </c>
      <c r="EC44" s="49">
        <f>SUM($EB$15:EB44)*EB44</f>
        <v>30</v>
      </c>
      <c r="ED44" s="28" t="s">
        <v>57</v>
      </c>
    </row>
    <row r="45" spans="1:134" s="6" customFormat="1" ht="12.75" customHeight="1">
      <c r="A45" s="209">
        <f t="shared" si="0"/>
        <v>0</v>
      </c>
      <c r="B45" s="210"/>
      <c r="C45" s="209">
        <f t="shared" si="12"/>
        <v>0</v>
      </c>
      <c r="D45" s="210"/>
      <c r="E45" s="52"/>
      <c r="F45" s="53"/>
      <c r="G45" s="53"/>
      <c r="H45" s="53"/>
      <c r="I45" s="54"/>
      <c r="J45" s="52"/>
      <c r="K45" s="53"/>
      <c r="L45" s="53"/>
      <c r="M45" s="53"/>
      <c r="N45" s="54"/>
      <c r="O45" s="52"/>
      <c r="P45" s="53"/>
      <c r="Q45" s="53"/>
      <c r="R45" s="53"/>
      <c r="S45" s="54"/>
      <c r="T45" s="52"/>
      <c r="U45" s="53"/>
      <c r="V45" s="53"/>
      <c r="W45" s="53"/>
      <c r="X45" s="54"/>
      <c r="Y45" s="19">
        <v>20</v>
      </c>
      <c r="Z45" s="16" t="s">
        <v>15</v>
      </c>
      <c r="AA45" s="20">
        <v>21.9</v>
      </c>
      <c r="AB45" s="52"/>
      <c r="AC45" s="53"/>
      <c r="AD45" s="53"/>
      <c r="AE45" s="53"/>
      <c r="AF45" s="54"/>
      <c r="AG45" s="52"/>
      <c r="AH45" s="53"/>
      <c r="AI45" s="53"/>
      <c r="AJ45" s="53"/>
      <c r="AK45" s="54"/>
      <c r="AL45" s="52"/>
      <c r="AM45" s="53"/>
      <c r="AN45" s="53"/>
      <c r="AO45" s="53"/>
      <c r="AP45" s="54"/>
      <c r="AQ45" s="52"/>
      <c r="AR45" s="53"/>
      <c r="AS45" s="53"/>
      <c r="AT45" s="53"/>
      <c r="AU45" s="75"/>
      <c r="AV45" s="209">
        <f t="shared" si="1"/>
        <v>0</v>
      </c>
      <c r="AW45" s="210"/>
      <c r="AX45" s="209">
        <f t="shared" si="2"/>
        <v>0</v>
      </c>
      <c r="AY45" s="215"/>
      <c r="AZ45" s="149">
        <f t="shared" si="3"/>
        <v>0</v>
      </c>
      <c r="BA45" s="150"/>
      <c r="BB45" s="160">
        <f t="shared" si="4"/>
        <v>0</v>
      </c>
      <c r="BC45" s="150"/>
      <c r="BE45" s="9">
        <f ca="1" t="shared" si="13"/>
        <v>0</v>
      </c>
      <c r="BF45" s="10">
        <f ca="1" t="shared" si="14"/>
        <v>0</v>
      </c>
      <c r="BG45" s="48">
        <f t="shared" si="48"/>
        <v>0</v>
      </c>
      <c r="BH45" s="25">
        <f t="shared" si="15"/>
        <v>1</v>
      </c>
      <c r="BI45" s="45">
        <f t="shared" si="49"/>
        <v>69</v>
      </c>
      <c r="BJ45" s="9">
        <f ca="1" t="shared" si="50"/>
        <v>68</v>
      </c>
      <c r="BK45" s="25">
        <v>69</v>
      </c>
      <c r="BL45" s="14">
        <f ca="1" t="shared" si="51"/>
        <v>69.9</v>
      </c>
      <c r="BM45" s="44">
        <f t="shared" si="52"/>
        <v>0</v>
      </c>
      <c r="BN45" s="49">
        <f t="shared" si="16"/>
        <v>1</v>
      </c>
      <c r="BO45" s="49">
        <f>SUM($BN$15:BN45)*BN45</f>
        <v>31</v>
      </c>
      <c r="BP45" s="28" t="s">
        <v>58</v>
      </c>
      <c r="BR45" s="9">
        <f ca="1" t="shared" si="17"/>
        <v>0</v>
      </c>
      <c r="BS45" s="10">
        <f ca="1" t="shared" si="18"/>
        <v>0</v>
      </c>
      <c r="BT45" s="48">
        <f t="shared" si="19"/>
        <v>0</v>
      </c>
      <c r="BU45" s="49">
        <f t="shared" si="20"/>
        <v>1</v>
      </c>
      <c r="BV45" s="45">
        <f t="shared" si="21"/>
        <v>69</v>
      </c>
      <c r="BW45" s="9">
        <f ca="1" t="shared" si="22"/>
        <v>68</v>
      </c>
      <c r="BX45" s="25">
        <v>69</v>
      </c>
      <c r="BY45" s="14">
        <f ca="1" t="shared" si="53"/>
        <v>69.9</v>
      </c>
      <c r="BZ45" s="44">
        <f t="shared" si="23"/>
        <v>0</v>
      </c>
      <c r="CA45" s="49">
        <f t="shared" si="54"/>
        <v>1</v>
      </c>
      <c r="CB45" s="49">
        <f>SUM($CA$15:CA45)*CA45</f>
        <v>31</v>
      </c>
      <c r="CC45" s="28" t="s">
        <v>58</v>
      </c>
      <c r="CE45" s="9">
        <f ca="1" t="shared" si="24"/>
        <v>0</v>
      </c>
      <c r="CF45" s="10">
        <f ca="1" t="shared" si="25"/>
        <v>0</v>
      </c>
      <c r="CG45" s="48">
        <f t="shared" si="26"/>
        <v>0</v>
      </c>
      <c r="CH45" s="49">
        <f t="shared" si="27"/>
        <v>1</v>
      </c>
      <c r="CI45" s="45">
        <f t="shared" si="28"/>
        <v>69</v>
      </c>
      <c r="CJ45" s="9">
        <f ca="1" t="shared" si="55"/>
        <v>68</v>
      </c>
      <c r="CK45" s="25">
        <v>69</v>
      </c>
      <c r="CL45" s="14">
        <f ca="1" t="shared" si="56"/>
        <v>69.9</v>
      </c>
      <c r="CM45" s="44">
        <f t="shared" si="29"/>
        <v>0</v>
      </c>
      <c r="CN45" s="49">
        <f t="shared" si="30"/>
        <v>1</v>
      </c>
      <c r="CO45" s="49">
        <f>SUM($CN$15:CN45)*CN45</f>
        <v>31</v>
      </c>
      <c r="CP45" s="28" t="s">
        <v>58</v>
      </c>
      <c r="CS45" s="9">
        <f ca="1" t="shared" si="31"/>
        <v>0</v>
      </c>
      <c r="CT45" s="10">
        <f ca="1" t="shared" si="32"/>
        <v>0</v>
      </c>
      <c r="CU45" s="48">
        <f t="shared" si="5"/>
        <v>0</v>
      </c>
      <c r="CV45" s="25">
        <f t="shared" si="6"/>
        <v>1</v>
      </c>
      <c r="CW45" s="45">
        <f t="shared" si="33"/>
        <v>69</v>
      </c>
      <c r="CX45" s="9">
        <f ca="1" t="shared" si="57"/>
        <v>68</v>
      </c>
      <c r="CY45" s="25">
        <v>69</v>
      </c>
      <c r="CZ45" s="14">
        <f ca="1" t="shared" si="58"/>
        <v>69.9</v>
      </c>
      <c r="DA45" s="44">
        <f t="shared" si="34"/>
        <v>0</v>
      </c>
      <c r="DB45" s="49">
        <f t="shared" si="7"/>
        <v>1</v>
      </c>
      <c r="DC45" s="49">
        <f>SUM($DB$15:DB45)*DB45</f>
        <v>31</v>
      </c>
      <c r="DD45" s="28" t="s">
        <v>58</v>
      </c>
      <c r="DF45" s="9">
        <f ca="1" t="shared" si="35"/>
        <v>0</v>
      </c>
      <c r="DG45" s="10">
        <f ca="1" t="shared" si="36"/>
        <v>0</v>
      </c>
      <c r="DH45" s="48">
        <f t="shared" si="37"/>
        <v>0</v>
      </c>
      <c r="DI45" s="49">
        <f t="shared" si="8"/>
        <v>1</v>
      </c>
      <c r="DJ45" s="45">
        <f t="shared" si="38"/>
        <v>69</v>
      </c>
      <c r="DK45" s="9">
        <f ca="1" t="shared" si="39"/>
        <v>68</v>
      </c>
      <c r="DL45" s="25">
        <v>69</v>
      </c>
      <c r="DM45" s="14">
        <f ca="1" t="shared" si="59"/>
        <v>69.9</v>
      </c>
      <c r="DN45" s="44">
        <f t="shared" si="40"/>
        <v>0</v>
      </c>
      <c r="DO45" s="49">
        <f t="shared" si="9"/>
        <v>1</v>
      </c>
      <c r="DP45" s="49">
        <f>SUM($DO$15:DO45)*DO45</f>
        <v>31</v>
      </c>
      <c r="DQ45" s="28" t="s">
        <v>58</v>
      </c>
      <c r="DS45" s="9">
        <f ca="1" t="shared" si="41"/>
        <v>0</v>
      </c>
      <c r="DT45" s="10">
        <f ca="1" t="shared" si="42"/>
        <v>0</v>
      </c>
      <c r="DU45" s="48">
        <f t="shared" si="43"/>
        <v>0</v>
      </c>
      <c r="DV45" s="49">
        <f t="shared" si="10"/>
        <v>1</v>
      </c>
      <c r="DW45" s="45">
        <f t="shared" si="44"/>
        <v>69</v>
      </c>
      <c r="DX45" s="9">
        <f ca="1" t="shared" si="45"/>
        <v>68</v>
      </c>
      <c r="DY45" s="25">
        <v>69</v>
      </c>
      <c r="DZ45" s="14">
        <f ca="1" t="shared" si="46"/>
        <v>69.9</v>
      </c>
      <c r="EA45" s="44">
        <f t="shared" si="47"/>
        <v>0</v>
      </c>
      <c r="EB45" s="49">
        <f t="shared" si="11"/>
        <v>1</v>
      </c>
      <c r="EC45" s="49">
        <f>SUM($EB$15:EB45)*EB45</f>
        <v>31</v>
      </c>
      <c r="ED45" s="28" t="s">
        <v>58</v>
      </c>
    </row>
    <row r="46" spans="1:134" s="3" customFormat="1" ht="12.75" customHeight="1">
      <c r="A46" s="209">
        <f t="shared" si="0"/>
        <v>0</v>
      </c>
      <c r="B46" s="210"/>
      <c r="C46" s="209">
        <f t="shared" si="12"/>
        <v>0</v>
      </c>
      <c r="D46" s="210"/>
      <c r="E46" s="52"/>
      <c r="F46" s="53"/>
      <c r="G46" s="53"/>
      <c r="H46" s="53"/>
      <c r="I46" s="54"/>
      <c r="J46" s="52"/>
      <c r="K46" s="53"/>
      <c r="L46" s="53"/>
      <c r="M46" s="53"/>
      <c r="N46" s="54"/>
      <c r="O46" s="52"/>
      <c r="P46" s="53"/>
      <c r="Q46" s="53"/>
      <c r="R46" s="53"/>
      <c r="S46" s="54"/>
      <c r="T46" s="52"/>
      <c r="U46" s="53"/>
      <c r="V46" s="53"/>
      <c r="W46" s="53"/>
      <c r="X46" s="54"/>
      <c r="Y46" s="19">
        <v>18</v>
      </c>
      <c r="Z46" s="16" t="s">
        <v>15</v>
      </c>
      <c r="AA46" s="20">
        <v>19.9</v>
      </c>
      <c r="AB46" s="52"/>
      <c r="AC46" s="53"/>
      <c r="AD46" s="53"/>
      <c r="AE46" s="53"/>
      <c r="AF46" s="54"/>
      <c r="AG46" s="52"/>
      <c r="AH46" s="53"/>
      <c r="AI46" s="53"/>
      <c r="AJ46" s="53"/>
      <c r="AK46" s="54"/>
      <c r="AL46" s="52"/>
      <c r="AM46" s="53"/>
      <c r="AN46" s="53"/>
      <c r="AO46" s="53"/>
      <c r="AP46" s="54"/>
      <c r="AQ46" s="52"/>
      <c r="AR46" s="53"/>
      <c r="AS46" s="53"/>
      <c r="AT46" s="53"/>
      <c r="AU46" s="75"/>
      <c r="AV46" s="209">
        <f t="shared" si="1"/>
        <v>0</v>
      </c>
      <c r="AW46" s="210"/>
      <c r="AX46" s="209">
        <f t="shared" si="2"/>
        <v>0</v>
      </c>
      <c r="AY46" s="215"/>
      <c r="AZ46" s="149">
        <f t="shared" si="3"/>
        <v>0</v>
      </c>
      <c r="BA46" s="150"/>
      <c r="BB46" s="160">
        <f t="shared" si="4"/>
        <v>0</v>
      </c>
      <c r="BC46" s="150"/>
      <c r="BE46" s="9">
        <f ca="1" t="shared" si="13"/>
        <v>0</v>
      </c>
      <c r="BF46" s="10">
        <f ca="1" t="shared" si="14"/>
        <v>0</v>
      </c>
      <c r="BG46" s="48">
        <f t="shared" si="48"/>
        <v>0</v>
      </c>
      <c r="BH46" s="25">
        <f t="shared" si="15"/>
        <v>1</v>
      </c>
      <c r="BI46" s="45">
        <f t="shared" si="49"/>
        <v>71</v>
      </c>
      <c r="BJ46" s="9">
        <f ca="1" t="shared" si="50"/>
        <v>70</v>
      </c>
      <c r="BK46" s="25">
        <v>71</v>
      </c>
      <c r="BL46" s="14">
        <f ca="1" t="shared" si="51"/>
        <v>71.9</v>
      </c>
      <c r="BM46" s="44">
        <f t="shared" si="52"/>
        <v>0</v>
      </c>
      <c r="BN46" s="49">
        <f t="shared" si="16"/>
        <v>1</v>
      </c>
      <c r="BO46" s="49">
        <f>SUM($BN$15:BN46)*BN46</f>
        <v>32</v>
      </c>
      <c r="BP46" s="28" t="s">
        <v>59</v>
      </c>
      <c r="BQ46" s="6"/>
      <c r="BR46" s="9">
        <f ca="1" t="shared" si="17"/>
        <v>0</v>
      </c>
      <c r="BS46" s="10">
        <f ca="1" t="shared" si="18"/>
        <v>0</v>
      </c>
      <c r="BT46" s="48">
        <f t="shared" si="19"/>
        <v>0</v>
      </c>
      <c r="BU46" s="49">
        <f t="shared" si="20"/>
        <v>1</v>
      </c>
      <c r="BV46" s="45">
        <f t="shared" si="21"/>
        <v>71</v>
      </c>
      <c r="BW46" s="9">
        <f ca="1" t="shared" si="22"/>
        <v>70</v>
      </c>
      <c r="BX46" s="25">
        <v>71</v>
      </c>
      <c r="BY46" s="14">
        <f ca="1" t="shared" si="53"/>
        <v>71.9</v>
      </c>
      <c r="BZ46" s="44">
        <f t="shared" si="23"/>
        <v>0</v>
      </c>
      <c r="CA46" s="49">
        <f t="shared" si="54"/>
        <v>1</v>
      </c>
      <c r="CB46" s="49">
        <f>SUM($CA$15:CA46)*CA46</f>
        <v>32</v>
      </c>
      <c r="CC46" s="28" t="s">
        <v>59</v>
      </c>
      <c r="CD46" s="6"/>
      <c r="CE46" s="9">
        <f ca="1" t="shared" si="24"/>
        <v>0</v>
      </c>
      <c r="CF46" s="10">
        <f ca="1" t="shared" si="25"/>
        <v>0</v>
      </c>
      <c r="CG46" s="48">
        <f t="shared" si="26"/>
        <v>0</v>
      </c>
      <c r="CH46" s="49">
        <f t="shared" si="27"/>
        <v>1</v>
      </c>
      <c r="CI46" s="45">
        <f t="shared" si="28"/>
        <v>71</v>
      </c>
      <c r="CJ46" s="9">
        <f ca="1" t="shared" si="55"/>
        <v>70</v>
      </c>
      <c r="CK46" s="25">
        <v>71</v>
      </c>
      <c r="CL46" s="14">
        <f ca="1" t="shared" si="56"/>
        <v>71.9</v>
      </c>
      <c r="CM46" s="44">
        <f t="shared" si="29"/>
        <v>0</v>
      </c>
      <c r="CN46" s="49">
        <f t="shared" si="30"/>
        <v>1</v>
      </c>
      <c r="CO46" s="49">
        <f>SUM($CN$15:CN46)*CN46</f>
        <v>32</v>
      </c>
      <c r="CP46" s="28" t="s">
        <v>59</v>
      </c>
      <c r="CS46" s="9">
        <f ca="1" t="shared" si="31"/>
        <v>0</v>
      </c>
      <c r="CT46" s="10">
        <f ca="1" t="shared" si="32"/>
        <v>0</v>
      </c>
      <c r="CU46" s="48">
        <f t="shared" si="5"/>
        <v>0</v>
      </c>
      <c r="CV46" s="25">
        <f t="shared" si="6"/>
        <v>1</v>
      </c>
      <c r="CW46" s="45">
        <f t="shared" si="33"/>
        <v>71</v>
      </c>
      <c r="CX46" s="9">
        <f ca="1" t="shared" si="57"/>
        <v>70</v>
      </c>
      <c r="CY46" s="25">
        <v>71</v>
      </c>
      <c r="CZ46" s="14">
        <f ca="1" t="shared" si="58"/>
        <v>71.9</v>
      </c>
      <c r="DA46" s="44">
        <f t="shared" si="34"/>
        <v>0</v>
      </c>
      <c r="DB46" s="49">
        <f t="shared" si="7"/>
        <v>1</v>
      </c>
      <c r="DC46" s="49">
        <f>SUM($DB$15:DB46)*DB46</f>
        <v>32</v>
      </c>
      <c r="DD46" s="28" t="s">
        <v>59</v>
      </c>
      <c r="DE46" s="6"/>
      <c r="DF46" s="9">
        <f ca="1" t="shared" si="35"/>
        <v>0</v>
      </c>
      <c r="DG46" s="10">
        <f ca="1" t="shared" si="36"/>
        <v>0</v>
      </c>
      <c r="DH46" s="48">
        <f t="shared" si="37"/>
        <v>0</v>
      </c>
      <c r="DI46" s="49">
        <f t="shared" si="8"/>
        <v>1</v>
      </c>
      <c r="DJ46" s="45">
        <f t="shared" si="38"/>
        <v>71</v>
      </c>
      <c r="DK46" s="9">
        <f ca="1" t="shared" si="39"/>
        <v>70</v>
      </c>
      <c r="DL46" s="25">
        <v>71</v>
      </c>
      <c r="DM46" s="14">
        <f ca="1" t="shared" si="59"/>
        <v>71.9</v>
      </c>
      <c r="DN46" s="44">
        <f t="shared" si="40"/>
        <v>0</v>
      </c>
      <c r="DO46" s="49">
        <f t="shared" si="9"/>
        <v>1</v>
      </c>
      <c r="DP46" s="49">
        <f>SUM($DO$15:DO46)*DO46</f>
        <v>32</v>
      </c>
      <c r="DQ46" s="28" t="s">
        <v>59</v>
      </c>
      <c r="DR46" s="6"/>
      <c r="DS46" s="9">
        <f ca="1" t="shared" si="41"/>
        <v>0</v>
      </c>
      <c r="DT46" s="10">
        <f ca="1" t="shared" si="42"/>
        <v>0</v>
      </c>
      <c r="DU46" s="48">
        <f t="shared" si="43"/>
        <v>0</v>
      </c>
      <c r="DV46" s="49">
        <f t="shared" si="10"/>
        <v>1</v>
      </c>
      <c r="DW46" s="45">
        <f t="shared" si="44"/>
        <v>71</v>
      </c>
      <c r="DX46" s="9">
        <f ca="1" t="shared" si="45"/>
        <v>70</v>
      </c>
      <c r="DY46" s="25">
        <v>71</v>
      </c>
      <c r="DZ46" s="14">
        <f ca="1" t="shared" si="46"/>
        <v>71.9</v>
      </c>
      <c r="EA46" s="44">
        <f t="shared" si="47"/>
        <v>0</v>
      </c>
      <c r="EB46" s="49">
        <f t="shared" si="11"/>
        <v>1</v>
      </c>
      <c r="EC46" s="49">
        <f>SUM($EB$15:EB46)*EB46</f>
        <v>32</v>
      </c>
      <c r="ED46" s="28" t="s">
        <v>59</v>
      </c>
    </row>
    <row r="47" spans="1:134" s="3" customFormat="1" ht="12.75" customHeight="1">
      <c r="A47" s="209">
        <f t="shared" si="0"/>
        <v>0</v>
      </c>
      <c r="B47" s="210"/>
      <c r="C47" s="209">
        <f t="shared" si="12"/>
        <v>0</v>
      </c>
      <c r="D47" s="210"/>
      <c r="E47" s="52"/>
      <c r="F47" s="53"/>
      <c r="G47" s="53"/>
      <c r="H47" s="53"/>
      <c r="I47" s="54"/>
      <c r="J47" s="52"/>
      <c r="K47" s="53"/>
      <c r="L47" s="53"/>
      <c r="M47" s="53"/>
      <c r="N47" s="54"/>
      <c r="O47" s="52"/>
      <c r="P47" s="53"/>
      <c r="Q47" s="53"/>
      <c r="R47" s="53"/>
      <c r="S47" s="54"/>
      <c r="T47" s="52"/>
      <c r="U47" s="53"/>
      <c r="V47" s="53"/>
      <c r="W47" s="53"/>
      <c r="X47" s="54"/>
      <c r="Y47" s="19">
        <v>16</v>
      </c>
      <c r="Z47" s="16" t="s">
        <v>15</v>
      </c>
      <c r="AA47" s="20">
        <v>17.9</v>
      </c>
      <c r="AB47" s="52"/>
      <c r="AC47" s="53"/>
      <c r="AD47" s="53"/>
      <c r="AE47" s="53"/>
      <c r="AF47" s="54"/>
      <c r="AG47" s="52"/>
      <c r="AH47" s="53"/>
      <c r="AI47" s="53"/>
      <c r="AJ47" s="53"/>
      <c r="AK47" s="54"/>
      <c r="AL47" s="52"/>
      <c r="AM47" s="53"/>
      <c r="AN47" s="53"/>
      <c r="AO47" s="53"/>
      <c r="AP47" s="54"/>
      <c r="AQ47" s="52"/>
      <c r="AR47" s="53"/>
      <c r="AS47" s="53"/>
      <c r="AT47" s="53"/>
      <c r="AU47" s="75"/>
      <c r="AV47" s="209">
        <f t="shared" si="1"/>
        <v>0</v>
      </c>
      <c r="AW47" s="210"/>
      <c r="AX47" s="209">
        <f t="shared" si="2"/>
        <v>0</v>
      </c>
      <c r="AY47" s="215"/>
      <c r="AZ47" s="149">
        <f t="shared" si="3"/>
        <v>0</v>
      </c>
      <c r="BA47" s="150"/>
      <c r="BB47" s="160">
        <f t="shared" si="4"/>
        <v>0</v>
      </c>
      <c r="BC47" s="150"/>
      <c r="BE47" s="9">
        <f ca="1" t="shared" si="13"/>
        <v>0</v>
      </c>
      <c r="BF47" s="10">
        <f ca="1" t="shared" si="14"/>
        <v>0</v>
      </c>
      <c r="BG47" s="48">
        <f t="shared" si="48"/>
        <v>0</v>
      </c>
      <c r="BH47" s="25">
        <f t="shared" si="15"/>
        <v>1</v>
      </c>
      <c r="BI47" s="45">
        <f t="shared" si="49"/>
        <v>73</v>
      </c>
      <c r="BJ47" s="9">
        <f ca="1" t="shared" si="50"/>
        <v>72</v>
      </c>
      <c r="BK47" s="25">
        <v>73</v>
      </c>
      <c r="BL47" s="14">
        <f ca="1" t="shared" si="51"/>
        <v>73.9</v>
      </c>
      <c r="BM47" s="41">
        <f t="shared" si="52"/>
        <v>0</v>
      </c>
      <c r="BN47" s="42">
        <f t="shared" si="16"/>
        <v>1</v>
      </c>
      <c r="BO47" s="42">
        <f>SUM($BN$15:BN47)*BN47</f>
        <v>33</v>
      </c>
      <c r="BP47" s="26" t="s">
        <v>60</v>
      </c>
      <c r="BQ47" s="6"/>
      <c r="BR47" s="9">
        <f ca="1" t="shared" si="17"/>
        <v>0</v>
      </c>
      <c r="BS47" s="10">
        <f ca="1" t="shared" si="18"/>
        <v>0</v>
      </c>
      <c r="BT47" s="48">
        <f t="shared" si="19"/>
        <v>0</v>
      </c>
      <c r="BU47" s="49">
        <f t="shared" si="20"/>
        <v>1</v>
      </c>
      <c r="BV47" s="45">
        <f t="shared" si="21"/>
        <v>73</v>
      </c>
      <c r="BW47" s="9">
        <f ca="1" t="shared" si="22"/>
        <v>72</v>
      </c>
      <c r="BX47" s="25">
        <v>73</v>
      </c>
      <c r="BY47" s="14">
        <f ca="1" t="shared" si="53"/>
        <v>73.9</v>
      </c>
      <c r="BZ47" s="41">
        <f t="shared" si="23"/>
        <v>0</v>
      </c>
      <c r="CA47" s="42">
        <f t="shared" si="54"/>
        <v>1</v>
      </c>
      <c r="CB47" s="42">
        <f>SUM($CA$15:CA47)*CA47</f>
        <v>33</v>
      </c>
      <c r="CC47" s="26" t="s">
        <v>60</v>
      </c>
      <c r="CD47" s="6"/>
      <c r="CE47" s="9">
        <f ca="1" t="shared" si="24"/>
        <v>0</v>
      </c>
      <c r="CF47" s="10">
        <f ca="1" t="shared" si="25"/>
        <v>0</v>
      </c>
      <c r="CG47" s="48">
        <f t="shared" si="26"/>
        <v>0</v>
      </c>
      <c r="CH47" s="49">
        <f t="shared" si="27"/>
        <v>1</v>
      </c>
      <c r="CI47" s="45">
        <f t="shared" si="28"/>
        <v>73</v>
      </c>
      <c r="CJ47" s="9">
        <f ca="1" t="shared" si="55"/>
        <v>72</v>
      </c>
      <c r="CK47" s="25">
        <v>73</v>
      </c>
      <c r="CL47" s="14">
        <f ca="1" t="shared" si="56"/>
        <v>73.9</v>
      </c>
      <c r="CM47" s="41">
        <f t="shared" si="29"/>
        <v>0</v>
      </c>
      <c r="CN47" s="42">
        <f t="shared" si="30"/>
        <v>1</v>
      </c>
      <c r="CO47" s="42">
        <f>SUM($CN$15:CN47)*CN47</f>
        <v>33</v>
      </c>
      <c r="CP47" s="26" t="s">
        <v>60</v>
      </c>
      <c r="CS47" s="9">
        <f ca="1" t="shared" si="31"/>
        <v>0</v>
      </c>
      <c r="CT47" s="10">
        <f ca="1" t="shared" si="32"/>
        <v>0</v>
      </c>
      <c r="CU47" s="48">
        <f t="shared" si="5"/>
        <v>0</v>
      </c>
      <c r="CV47" s="25">
        <f t="shared" si="6"/>
        <v>1</v>
      </c>
      <c r="CW47" s="45">
        <f t="shared" si="33"/>
        <v>73</v>
      </c>
      <c r="CX47" s="9">
        <f ca="1" t="shared" si="57"/>
        <v>72</v>
      </c>
      <c r="CY47" s="25">
        <v>73</v>
      </c>
      <c r="CZ47" s="14">
        <f ca="1" t="shared" si="58"/>
        <v>73.9</v>
      </c>
      <c r="DA47" s="41">
        <f t="shared" si="34"/>
        <v>0</v>
      </c>
      <c r="DB47" s="42">
        <f t="shared" si="7"/>
        <v>1</v>
      </c>
      <c r="DC47" s="42">
        <f>SUM($DB$15:DB47)*DB47</f>
        <v>33</v>
      </c>
      <c r="DD47" s="26" t="s">
        <v>60</v>
      </c>
      <c r="DE47" s="6"/>
      <c r="DF47" s="9">
        <f ca="1" t="shared" si="35"/>
        <v>0</v>
      </c>
      <c r="DG47" s="10">
        <f ca="1" t="shared" si="36"/>
        <v>0</v>
      </c>
      <c r="DH47" s="48">
        <f t="shared" si="37"/>
        <v>0</v>
      </c>
      <c r="DI47" s="49">
        <f t="shared" si="8"/>
        <v>1</v>
      </c>
      <c r="DJ47" s="45">
        <f t="shared" si="38"/>
        <v>73</v>
      </c>
      <c r="DK47" s="9">
        <f ca="1" t="shared" si="39"/>
        <v>72</v>
      </c>
      <c r="DL47" s="25">
        <v>73</v>
      </c>
      <c r="DM47" s="14">
        <f ca="1" t="shared" si="59"/>
        <v>73.9</v>
      </c>
      <c r="DN47" s="41">
        <f t="shared" si="40"/>
        <v>0</v>
      </c>
      <c r="DO47" s="42">
        <f t="shared" si="9"/>
        <v>1</v>
      </c>
      <c r="DP47" s="42">
        <f>SUM($DO$15:DO47)*DO47</f>
        <v>33</v>
      </c>
      <c r="DQ47" s="26" t="s">
        <v>60</v>
      </c>
      <c r="DR47" s="6"/>
      <c r="DS47" s="9">
        <f ca="1" t="shared" si="41"/>
        <v>0</v>
      </c>
      <c r="DT47" s="10">
        <f ca="1" t="shared" si="42"/>
        <v>0</v>
      </c>
      <c r="DU47" s="48">
        <f t="shared" si="43"/>
        <v>0</v>
      </c>
      <c r="DV47" s="49">
        <f t="shared" si="10"/>
        <v>1</v>
      </c>
      <c r="DW47" s="45">
        <f t="shared" si="44"/>
        <v>73</v>
      </c>
      <c r="DX47" s="9">
        <f ca="1" t="shared" si="45"/>
        <v>72</v>
      </c>
      <c r="DY47" s="25">
        <v>73</v>
      </c>
      <c r="DZ47" s="14">
        <f ca="1" t="shared" si="46"/>
        <v>73.9</v>
      </c>
      <c r="EA47" s="41">
        <f t="shared" si="47"/>
        <v>0</v>
      </c>
      <c r="EB47" s="42">
        <f t="shared" si="11"/>
        <v>1</v>
      </c>
      <c r="EC47" s="42">
        <f>SUM($EB$15:EB47)*EB47</f>
        <v>33</v>
      </c>
      <c r="ED47" s="26" t="s">
        <v>60</v>
      </c>
    </row>
    <row r="48" spans="1:134" s="3" customFormat="1" ht="12.75" customHeight="1">
      <c r="A48" s="209">
        <f t="shared" si="0"/>
        <v>0</v>
      </c>
      <c r="B48" s="210"/>
      <c r="C48" s="209">
        <f t="shared" si="12"/>
        <v>0</v>
      </c>
      <c r="D48" s="210"/>
      <c r="E48" s="52"/>
      <c r="F48" s="53"/>
      <c r="G48" s="53"/>
      <c r="H48" s="53"/>
      <c r="I48" s="54"/>
      <c r="J48" s="52"/>
      <c r="K48" s="53"/>
      <c r="L48" s="53"/>
      <c r="M48" s="53"/>
      <c r="N48" s="54"/>
      <c r="O48" s="52"/>
      <c r="P48" s="53"/>
      <c r="Q48" s="53"/>
      <c r="R48" s="53"/>
      <c r="S48" s="54"/>
      <c r="T48" s="52"/>
      <c r="U48" s="53"/>
      <c r="V48" s="53"/>
      <c r="W48" s="53"/>
      <c r="X48" s="54"/>
      <c r="Y48" s="19">
        <v>14</v>
      </c>
      <c r="Z48" s="16" t="s">
        <v>15</v>
      </c>
      <c r="AA48" s="20">
        <v>15.9</v>
      </c>
      <c r="AB48" s="52"/>
      <c r="AC48" s="53"/>
      <c r="AD48" s="53"/>
      <c r="AE48" s="53"/>
      <c r="AF48" s="54"/>
      <c r="AG48" s="52"/>
      <c r="AH48" s="53"/>
      <c r="AI48" s="53"/>
      <c r="AJ48" s="53"/>
      <c r="AK48" s="54"/>
      <c r="AL48" s="52"/>
      <c r="AM48" s="53"/>
      <c r="AN48" s="53"/>
      <c r="AO48" s="53"/>
      <c r="AP48" s="54"/>
      <c r="AQ48" s="52"/>
      <c r="AR48" s="53"/>
      <c r="AS48" s="53"/>
      <c r="AT48" s="53"/>
      <c r="AU48" s="75"/>
      <c r="AV48" s="209">
        <f t="shared" si="1"/>
        <v>0</v>
      </c>
      <c r="AW48" s="210"/>
      <c r="AX48" s="209">
        <f t="shared" si="2"/>
        <v>0</v>
      </c>
      <c r="AY48" s="215"/>
      <c r="AZ48" s="149">
        <f t="shared" si="3"/>
        <v>0</v>
      </c>
      <c r="BA48" s="150"/>
      <c r="BB48" s="160">
        <f t="shared" si="4"/>
        <v>0</v>
      </c>
      <c r="BC48" s="150"/>
      <c r="BE48" s="9">
        <f ca="1" t="shared" si="13"/>
        <v>0</v>
      </c>
      <c r="BF48" s="10">
        <f ca="1" t="shared" si="14"/>
        <v>0</v>
      </c>
      <c r="BG48" s="48">
        <f t="shared" si="48"/>
        <v>0</v>
      </c>
      <c r="BH48" s="25">
        <f t="shared" si="15"/>
        <v>1</v>
      </c>
      <c r="BI48" s="45">
        <f t="shared" si="49"/>
        <v>75</v>
      </c>
      <c r="BJ48" s="9">
        <f ca="1" t="shared" si="50"/>
        <v>74</v>
      </c>
      <c r="BK48" s="25">
        <v>75</v>
      </c>
      <c r="BL48" s="14">
        <f ca="1" t="shared" si="51"/>
        <v>75.9</v>
      </c>
      <c r="BM48" s="6"/>
      <c r="BN48" s="6"/>
      <c r="BO48" s="6"/>
      <c r="BP48" s="6"/>
      <c r="BQ48" s="6"/>
      <c r="BR48" s="9">
        <f ca="1" t="shared" si="17"/>
        <v>0</v>
      </c>
      <c r="BS48" s="10">
        <f ca="1" t="shared" si="18"/>
        <v>0</v>
      </c>
      <c r="BT48" s="48">
        <f t="shared" si="19"/>
        <v>0</v>
      </c>
      <c r="BU48" s="49">
        <f t="shared" si="20"/>
        <v>1</v>
      </c>
      <c r="BV48" s="45">
        <f t="shared" si="21"/>
        <v>75</v>
      </c>
      <c r="BW48" s="9">
        <f ca="1" t="shared" si="22"/>
        <v>74</v>
      </c>
      <c r="BX48" s="25">
        <v>75</v>
      </c>
      <c r="BY48" s="14">
        <f ca="1" t="shared" si="53"/>
        <v>75.9</v>
      </c>
      <c r="BZ48" s="30"/>
      <c r="CA48" s="30"/>
      <c r="CB48" s="30"/>
      <c r="CC48" s="6"/>
      <c r="CD48" s="6"/>
      <c r="CE48" s="9">
        <f ca="1" t="shared" si="24"/>
        <v>0</v>
      </c>
      <c r="CF48" s="10">
        <f ca="1" t="shared" si="25"/>
        <v>0</v>
      </c>
      <c r="CG48" s="48">
        <f t="shared" si="26"/>
        <v>0</v>
      </c>
      <c r="CH48" s="49">
        <f t="shared" si="27"/>
        <v>1</v>
      </c>
      <c r="CI48" s="45">
        <f t="shared" si="28"/>
        <v>75</v>
      </c>
      <c r="CJ48" s="9">
        <f ca="1" t="shared" si="55"/>
        <v>74</v>
      </c>
      <c r="CK48" s="25">
        <v>75</v>
      </c>
      <c r="CL48" s="14">
        <f ca="1" t="shared" si="56"/>
        <v>75.9</v>
      </c>
      <c r="CM48" s="30"/>
      <c r="CN48" s="30"/>
      <c r="CO48" s="30"/>
      <c r="CP48" s="6"/>
      <c r="CS48" s="9">
        <f ca="1" t="shared" si="31"/>
        <v>0</v>
      </c>
      <c r="CT48" s="10">
        <f ca="1" t="shared" si="32"/>
        <v>0</v>
      </c>
      <c r="CU48" s="48">
        <f t="shared" si="5"/>
        <v>0</v>
      </c>
      <c r="CV48" s="25">
        <f t="shared" si="6"/>
        <v>1</v>
      </c>
      <c r="CW48" s="45">
        <f t="shared" si="33"/>
        <v>75</v>
      </c>
      <c r="CX48" s="9">
        <f ca="1" t="shared" si="57"/>
        <v>74</v>
      </c>
      <c r="CY48" s="25">
        <v>75</v>
      </c>
      <c r="CZ48" s="14">
        <f ca="1" t="shared" si="58"/>
        <v>75.9</v>
      </c>
      <c r="DA48" s="6"/>
      <c r="DB48" s="6"/>
      <c r="DC48" s="6"/>
      <c r="DD48" s="6"/>
      <c r="DE48" s="6"/>
      <c r="DF48" s="9">
        <f ca="1" t="shared" si="35"/>
        <v>0</v>
      </c>
      <c r="DG48" s="10">
        <f ca="1" t="shared" si="36"/>
        <v>0</v>
      </c>
      <c r="DH48" s="48">
        <f t="shared" si="37"/>
        <v>0</v>
      </c>
      <c r="DI48" s="49">
        <f t="shared" si="8"/>
        <v>1</v>
      </c>
      <c r="DJ48" s="45">
        <f t="shared" si="38"/>
        <v>75</v>
      </c>
      <c r="DK48" s="9">
        <f ca="1" t="shared" si="39"/>
        <v>74</v>
      </c>
      <c r="DL48" s="25">
        <v>75</v>
      </c>
      <c r="DM48" s="14">
        <f ca="1" t="shared" si="59"/>
        <v>75.9</v>
      </c>
      <c r="DN48" s="30"/>
      <c r="DO48" s="30"/>
      <c r="DP48" s="30"/>
      <c r="DQ48" s="6"/>
      <c r="DR48" s="6"/>
      <c r="DS48" s="9">
        <f ca="1" t="shared" si="41"/>
        <v>0</v>
      </c>
      <c r="DT48" s="10">
        <f ca="1" t="shared" si="42"/>
        <v>0</v>
      </c>
      <c r="DU48" s="48">
        <f t="shared" si="43"/>
        <v>0</v>
      </c>
      <c r="DV48" s="49">
        <f t="shared" si="10"/>
        <v>1</v>
      </c>
      <c r="DW48" s="45">
        <f t="shared" si="44"/>
        <v>75</v>
      </c>
      <c r="DX48" s="9">
        <f ca="1" t="shared" si="45"/>
        <v>74</v>
      </c>
      <c r="DY48" s="25">
        <v>75</v>
      </c>
      <c r="DZ48" s="14">
        <f ca="1" t="shared" si="46"/>
        <v>75.9</v>
      </c>
      <c r="EA48" s="30"/>
      <c r="EB48" s="30"/>
      <c r="EC48" s="30"/>
      <c r="ED48" s="6"/>
    </row>
    <row r="49" spans="1:133" ht="12.75" customHeight="1">
      <c r="A49" s="209">
        <f t="shared" si="0"/>
        <v>0</v>
      </c>
      <c r="B49" s="210"/>
      <c r="C49" s="209">
        <f t="shared" si="12"/>
        <v>0</v>
      </c>
      <c r="D49" s="210"/>
      <c r="E49" s="52"/>
      <c r="F49" s="53"/>
      <c r="G49" s="53"/>
      <c r="H49" s="53"/>
      <c r="I49" s="54"/>
      <c r="J49" s="52"/>
      <c r="K49" s="53"/>
      <c r="L49" s="53"/>
      <c r="M49" s="53"/>
      <c r="N49" s="54"/>
      <c r="O49" s="52"/>
      <c r="P49" s="53"/>
      <c r="Q49" s="53"/>
      <c r="R49" s="53"/>
      <c r="S49" s="54"/>
      <c r="T49" s="52"/>
      <c r="U49" s="53"/>
      <c r="V49" s="53"/>
      <c r="W49" s="53"/>
      <c r="X49" s="54"/>
      <c r="Y49" s="19">
        <v>12</v>
      </c>
      <c r="Z49" s="16" t="s">
        <v>15</v>
      </c>
      <c r="AA49" s="20">
        <v>13.9</v>
      </c>
      <c r="AB49" s="52"/>
      <c r="AC49" s="53"/>
      <c r="AD49" s="53"/>
      <c r="AE49" s="53"/>
      <c r="AF49" s="54"/>
      <c r="AG49" s="52"/>
      <c r="AH49" s="53"/>
      <c r="AI49" s="53"/>
      <c r="AJ49" s="53"/>
      <c r="AK49" s="54"/>
      <c r="AL49" s="52"/>
      <c r="AM49" s="53"/>
      <c r="AN49" s="53"/>
      <c r="AO49" s="53"/>
      <c r="AP49" s="54"/>
      <c r="AQ49" s="52"/>
      <c r="AR49" s="53"/>
      <c r="AS49" s="53"/>
      <c r="AT49" s="53"/>
      <c r="AU49" s="75"/>
      <c r="AV49" s="209">
        <f>SUM(AB49:AU49)</f>
        <v>0</v>
      </c>
      <c r="AW49" s="210"/>
      <c r="AX49" s="209">
        <f t="shared" si="2"/>
        <v>0</v>
      </c>
      <c r="AY49" s="215"/>
      <c r="AZ49" s="149">
        <f t="shared" si="3"/>
        <v>0</v>
      </c>
      <c r="BA49" s="150"/>
      <c r="BB49" s="160">
        <f t="shared" si="4"/>
        <v>0</v>
      </c>
      <c r="BC49" s="150"/>
      <c r="BE49" s="9">
        <f ca="1" t="shared" si="13"/>
        <v>0</v>
      </c>
      <c r="BF49" s="10">
        <f ca="1" t="shared" si="14"/>
        <v>0</v>
      </c>
      <c r="BG49" s="48">
        <f t="shared" si="48"/>
        <v>0</v>
      </c>
      <c r="BH49" s="25">
        <f t="shared" si="15"/>
        <v>1</v>
      </c>
      <c r="BI49" s="45">
        <f t="shared" si="49"/>
        <v>77</v>
      </c>
      <c r="BJ49" s="9">
        <f ca="1" t="shared" si="50"/>
        <v>76</v>
      </c>
      <c r="BK49" s="25">
        <v>77</v>
      </c>
      <c r="BL49" s="14">
        <f ca="1" t="shared" si="51"/>
        <v>77.9</v>
      </c>
      <c r="BR49" s="9">
        <f ca="1" t="shared" si="17"/>
        <v>0</v>
      </c>
      <c r="BS49" s="10">
        <f ca="1" t="shared" si="18"/>
        <v>0</v>
      </c>
      <c r="BT49" s="48">
        <f t="shared" si="19"/>
        <v>0</v>
      </c>
      <c r="BU49" s="49">
        <f t="shared" si="20"/>
        <v>1</v>
      </c>
      <c r="BV49" s="45">
        <f t="shared" si="21"/>
        <v>77</v>
      </c>
      <c r="BW49" s="9">
        <f ca="1" t="shared" si="22"/>
        <v>76</v>
      </c>
      <c r="BX49" s="25">
        <v>77</v>
      </c>
      <c r="BY49" s="14">
        <f ca="1" t="shared" si="53"/>
        <v>77.9</v>
      </c>
      <c r="BZ49" s="30"/>
      <c r="CA49" s="30"/>
      <c r="CB49" s="30"/>
      <c r="CE49" s="9">
        <f ca="1" t="shared" si="24"/>
        <v>0</v>
      </c>
      <c r="CF49" s="10">
        <f ca="1" t="shared" si="25"/>
        <v>0</v>
      </c>
      <c r="CG49" s="48">
        <f t="shared" si="26"/>
        <v>0</v>
      </c>
      <c r="CH49" s="49">
        <f t="shared" si="27"/>
        <v>1</v>
      </c>
      <c r="CI49" s="45">
        <f t="shared" si="28"/>
        <v>77</v>
      </c>
      <c r="CJ49" s="9">
        <f ca="1" t="shared" si="55"/>
        <v>76</v>
      </c>
      <c r="CK49" s="25">
        <v>77</v>
      </c>
      <c r="CL49" s="14">
        <f ca="1" t="shared" si="56"/>
        <v>77.9</v>
      </c>
      <c r="CM49" s="30"/>
      <c r="CN49" s="30"/>
      <c r="CO49" s="30"/>
      <c r="CS49" s="9">
        <f ca="1" t="shared" si="31"/>
        <v>0</v>
      </c>
      <c r="CT49" s="10">
        <f ca="1" t="shared" si="32"/>
        <v>0</v>
      </c>
      <c r="CU49" s="48">
        <f t="shared" si="5"/>
        <v>0</v>
      </c>
      <c r="CV49" s="25">
        <f t="shared" si="6"/>
        <v>1</v>
      </c>
      <c r="CW49" s="45">
        <f t="shared" si="33"/>
        <v>77</v>
      </c>
      <c r="CX49" s="9">
        <f ca="1" t="shared" si="57"/>
        <v>76</v>
      </c>
      <c r="CY49" s="25">
        <v>77</v>
      </c>
      <c r="CZ49" s="14">
        <f ca="1" t="shared" si="58"/>
        <v>77.9</v>
      </c>
      <c r="DF49" s="9">
        <f ca="1" t="shared" si="35"/>
        <v>0</v>
      </c>
      <c r="DG49" s="10">
        <f ca="1" t="shared" si="36"/>
        <v>0</v>
      </c>
      <c r="DH49" s="48">
        <f t="shared" si="37"/>
        <v>0</v>
      </c>
      <c r="DI49" s="49">
        <f t="shared" si="8"/>
        <v>1</v>
      </c>
      <c r="DJ49" s="45">
        <f t="shared" si="38"/>
        <v>77</v>
      </c>
      <c r="DK49" s="9">
        <f ca="1" t="shared" si="39"/>
        <v>76</v>
      </c>
      <c r="DL49" s="25">
        <v>77</v>
      </c>
      <c r="DM49" s="14">
        <f ca="1" t="shared" si="59"/>
        <v>77.9</v>
      </c>
      <c r="DN49" s="30"/>
      <c r="DO49" s="30"/>
      <c r="DP49" s="30"/>
      <c r="DS49" s="9">
        <f ca="1" t="shared" si="41"/>
        <v>0</v>
      </c>
      <c r="DT49" s="10">
        <f ca="1" t="shared" si="42"/>
        <v>0</v>
      </c>
      <c r="DU49" s="48">
        <f t="shared" si="43"/>
        <v>0</v>
      </c>
      <c r="DV49" s="49">
        <f t="shared" si="10"/>
        <v>1</v>
      </c>
      <c r="DW49" s="45">
        <f t="shared" si="44"/>
        <v>77</v>
      </c>
      <c r="DX49" s="9">
        <f ca="1" t="shared" si="45"/>
        <v>76</v>
      </c>
      <c r="DY49" s="25">
        <v>77</v>
      </c>
      <c r="DZ49" s="14">
        <f ca="1" t="shared" si="46"/>
        <v>77.9</v>
      </c>
      <c r="EA49" s="30"/>
      <c r="EB49" s="30"/>
      <c r="EC49" s="30"/>
    </row>
    <row r="50" spans="1:133" ht="12.75" customHeight="1">
      <c r="A50" s="209">
        <f t="shared" si="0"/>
        <v>0</v>
      </c>
      <c r="B50" s="210"/>
      <c r="C50" s="305">
        <f>SUM(E50:X50)</f>
        <v>0</v>
      </c>
      <c r="D50" s="210"/>
      <c r="E50" s="52"/>
      <c r="F50" s="53"/>
      <c r="G50" s="53"/>
      <c r="H50" s="53"/>
      <c r="I50" s="54"/>
      <c r="J50" s="52"/>
      <c r="K50" s="53"/>
      <c r="L50" s="53"/>
      <c r="M50" s="53"/>
      <c r="N50" s="54"/>
      <c r="O50" s="52"/>
      <c r="P50" s="53"/>
      <c r="Q50" s="53"/>
      <c r="R50" s="53"/>
      <c r="S50" s="54"/>
      <c r="T50" s="52"/>
      <c r="U50" s="53"/>
      <c r="V50" s="53"/>
      <c r="W50" s="53"/>
      <c r="X50" s="54"/>
      <c r="Y50" s="19">
        <v>10</v>
      </c>
      <c r="Z50" s="15" t="s">
        <v>15</v>
      </c>
      <c r="AA50" s="20">
        <v>11.9</v>
      </c>
      <c r="AB50" s="52"/>
      <c r="AC50" s="53"/>
      <c r="AD50" s="53"/>
      <c r="AE50" s="53"/>
      <c r="AF50" s="54"/>
      <c r="AG50" s="52"/>
      <c r="AH50" s="53"/>
      <c r="AI50" s="53"/>
      <c r="AJ50" s="53"/>
      <c r="AK50" s="54"/>
      <c r="AL50" s="52"/>
      <c r="AM50" s="53"/>
      <c r="AN50" s="53"/>
      <c r="AO50" s="53"/>
      <c r="AP50" s="54"/>
      <c r="AQ50" s="52"/>
      <c r="AR50" s="53"/>
      <c r="AS50" s="53"/>
      <c r="AT50" s="53"/>
      <c r="AU50" s="75"/>
      <c r="AV50" s="209">
        <f>SUM(AB50:AU50)</f>
        <v>0</v>
      </c>
      <c r="AW50" s="210"/>
      <c r="AX50" s="209">
        <f t="shared" si="2"/>
        <v>0</v>
      </c>
      <c r="AY50" s="215"/>
      <c r="AZ50" s="149">
        <f t="shared" si="3"/>
        <v>0</v>
      </c>
      <c r="BA50" s="150"/>
      <c r="BB50" s="160">
        <f t="shared" si="4"/>
        <v>0</v>
      </c>
      <c r="BC50" s="150"/>
      <c r="BE50" s="9">
        <f ca="1" t="shared" si="13"/>
        <v>0</v>
      </c>
      <c r="BF50" s="10">
        <f ca="1" t="shared" si="14"/>
        <v>0</v>
      </c>
      <c r="BG50" s="48">
        <f t="shared" si="48"/>
        <v>0</v>
      </c>
      <c r="BH50" s="25">
        <f t="shared" si="15"/>
        <v>1</v>
      </c>
      <c r="BI50" s="45">
        <f>IF(BG50&gt;0,0,BK50)</f>
        <v>79</v>
      </c>
      <c r="BJ50" s="9">
        <f ca="1" t="shared" si="50"/>
        <v>78</v>
      </c>
      <c r="BK50" s="25">
        <v>79</v>
      </c>
      <c r="BL50" s="14">
        <f ca="1" t="shared" si="51"/>
        <v>79.9</v>
      </c>
      <c r="BR50" s="9">
        <f ca="1" t="shared" si="17"/>
        <v>0</v>
      </c>
      <c r="BS50" s="10">
        <f ca="1" t="shared" si="18"/>
        <v>0</v>
      </c>
      <c r="BT50" s="48">
        <f t="shared" si="19"/>
        <v>0</v>
      </c>
      <c r="BU50" s="49">
        <f t="shared" si="20"/>
        <v>1</v>
      </c>
      <c r="BV50" s="45">
        <f t="shared" si="21"/>
        <v>79</v>
      </c>
      <c r="BW50" s="9">
        <f ca="1" t="shared" si="22"/>
        <v>78</v>
      </c>
      <c r="BX50" s="6">
        <v>79</v>
      </c>
      <c r="BY50" s="14">
        <f ca="1" t="shared" si="53"/>
        <v>79.9</v>
      </c>
      <c r="BZ50" s="30"/>
      <c r="CA50" s="30"/>
      <c r="CB50" s="30"/>
      <c r="CE50" s="9">
        <f ca="1" t="shared" si="24"/>
        <v>0</v>
      </c>
      <c r="CF50" s="10">
        <f ca="1" t="shared" si="25"/>
        <v>0</v>
      </c>
      <c r="CG50" s="48">
        <f t="shared" si="26"/>
        <v>0</v>
      </c>
      <c r="CH50" s="49">
        <f t="shared" si="27"/>
        <v>1</v>
      </c>
      <c r="CI50" s="45">
        <f t="shared" si="28"/>
        <v>79</v>
      </c>
      <c r="CJ50" s="9">
        <f ca="1" t="shared" si="55"/>
        <v>78</v>
      </c>
      <c r="CK50" s="25">
        <v>79</v>
      </c>
      <c r="CL50" s="14">
        <f ca="1" t="shared" si="56"/>
        <v>79.9</v>
      </c>
      <c r="CM50" s="30"/>
      <c r="CN50" s="30"/>
      <c r="CO50" s="30"/>
      <c r="CS50" s="9">
        <f ca="1" t="shared" si="31"/>
        <v>0</v>
      </c>
      <c r="CT50" s="10">
        <f ca="1" t="shared" si="32"/>
        <v>0</v>
      </c>
      <c r="CU50" s="48">
        <f t="shared" si="5"/>
        <v>0</v>
      </c>
      <c r="CV50" s="25">
        <f t="shared" si="6"/>
        <v>1</v>
      </c>
      <c r="CW50" s="45">
        <f t="shared" si="33"/>
        <v>79</v>
      </c>
      <c r="CX50" s="9">
        <f ca="1" t="shared" si="57"/>
        <v>78</v>
      </c>
      <c r="CY50" s="25">
        <v>79</v>
      </c>
      <c r="CZ50" s="14">
        <f ca="1" t="shared" si="58"/>
        <v>79.9</v>
      </c>
      <c r="DF50" s="9">
        <f ca="1" t="shared" si="35"/>
        <v>0</v>
      </c>
      <c r="DG50" s="10">
        <f ca="1" t="shared" si="36"/>
        <v>0</v>
      </c>
      <c r="DH50" s="48">
        <f t="shared" si="37"/>
        <v>0</v>
      </c>
      <c r="DI50" s="49">
        <f t="shared" si="8"/>
        <v>1</v>
      </c>
      <c r="DJ50" s="45">
        <f t="shared" si="38"/>
        <v>79</v>
      </c>
      <c r="DK50" s="9">
        <f ca="1" t="shared" si="39"/>
        <v>78</v>
      </c>
      <c r="DL50" s="6">
        <v>79</v>
      </c>
      <c r="DM50" s="14">
        <f ca="1" t="shared" si="59"/>
        <v>79.9</v>
      </c>
      <c r="DN50" s="30"/>
      <c r="DO50" s="30"/>
      <c r="DP50" s="30"/>
      <c r="DS50" s="9">
        <f ca="1" t="shared" si="41"/>
        <v>0</v>
      </c>
      <c r="DT50" s="10">
        <f ca="1" t="shared" si="42"/>
        <v>0</v>
      </c>
      <c r="DU50" s="48">
        <f t="shared" si="43"/>
        <v>0</v>
      </c>
      <c r="DV50" s="49">
        <f t="shared" si="10"/>
        <v>1</v>
      </c>
      <c r="DW50" s="45">
        <f t="shared" si="44"/>
        <v>79</v>
      </c>
      <c r="DX50" s="9">
        <f ca="1" t="shared" si="45"/>
        <v>78</v>
      </c>
      <c r="DY50" s="25">
        <v>79</v>
      </c>
      <c r="DZ50" s="14">
        <f ca="1" t="shared" si="46"/>
        <v>79.9</v>
      </c>
      <c r="EA50" s="30"/>
      <c r="EB50" s="30"/>
      <c r="EC50" s="30"/>
    </row>
    <row r="51" spans="1:133" ht="12.75" customHeight="1">
      <c r="A51" s="209">
        <f>C51</f>
        <v>0</v>
      </c>
      <c r="B51" s="210"/>
      <c r="C51" s="209">
        <f t="shared" si="12"/>
        <v>0</v>
      </c>
      <c r="D51" s="210"/>
      <c r="E51" s="58"/>
      <c r="F51" s="59"/>
      <c r="G51" s="59"/>
      <c r="H51" s="59"/>
      <c r="I51" s="60"/>
      <c r="J51" s="58"/>
      <c r="K51" s="59"/>
      <c r="L51" s="59"/>
      <c r="M51" s="59"/>
      <c r="N51" s="60"/>
      <c r="O51" s="58"/>
      <c r="P51" s="59"/>
      <c r="Q51" s="59"/>
      <c r="R51" s="59"/>
      <c r="S51" s="60"/>
      <c r="T51" s="58"/>
      <c r="U51" s="59"/>
      <c r="V51" s="59"/>
      <c r="W51" s="59"/>
      <c r="X51" s="60"/>
      <c r="Y51" s="236" t="s">
        <v>65</v>
      </c>
      <c r="Z51" s="237"/>
      <c r="AA51" s="238"/>
      <c r="AB51" s="58"/>
      <c r="AC51" s="59"/>
      <c r="AD51" s="59"/>
      <c r="AE51" s="59"/>
      <c r="AF51" s="60"/>
      <c r="AG51" s="58"/>
      <c r="AH51" s="59"/>
      <c r="AI51" s="59"/>
      <c r="AJ51" s="59"/>
      <c r="AK51" s="60"/>
      <c r="AL51" s="58"/>
      <c r="AM51" s="59"/>
      <c r="AN51" s="59"/>
      <c r="AO51" s="59"/>
      <c r="AP51" s="60"/>
      <c r="AQ51" s="58"/>
      <c r="AR51" s="59"/>
      <c r="AS51" s="59"/>
      <c r="AT51" s="59"/>
      <c r="AU51" s="79"/>
      <c r="AV51" s="209">
        <f>SUM(AB51:AU51)</f>
        <v>0</v>
      </c>
      <c r="AW51" s="210"/>
      <c r="AX51" s="209">
        <f>AV51</f>
        <v>0</v>
      </c>
      <c r="AY51" s="215"/>
      <c r="AZ51" s="149">
        <f>AV51+C51</f>
        <v>0</v>
      </c>
      <c r="BA51" s="150"/>
      <c r="BB51" s="160">
        <f t="shared" si="4"/>
        <v>0</v>
      </c>
      <c r="BC51" s="150"/>
      <c r="BE51" s="11">
        <f ca="1">OFFSET($C$15,51-ROW(),0)</f>
        <v>0</v>
      </c>
      <c r="BF51" s="12">
        <f ca="1" t="shared" si="14"/>
        <v>0</v>
      </c>
      <c r="BG51" s="50">
        <f t="shared" si="48"/>
        <v>0</v>
      </c>
      <c r="BH51" s="64">
        <f t="shared" si="15"/>
        <v>1</v>
      </c>
      <c r="BI51" s="43" t="str">
        <f t="shared" si="49"/>
        <v>≥ 80</v>
      </c>
      <c r="BJ51" s="11"/>
      <c r="BK51" s="64" t="str">
        <f ca="1">OFFSET($Y$15,51-ROW(),0)</f>
        <v>≥ 80</v>
      </c>
      <c r="BL51" s="12"/>
      <c r="BR51" s="11">
        <f ca="1" t="shared" si="17"/>
        <v>0</v>
      </c>
      <c r="BS51" s="12">
        <f ca="1" t="shared" si="18"/>
        <v>0</v>
      </c>
      <c r="BT51" s="50">
        <f t="shared" si="19"/>
        <v>0</v>
      </c>
      <c r="BU51" s="42">
        <f t="shared" si="20"/>
        <v>1</v>
      </c>
      <c r="BV51" s="43" t="str">
        <f t="shared" si="21"/>
        <v>≥ 80</v>
      </c>
      <c r="BW51" s="11"/>
      <c r="BX51" s="64" t="str">
        <f ca="1">OFFSET($Y$15,51-ROW(),0)</f>
        <v>≥ 80</v>
      </c>
      <c r="BY51" s="12"/>
      <c r="BZ51" s="29"/>
      <c r="CA51" s="29"/>
      <c r="CB51" s="29"/>
      <c r="CE51" s="11">
        <f ca="1" t="shared" si="24"/>
        <v>0</v>
      </c>
      <c r="CF51" s="12">
        <f ca="1" t="shared" si="25"/>
        <v>0</v>
      </c>
      <c r="CG51" s="50">
        <f t="shared" si="26"/>
        <v>0</v>
      </c>
      <c r="CH51" s="42">
        <f t="shared" si="27"/>
        <v>1</v>
      </c>
      <c r="CI51" s="43" t="str">
        <f t="shared" si="28"/>
        <v>≥ 80</v>
      </c>
      <c r="CJ51" s="11"/>
      <c r="CK51" s="64" t="str">
        <f ca="1">OFFSET($Y$15,51-ROW(),0)</f>
        <v>≥ 80</v>
      </c>
      <c r="CL51" s="12"/>
      <c r="CM51" s="29"/>
      <c r="CN51" s="29"/>
      <c r="CO51" s="29"/>
      <c r="CS51" s="11">
        <f ca="1" t="shared" si="31"/>
        <v>0</v>
      </c>
      <c r="CT51" s="12">
        <f ca="1" t="shared" si="32"/>
        <v>0</v>
      </c>
      <c r="CU51" s="50">
        <f t="shared" si="5"/>
        <v>0</v>
      </c>
      <c r="CV51" s="64">
        <f t="shared" si="6"/>
        <v>1</v>
      </c>
      <c r="CW51" s="43" t="str">
        <f t="shared" si="33"/>
        <v>≥ 80</v>
      </c>
      <c r="CX51" s="11"/>
      <c r="CY51" s="64" t="str">
        <f ca="1">OFFSET($Y$15,51-ROW(),0)</f>
        <v>≥ 80</v>
      </c>
      <c r="CZ51" s="12"/>
      <c r="DF51" s="11">
        <f ca="1" t="shared" si="35"/>
        <v>0</v>
      </c>
      <c r="DG51" s="12">
        <f ca="1" t="shared" si="36"/>
        <v>0</v>
      </c>
      <c r="DH51" s="50">
        <f t="shared" si="37"/>
        <v>0</v>
      </c>
      <c r="DI51" s="42">
        <f t="shared" si="8"/>
        <v>1</v>
      </c>
      <c r="DJ51" s="43" t="str">
        <f t="shared" si="38"/>
        <v>≥ 80</v>
      </c>
      <c r="DK51" s="11"/>
      <c r="DL51" s="64" t="str">
        <f ca="1">OFFSET($Y$15,51-ROW(),0)</f>
        <v>≥ 80</v>
      </c>
      <c r="DM51" s="12"/>
      <c r="DN51" s="29"/>
      <c r="DO51" s="29"/>
      <c r="DP51" s="29"/>
      <c r="DS51" s="11">
        <f ca="1" t="shared" si="41"/>
        <v>0</v>
      </c>
      <c r="DT51" s="12">
        <f ca="1" t="shared" si="42"/>
        <v>0</v>
      </c>
      <c r="DU51" s="50">
        <f t="shared" si="43"/>
        <v>0</v>
      </c>
      <c r="DV51" s="42">
        <f t="shared" si="10"/>
        <v>1</v>
      </c>
      <c r="DW51" s="43" t="str">
        <f t="shared" si="44"/>
        <v>≥ 80</v>
      </c>
      <c r="DX51" s="11"/>
      <c r="DY51" s="64" t="str">
        <f ca="1">OFFSET($Y$15,51-ROW(),0)</f>
        <v>≥ 80</v>
      </c>
      <c r="DZ51" s="12"/>
      <c r="EA51" s="29"/>
      <c r="EB51" s="29"/>
      <c r="EC51" s="29"/>
    </row>
    <row r="52" spans="1:133" ht="12.75">
      <c r="A52" s="232">
        <f>MAX(A15:B51)</f>
        <v>0</v>
      </c>
      <c r="B52" s="233"/>
      <c r="C52" s="233"/>
      <c r="D52" s="240"/>
      <c r="E52" s="241" t="s">
        <v>19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32">
        <f>MAX(AX15:AY51)</f>
        <v>0</v>
      </c>
      <c r="AW52" s="233"/>
      <c r="AX52" s="233"/>
      <c r="AY52" s="233"/>
      <c r="AZ52" s="167">
        <f>MAX(BB15:BC51)</f>
        <v>0</v>
      </c>
      <c r="BA52" s="168"/>
      <c r="BB52" s="168"/>
      <c r="BC52" s="169"/>
      <c r="BF52" s="13">
        <f>ROUND(N54,0)</f>
        <v>0</v>
      </c>
      <c r="BM52" s="6">
        <f>MAX(BM15:BM47)</f>
        <v>0</v>
      </c>
      <c r="BO52" s="6">
        <f>MAX(BO15:BO47)</f>
        <v>33</v>
      </c>
      <c r="BS52" s="13">
        <f>ROUND(AF54,0)</f>
        <v>0</v>
      </c>
      <c r="BT52" s="13"/>
      <c r="BU52" s="13"/>
      <c r="BV52" s="13"/>
      <c r="BZ52" s="6">
        <f>MAX(BZ15:BZ47)</f>
        <v>0</v>
      </c>
      <c r="CB52" s="6">
        <f>MAX(CB15:CB47)</f>
        <v>33</v>
      </c>
      <c r="CF52" s="13">
        <f>ROUND(AZ54,0)</f>
        <v>0</v>
      </c>
      <c r="CG52" s="13"/>
      <c r="CH52" s="13"/>
      <c r="CI52" s="13"/>
      <c r="CM52" s="6">
        <f>MAX(CM15:CM47)</f>
        <v>0</v>
      </c>
      <c r="CO52" s="6">
        <f>MAX(CO15:CO47)</f>
        <v>33</v>
      </c>
      <c r="CT52" s="13">
        <f>ROUND(N56,0)</f>
        <v>0</v>
      </c>
      <c r="DA52" s="6">
        <f>MAX(DA15:DA47)</f>
        <v>0</v>
      </c>
      <c r="DC52" s="6">
        <f>MAX(DC15:DC47)</f>
        <v>33</v>
      </c>
      <c r="DG52" s="13">
        <f>ROUND(AF56,0)</f>
        <v>0</v>
      </c>
      <c r="DH52" s="13"/>
      <c r="DI52" s="13"/>
      <c r="DJ52" s="13"/>
      <c r="DN52" s="6">
        <f>MAX(DN15:DN47)</f>
        <v>0</v>
      </c>
      <c r="DP52" s="6">
        <f>MAX(DP15:DP47)</f>
        <v>33</v>
      </c>
      <c r="DT52" s="13">
        <f>ROUND(AZ56,0)</f>
        <v>0</v>
      </c>
      <c r="DU52" s="13"/>
      <c r="DV52" s="13"/>
      <c r="DW52" s="13"/>
      <c r="EA52" s="6">
        <f>MAX(EA15:EA47)</f>
        <v>0</v>
      </c>
      <c r="EC52" s="6">
        <f>MAX(EC15:EC47)</f>
        <v>33</v>
      </c>
    </row>
    <row r="53" spans="1:55" ht="23.25" customHeight="1">
      <c r="A53" s="306" t="s">
        <v>66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7">
        <f>J12</f>
        <v>0</v>
      </c>
      <c r="O53" s="308"/>
      <c r="P53" s="308"/>
      <c r="Q53" s="308"/>
      <c r="R53" s="308"/>
      <c r="S53" s="308"/>
      <c r="T53" s="309"/>
      <c r="U53" s="310" t="s">
        <v>20</v>
      </c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07">
        <f>AK12</f>
        <v>0</v>
      </c>
      <c r="AG53" s="308"/>
      <c r="AH53" s="308"/>
      <c r="AI53" s="308"/>
      <c r="AJ53" s="308"/>
      <c r="AK53" s="308"/>
      <c r="AL53" s="309"/>
      <c r="AM53" s="311" t="s">
        <v>67</v>
      </c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2"/>
      <c r="AZ53" s="318" t="str">
        <f>AZ12</f>
        <v>Both Directions</v>
      </c>
      <c r="BA53" s="319"/>
      <c r="BB53" s="319"/>
      <c r="BC53" s="320"/>
    </row>
    <row r="54" spans="1:55" ht="12.75" customHeight="1">
      <c r="A54" s="21"/>
      <c r="B54" s="22"/>
      <c r="C54" s="22"/>
      <c r="D54" s="22"/>
      <c r="E54" s="23"/>
      <c r="F54" s="33"/>
      <c r="G54" s="33"/>
      <c r="H54" s="33"/>
      <c r="I54" s="33"/>
      <c r="J54" s="33"/>
      <c r="K54" s="33"/>
      <c r="L54" s="33"/>
      <c r="M54" s="23"/>
      <c r="N54" s="239">
        <f>ROUND((A52*0.85),0)</f>
        <v>0</v>
      </c>
      <c r="O54" s="155"/>
      <c r="P54" s="155"/>
      <c r="Q54" s="155"/>
      <c r="R54" s="155"/>
      <c r="S54" s="155"/>
      <c r="T54" s="156"/>
      <c r="U54" s="176" t="s">
        <v>81</v>
      </c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239">
        <f>ROUND((AV52*0.85),0)</f>
        <v>0</v>
      </c>
      <c r="AG54" s="155"/>
      <c r="AH54" s="155"/>
      <c r="AI54" s="155"/>
      <c r="AJ54" s="155"/>
      <c r="AK54" s="155"/>
      <c r="AL54" s="156"/>
      <c r="AM54" s="61"/>
      <c r="AN54" s="33"/>
      <c r="AO54" s="176" t="s">
        <v>81</v>
      </c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54">
        <f>ROUND((AZ52*0.85),0)</f>
        <v>0</v>
      </c>
      <c r="BA54" s="155"/>
      <c r="BB54" s="155"/>
      <c r="BC54" s="156"/>
    </row>
    <row r="55" spans="1:55" ht="12.75" customHeight="1">
      <c r="A55" s="21"/>
      <c r="B55" s="22"/>
      <c r="C55" s="22"/>
      <c r="D55" s="22"/>
      <c r="E55" s="23"/>
      <c r="F55" s="33"/>
      <c r="G55" s="33"/>
      <c r="H55" s="33"/>
      <c r="I55" s="33"/>
      <c r="J55" s="33"/>
      <c r="K55" s="33"/>
      <c r="L55" s="33"/>
      <c r="M55" s="23"/>
      <c r="N55" s="219" t="str">
        <f>VLOOKUP(1,BH15:BK51,4,FALSE)</f>
        <v>≤ 10</v>
      </c>
      <c r="O55" s="220"/>
      <c r="P55" s="220"/>
      <c r="Q55" s="220"/>
      <c r="R55" s="220"/>
      <c r="S55" s="220"/>
      <c r="T55" s="221"/>
      <c r="U55" s="176" t="s">
        <v>82</v>
      </c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219" t="str">
        <f>VLOOKUP(1,BU15:BY51,4,FALSE)</f>
        <v>≤ 10</v>
      </c>
      <c r="AG55" s="220"/>
      <c r="AH55" s="220"/>
      <c r="AI55" s="220"/>
      <c r="AJ55" s="220"/>
      <c r="AK55" s="220"/>
      <c r="AL55" s="221"/>
      <c r="AM55" s="61"/>
      <c r="AN55" s="33"/>
      <c r="AO55" s="176" t="s">
        <v>82</v>
      </c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54" t="str">
        <f>VLOOKUP(1,CH15:CL51,4,FALSE)</f>
        <v>≤ 10</v>
      </c>
      <c r="BA55" s="155"/>
      <c r="BB55" s="155"/>
      <c r="BC55" s="156"/>
    </row>
    <row r="56" spans="1:55" ht="12.75" customHeight="1">
      <c r="A56" s="21"/>
      <c r="B56" s="22"/>
      <c r="C56" s="22"/>
      <c r="D56" s="22"/>
      <c r="E56" s="23"/>
      <c r="F56" s="33"/>
      <c r="G56" s="33"/>
      <c r="H56" s="33"/>
      <c r="I56" s="33"/>
      <c r="J56" s="33"/>
      <c r="K56" s="33"/>
      <c r="L56" s="33"/>
      <c r="M56" s="23"/>
      <c r="N56" s="314">
        <f>ROUND((A52*0.5),0)</f>
        <v>0</v>
      </c>
      <c r="O56" s="315"/>
      <c r="P56" s="315"/>
      <c r="Q56" s="315"/>
      <c r="R56" s="315"/>
      <c r="S56" s="315"/>
      <c r="T56" s="316"/>
      <c r="U56" s="313" t="s">
        <v>83</v>
      </c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4">
        <f>ROUND((AV52*0.5),0)</f>
        <v>0</v>
      </c>
      <c r="AG56" s="315"/>
      <c r="AH56" s="315"/>
      <c r="AI56" s="315"/>
      <c r="AJ56" s="315"/>
      <c r="AK56" s="315"/>
      <c r="AL56" s="316"/>
      <c r="AM56" s="61"/>
      <c r="AN56" s="33"/>
      <c r="AO56" s="313" t="s">
        <v>83</v>
      </c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7">
        <f>ROUND((AZ52*0.5),0)</f>
        <v>0</v>
      </c>
      <c r="BA56" s="315"/>
      <c r="BB56" s="315"/>
      <c r="BC56" s="316"/>
    </row>
    <row r="57" spans="1:55" ht="12.75" customHeight="1">
      <c r="A57" s="21"/>
      <c r="B57" s="22"/>
      <c r="C57" s="22"/>
      <c r="D57" s="22"/>
      <c r="E57" s="23"/>
      <c r="F57" s="33"/>
      <c r="G57" s="33"/>
      <c r="H57" s="33"/>
      <c r="I57" s="33"/>
      <c r="J57" s="33"/>
      <c r="K57" s="33"/>
      <c r="L57" s="33"/>
      <c r="M57" s="23"/>
      <c r="N57" s="321" t="str">
        <f>VLOOKUP(1,CV15:CZ51,4,FALSE)</f>
        <v>≤ 10</v>
      </c>
      <c r="O57" s="322"/>
      <c r="P57" s="322"/>
      <c r="Q57" s="322"/>
      <c r="R57" s="322"/>
      <c r="S57" s="322"/>
      <c r="T57" s="323"/>
      <c r="U57" s="313" t="s">
        <v>84</v>
      </c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21" t="str">
        <f>VLOOKUP(1,DI15:DM51,4,FALSE)</f>
        <v>≤ 10</v>
      </c>
      <c r="AG57" s="322"/>
      <c r="AH57" s="322"/>
      <c r="AI57" s="322"/>
      <c r="AJ57" s="322"/>
      <c r="AK57" s="322"/>
      <c r="AL57" s="323"/>
      <c r="AM57" s="61"/>
      <c r="AN57" s="33"/>
      <c r="AO57" s="313" t="s">
        <v>84</v>
      </c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7" t="str">
        <f>VLOOKUP(1,DV15:DZ51,4,FALSE)</f>
        <v>≤ 10</v>
      </c>
      <c r="BA57" s="315"/>
      <c r="BB57" s="315"/>
      <c r="BC57" s="316"/>
    </row>
    <row r="58" spans="1:124" ht="12.75" customHeight="1">
      <c r="A58" s="2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158" t="str">
        <f>VLOOKUP(BO52,BO15:BP47,2,FALSE)</f>
        <v>72-80+</v>
      </c>
      <c r="O58" s="158"/>
      <c r="P58" s="158"/>
      <c r="Q58" s="158"/>
      <c r="R58" s="158"/>
      <c r="S58" s="158"/>
      <c r="T58" s="158"/>
      <c r="U58" s="176" t="s">
        <v>61</v>
      </c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58" t="str">
        <f>VLOOKUP(CB52,CB15:CC47,2,FALSE)</f>
        <v>72-80+</v>
      </c>
      <c r="AG58" s="158"/>
      <c r="AH58" s="158"/>
      <c r="AI58" s="158"/>
      <c r="AJ58" s="158"/>
      <c r="AK58" s="158"/>
      <c r="AL58" s="158"/>
      <c r="AM58" s="62"/>
      <c r="AN58" s="34"/>
      <c r="AO58" s="176" t="s">
        <v>61</v>
      </c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57" t="str">
        <f>VLOOKUP(CO52,CO15:CP47,2,FALSE)</f>
        <v>72-80+</v>
      </c>
      <c r="BA58" s="158"/>
      <c r="BB58" s="158"/>
      <c r="BC58" s="158"/>
      <c r="BF58" s="6" t="str">
        <f>VLOOKUP(BO52,BO15:BP47,2,FALSE)</f>
        <v>72-80+</v>
      </c>
      <c r="BS58" s="6" t="str">
        <f>VLOOKUP(CB52,CB15:CC47,2,FALSE)</f>
        <v>72-80+</v>
      </c>
      <c r="CF58" s="6" t="str">
        <f>VLOOKUP(CO52,CO15:CP47,2,FALSE)</f>
        <v>72-80+</v>
      </c>
      <c r="CT58" s="6" t="str">
        <f>VLOOKUP(DC52,DC15:DD47,2,FALSE)</f>
        <v>72-80+</v>
      </c>
      <c r="DG58" s="6" t="str">
        <f>VLOOKUP(DP52,DP15:DQ47,2,FALSE)</f>
        <v>72-80+</v>
      </c>
      <c r="DT58" s="6" t="str">
        <f>VLOOKUP(EC52,EC15:ED47,2,FALSE)</f>
        <v>72-80+</v>
      </c>
    </row>
    <row r="59" spans="1:55" ht="23.25" customHeight="1">
      <c r="A59" s="2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127" t="str">
        <f>IF(A52=0," ",IF(BO52&gt;1,"Warning: Multiple 10 mph paces. Highest range shown","OK"))</f>
        <v> </v>
      </c>
      <c r="O59" s="127"/>
      <c r="P59" s="127"/>
      <c r="Q59" s="127"/>
      <c r="R59" s="127"/>
      <c r="S59" s="127"/>
      <c r="T59" s="127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27" t="str">
        <f>IF(AV52=0," ",IF(CB52&gt;1,"Warning: Multiple 10 mph paces. Highest range shown","OK"))</f>
        <v> </v>
      </c>
      <c r="AG59" s="127"/>
      <c r="AH59" s="127"/>
      <c r="AI59" s="127"/>
      <c r="AJ59" s="127"/>
      <c r="AK59" s="127"/>
      <c r="AL59" s="127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129">
        <f>IF(AZ52=0,"",IF(CO52&gt;1,"Warning: Multiple 10 mph Paces. Highest range shown","OK"))</f>
      </c>
      <c r="AX59" s="129"/>
      <c r="AY59" s="129"/>
      <c r="AZ59" s="129"/>
      <c r="BA59" s="129"/>
      <c r="BB59" s="129"/>
      <c r="BC59" s="130"/>
    </row>
    <row r="60" spans="1:55" ht="21" customHeight="1">
      <c r="A60" s="35"/>
      <c r="B60" s="36"/>
      <c r="C60" s="36"/>
      <c r="D60" s="36"/>
      <c r="E60" s="36"/>
      <c r="F60" s="36"/>
      <c r="G60" s="36"/>
      <c r="H60" s="32"/>
      <c r="I60" s="31"/>
      <c r="J60" s="31"/>
      <c r="K60" s="31"/>
      <c r="L60" s="31"/>
      <c r="M60" s="31"/>
      <c r="N60" s="128"/>
      <c r="O60" s="128"/>
      <c r="P60" s="128"/>
      <c r="Q60" s="128"/>
      <c r="R60" s="128"/>
      <c r="S60" s="128"/>
      <c r="T60" s="128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28"/>
      <c r="AG60" s="128"/>
      <c r="AH60" s="128"/>
      <c r="AI60" s="128"/>
      <c r="AJ60" s="128"/>
      <c r="AK60" s="128"/>
      <c r="AL60" s="128"/>
      <c r="AM60" s="31"/>
      <c r="AN60" s="31"/>
      <c r="AO60" s="31"/>
      <c r="AP60" s="31"/>
      <c r="AQ60" s="31"/>
      <c r="AR60" s="31"/>
      <c r="AS60" s="37"/>
      <c r="AT60" s="36"/>
      <c r="AU60" s="36"/>
      <c r="AV60" s="36"/>
      <c r="AW60" s="128"/>
      <c r="AX60" s="128"/>
      <c r="AY60" s="128"/>
      <c r="AZ60" s="128"/>
      <c r="BA60" s="128"/>
      <c r="BB60" s="128"/>
      <c r="BC60" s="131"/>
    </row>
  </sheetData>
  <sheetProtection sheet="1" selectLockedCells="1"/>
  <mergeCells count="354">
    <mergeCell ref="N59:T60"/>
    <mergeCell ref="U59:AE60"/>
    <mergeCell ref="AF59:AL60"/>
    <mergeCell ref="AW59:BC60"/>
    <mergeCell ref="N57:T57"/>
    <mergeCell ref="U57:AE57"/>
    <mergeCell ref="AF57:AL57"/>
    <mergeCell ref="AO57:AY57"/>
    <mergeCell ref="AZ57:BC57"/>
    <mergeCell ref="N58:T58"/>
    <mergeCell ref="U58:AE58"/>
    <mergeCell ref="AF58:AL58"/>
    <mergeCell ref="AO58:AY58"/>
    <mergeCell ref="AZ58:BC58"/>
    <mergeCell ref="N55:T55"/>
    <mergeCell ref="U55:AE55"/>
    <mergeCell ref="AF55:AL55"/>
    <mergeCell ref="AO55:AY55"/>
    <mergeCell ref="AZ55:BC55"/>
    <mergeCell ref="N56:T56"/>
    <mergeCell ref="U56:AE56"/>
    <mergeCell ref="AF56:AL56"/>
    <mergeCell ref="AO56:AY56"/>
    <mergeCell ref="AZ56:BC56"/>
    <mergeCell ref="AZ53:BC53"/>
    <mergeCell ref="N54:T54"/>
    <mergeCell ref="U54:AE54"/>
    <mergeCell ref="AF54:AL54"/>
    <mergeCell ref="AO54:AY54"/>
    <mergeCell ref="AZ54:BC54"/>
    <mergeCell ref="BB51:BC51"/>
    <mergeCell ref="A52:D52"/>
    <mergeCell ref="E52:AU52"/>
    <mergeCell ref="AV52:AY52"/>
    <mergeCell ref="AZ52:BC52"/>
    <mergeCell ref="A53:M53"/>
    <mergeCell ref="N53:T53"/>
    <mergeCell ref="U53:AE53"/>
    <mergeCell ref="AF53:AL53"/>
    <mergeCell ref="AM53:AY53"/>
    <mergeCell ref="A51:B51"/>
    <mergeCell ref="C51:D51"/>
    <mergeCell ref="Y51:AA51"/>
    <mergeCell ref="AV51:AW51"/>
    <mergeCell ref="AX51:AY51"/>
    <mergeCell ref="AZ51:BA51"/>
    <mergeCell ref="A50:B50"/>
    <mergeCell ref="C50:D50"/>
    <mergeCell ref="AV50:AW50"/>
    <mergeCell ref="AX50:AY50"/>
    <mergeCell ref="AZ50:BA50"/>
    <mergeCell ref="BB50:BC50"/>
    <mergeCell ref="A49:B49"/>
    <mergeCell ref="C49:D49"/>
    <mergeCell ref="AV49:AW49"/>
    <mergeCell ref="AX49:AY49"/>
    <mergeCell ref="AZ49:BA49"/>
    <mergeCell ref="BB49:BC49"/>
    <mergeCell ref="A48:B48"/>
    <mergeCell ref="C48:D48"/>
    <mergeCell ref="AV48:AW48"/>
    <mergeCell ref="AX48:AY48"/>
    <mergeCell ref="AZ48:BA48"/>
    <mergeCell ref="BB48:BC48"/>
    <mergeCell ref="A47:B47"/>
    <mergeCell ref="C47:D47"/>
    <mergeCell ref="AV47:AW47"/>
    <mergeCell ref="AX47:AY47"/>
    <mergeCell ref="AZ47:BA47"/>
    <mergeCell ref="BB47:BC47"/>
    <mergeCell ref="A46:B46"/>
    <mergeCell ref="C46:D46"/>
    <mergeCell ref="AV46:AW46"/>
    <mergeCell ref="AX46:AY46"/>
    <mergeCell ref="AZ46:BA46"/>
    <mergeCell ref="BB46:BC46"/>
    <mergeCell ref="A45:B45"/>
    <mergeCell ref="C45:D45"/>
    <mergeCell ref="AV45:AW45"/>
    <mergeCell ref="AX45:AY45"/>
    <mergeCell ref="AZ45:BA45"/>
    <mergeCell ref="BB45:BC45"/>
    <mergeCell ref="A44:B44"/>
    <mergeCell ref="C44:D44"/>
    <mergeCell ref="AV44:AW44"/>
    <mergeCell ref="AX44:AY44"/>
    <mergeCell ref="AZ44:BA44"/>
    <mergeCell ref="BB44:BC44"/>
    <mergeCell ref="A43:B43"/>
    <mergeCell ref="C43:D43"/>
    <mergeCell ref="AV43:AW43"/>
    <mergeCell ref="AX43:AY43"/>
    <mergeCell ref="AZ43:BA43"/>
    <mergeCell ref="BB43:BC43"/>
    <mergeCell ref="A42:B42"/>
    <mergeCell ref="C42:D42"/>
    <mergeCell ref="AV42:AW42"/>
    <mergeCell ref="AX42:AY42"/>
    <mergeCell ref="AZ42:BA42"/>
    <mergeCell ref="BB42:BC42"/>
    <mergeCell ref="A41:B41"/>
    <mergeCell ref="C41:D41"/>
    <mergeCell ref="AV41:AW41"/>
    <mergeCell ref="AX41:AY41"/>
    <mergeCell ref="AZ41:BA41"/>
    <mergeCell ref="BB41:BC41"/>
    <mergeCell ref="A40:B40"/>
    <mergeCell ref="C40:D40"/>
    <mergeCell ref="AV40:AW40"/>
    <mergeCell ref="AX40:AY40"/>
    <mergeCell ref="AZ40:BA40"/>
    <mergeCell ref="BB40:BC40"/>
    <mergeCell ref="A39:B39"/>
    <mergeCell ref="C39:D39"/>
    <mergeCell ref="AV39:AW39"/>
    <mergeCell ref="AX39:AY39"/>
    <mergeCell ref="AZ39:BA39"/>
    <mergeCell ref="BB39:BC39"/>
    <mergeCell ref="A38:B38"/>
    <mergeCell ref="C38:D38"/>
    <mergeCell ref="AV38:AW38"/>
    <mergeCell ref="AX38:AY38"/>
    <mergeCell ref="AZ38:BA38"/>
    <mergeCell ref="BB38:BC38"/>
    <mergeCell ref="A37:B37"/>
    <mergeCell ref="C37:D37"/>
    <mergeCell ref="AV37:AW37"/>
    <mergeCell ref="AX37:AY37"/>
    <mergeCell ref="AZ37:BA37"/>
    <mergeCell ref="BB37:BC37"/>
    <mergeCell ref="A36:B36"/>
    <mergeCell ref="C36:D36"/>
    <mergeCell ref="AV36:AW36"/>
    <mergeCell ref="AX36:AY36"/>
    <mergeCell ref="AZ36:BA36"/>
    <mergeCell ref="BB36:BC36"/>
    <mergeCell ref="A35:B35"/>
    <mergeCell ref="C35:D35"/>
    <mergeCell ref="AV35:AW35"/>
    <mergeCell ref="AX35:AY35"/>
    <mergeCell ref="AZ35:BA35"/>
    <mergeCell ref="BB35:BC35"/>
    <mergeCell ref="A34:B34"/>
    <mergeCell ref="C34:D34"/>
    <mergeCell ref="AV34:AW34"/>
    <mergeCell ref="AX34:AY34"/>
    <mergeCell ref="AZ34:BA34"/>
    <mergeCell ref="BB34:BC34"/>
    <mergeCell ref="A33:B33"/>
    <mergeCell ref="C33:D33"/>
    <mergeCell ref="AV33:AW33"/>
    <mergeCell ref="AX33:AY33"/>
    <mergeCell ref="AZ33:BA33"/>
    <mergeCell ref="BB33:BC33"/>
    <mergeCell ref="A32:B32"/>
    <mergeCell ref="C32:D32"/>
    <mergeCell ref="AV32:AW32"/>
    <mergeCell ref="AX32:AY32"/>
    <mergeCell ref="AZ32:BA32"/>
    <mergeCell ref="BB32:BC32"/>
    <mergeCell ref="A31:B31"/>
    <mergeCell ref="C31:D31"/>
    <mergeCell ref="AV31:AW31"/>
    <mergeCell ref="AX31:AY31"/>
    <mergeCell ref="AZ31:BA31"/>
    <mergeCell ref="BB31:BC31"/>
    <mergeCell ref="A30:B30"/>
    <mergeCell ref="C30:D30"/>
    <mergeCell ref="AV30:AW30"/>
    <mergeCell ref="AX30:AY30"/>
    <mergeCell ref="AZ30:BA30"/>
    <mergeCell ref="BB30:BC30"/>
    <mergeCell ref="A29:B29"/>
    <mergeCell ref="C29:D29"/>
    <mergeCell ref="AV29:AW29"/>
    <mergeCell ref="AX29:AY29"/>
    <mergeCell ref="AZ29:BA29"/>
    <mergeCell ref="BB29:BC29"/>
    <mergeCell ref="A28:B28"/>
    <mergeCell ref="C28:D28"/>
    <mergeCell ref="AV28:AW28"/>
    <mergeCell ref="AX28:AY28"/>
    <mergeCell ref="AZ28:BA28"/>
    <mergeCell ref="BB28:BC28"/>
    <mergeCell ref="A27:B27"/>
    <mergeCell ref="C27:D27"/>
    <mergeCell ref="AV27:AW27"/>
    <mergeCell ref="AX27:AY27"/>
    <mergeCell ref="AZ27:BA27"/>
    <mergeCell ref="BB27:BC27"/>
    <mergeCell ref="A26:B26"/>
    <mergeCell ref="C26:D26"/>
    <mergeCell ref="AV26:AW26"/>
    <mergeCell ref="AX26:AY26"/>
    <mergeCell ref="AZ26:BA26"/>
    <mergeCell ref="BB26:BC26"/>
    <mergeCell ref="A25:B25"/>
    <mergeCell ref="C25:D25"/>
    <mergeCell ref="AV25:AW25"/>
    <mergeCell ref="AX25:AY25"/>
    <mergeCell ref="AZ25:BA25"/>
    <mergeCell ref="BB25:BC25"/>
    <mergeCell ref="A24:B24"/>
    <mergeCell ref="C24:D24"/>
    <mergeCell ref="AV24:AW24"/>
    <mergeCell ref="AX24:AY24"/>
    <mergeCell ref="AZ24:BA24"/>
    <mergeCell ref="BB24:BC24"/>
    <mergeCell ref="A23:B23"/>
    <mergeCell ref="C23:D23"/>
    <mergeCell ref="AV23:AW23"/>
    <mergeCell ref="AX23:AY23"/>
    <mergeCell ref="AZ23:BA23"/>
    <mergeCell ref="BB23:BC23"/>
    <mergeCell ref="A22:B22"/>
    <mergeCell ref="C22:D22"/>
    <mergeCell ref="AV22:AW22"/>
    <mergeCell ref="AX22:AY22"/>
    <mergeCell ref="AZ22:BA22"/>
    <mergeCell ref="BB22:BC22"/>
    <mergeCell ref="A21:B21"/>
    <mergeCell ref="C21:D21"/>
    <mergeCell ref="AV21:AW21"/>
    <mergeCell ref="AX21:AY21"/>
    <mergeCell ref="AZ21:BA21"/>
    <mergeCell ref="BB21:BC21"/>
    <mergeCell ref="A20:B20"/>
    <mergeCell ref="C20:D20"/>
    <mergeCell ref="AV20:AW20"/>
    <mergeCell ref="AX20:AY20"/>
    <mergeCell ref="AZ20:BA20"/>
    <mergeCell ref="BB20:BC20"/>
    <mergeCell ref="A19:B19"/>
    <mergeCell ref="C19:D19"/>
    <mergeCell ref="AV19:AW19"/>
    <mergeCell ref="AX19:AY19"/>
    <mergeCell ref="AZ19:BA19"/>
    <mergeCell ref="BB19:BC19"/>
    <mergeCell ref="A18:B18"/>
    <mergeCell ref="C18:D18"/>
    <mergeCell ref="AV18:AW18"/>
    <mergeCell ref="AX18:AY18"/>
    <mergeCell ref="AZ18:BA18"/>
    <mergeCell ref="BB18:BC18"/>
    <mergeCell ref="A17:B17"/>
    <mergeCell ref="C17:D17"/>
    <mergeCell ref="AV17:AW17"/>
    <mergeCell ref="AX17:AY17"/>
    <mergeCell ref="AZ17:BA17"/>
    <mergeCell ref="BB17:BC17"/>
    <mergeCell ref="AZ15:BA15"/>
    <mergeCell ref="BB15:BC15"/>
    <mergeCell ref="A16:B16"/>
    <mergeCell ref="C16:D16"/>
    <mergeCell ref="AV16:AW16"/>
    <mergeCell ref="AX16:AY16"/>
    <mergeCell ref="AZ16:BA16"/>
    <mergeCell ref="BB16:BC16"/>
    <mergeCell ref="DS13:DS14"/>
    <mergeCell ref="DT13:DT14"/>
    <mergeCell ref="DU13:DW14"/>
    <mergeCell ref="DX13:DZ14"/>
    <mergeCell ref="EA13:ED14"/>
    <mergeCell ref="A15:B15"/>
    <mergeCell ref="C15:D15"/>
    <mergeCell ref="Y15:AA15"/>
    <mergeCell ref="AV15:AW15"/>
    <mergeCell ref="AX15:AY15"/>
    <mergeCell ref="CU13:CW14"/>
    <mergeCell ref="CX13:CZ14"/>
    <mergeCell ref="DA13:DD14"/>
    <mergeCell ref="DH13:DJ14"/>
    <mergeCell ref="DK13:DM14"/>
    <mergeCell ref="DN13:DQ14"/>
    <mergeCell ref="CF13:CF14"/>
    <mergeCell ref="CG13:CI14"/>
    <mergeCell ref="CJ13:CL14"/>
    <mergeCell ref="CM13:CP14"/>
    <mergeCell ref="CS13:CS14"/>
    <mergeCell ref="CT13:CT14"/>
    <mergeCell ref="BR13:BR14"/>
    <mergeCell ref="BS13:BS14"/>
    <mergeCell ref="BT13:BV14"/>
    <mergeCell ref="BW13:BY14"/>
    <mergeCell ref="BZ13:CC14"/>
    <mergeCell ref="CE13:CE14"/>
    <mergeCell ref="BB13:BC14"/>
    <mergeCell ref="BE13:BE14"/>
    <mergeCell ref="BF13:BF14"/>
    <mergeCell ref="BG13:BI14"/>
    <mergeCell ref="BJ13:BL14"/>
    <mergeCell ref="BM13:BP14"/>
    <mergeCell ref="AG13:AK14"/>
    <mergeCell ref="AL13:AP14"/>
    <mergeCell ref="AQ13:AU14"/>
    <mergeCell ref="AV13:AW14"/>
    <mergeCell ref="AX13:AY14"/>
    <mergeCell ref="AZ13:BA14"/>
    <mergeCell ref="C13:D14"/>
    <mergeCell ref="E13:I14"/>
    <mergeCell ref="J13:N14"/>
    <mergeCell ref="O13:S14"/>
    <mergeCell ref="T13:X14"/>
    <mergeCell ref="AB13:AF14"/>
    <mergeCell ref="BE12:BP12"/>
    <mergeCell ref="BR12:CC12"/>
    <mergeCell ref="CE12:CP12"/>
    <mergeCell ref="CS12:DD12"/>
    <mergeCell ref="DF12:DQ12"/>
    <mergeCell ref="DS12:ED12"/>
    <mergeCell ref="A11:BC11"/>
    <mergeCell ref="A12:I12"/>
    <mergeCell ref="J12:Q12"/>
    <mergeCell ref="R12:X12"/>
    <mergeCell ref="Y12:AA14"/>
    <mergeCell ref="AB12:AJ12"/>
    <mergeCell ref="AK12:AR12"/>
    <mergeCell ref="AS12:AY12"/>
    <mergeCell ref="AZ12:BC12"/>
    <mergeCell ref="A13:B14"/>
    <mergeCell ref="A9:J9"/>
    <mergeCell ref="K9:Y9"/>
    <mergeCell ref="AC9:AH9"/>
    <mergeCell ref="AI9:BB9"/>
    <mergeCell ref="K10:Y10"/>
    <mergeCell ref="AI10:BB10"/>
    <mergeCell ref="AI7:BB7"/>
    <mergeCell ref="A8:H8"/>
    <mergeCell ref="I8:P8"/>
    <mergeCell ref="Q8:R8"/>
    <mergeCell ref="S8:Y8"/>
    <mergeCell ref="AI8:AO8"/>
    <mergeCell ref="AP8:AX8"/>
    <mergeCell ref="AY8:BB8"/>
    <mergeCell ref="BC5:BC10"/>
    <mergeCell ref="A6:H6"/>
    <mergeCell ref="I6:Y6"/>
    <mergeCell ref="AC6:AH6"/>
    <mergeCell ref="AI6:AR6"/>
    <mergeCell ref="AS6:AV6"/>
    <mergeCell ref="AW6:BB6"/>
    <mergeCell ref="A7:H7"/>
    <mergeCell ref="I7:Y7"/>
    <mergeCell ref="AC7:AH7"/>
    <mergeCell ref="A1:BC1"/>
    <mergeCell ref="A2:BC2"/>
    <mergeCell ref="A3:BC3"/>
    <mergeCell ref="A4:Z4"/>
    <mergeCell ref="AA4:BC4"/>
    <mergeCell ref="A5:H5"/>
    <mergeCell ref="I5:Y5"/>
    <mergeCell ref="Z5:AB10"/>
    <mergeCell ref="AC5:AH5"/>
    <mergeCell ref="AI5:BB5"/>
  </mergeCells>
  <conditionalFormatting sqref="A15:B51">
    <cfRule type="cellIs" priority="30" dxfId="0" operator="equal" stopIfTrue="1">
      <formula>A16</formula>
    </cfRule>
  </conditionalFormatting>
  <conditionalFormatting sqref="AX15:AY51">
    <cfRule type="cellIs" priority="29" dxfId="0" operator="equal" stopIfTrue="1">
      <formula>AX16</formula>
    </cfRule>
  </conditionalFormatting>
  <conditionalFormatting sqref="BB15:BC51">
    <cfRule type="cellIs" priority="28" dxfId="11" operator="equal" stopIfTrue="1">
      <formula>0</formula>
    </cfRule>
  </conditionalFormatting>
  <conditionalFormatting sqref="AZ15:BA51">
    <cfRule type="cellIs" priority="27" dxfId="11" operator="equal" stopIfTrue="1">
      <formula>0</formula>
    </cfRule>
  </conditionalFormatting>
  <conditionalFormatting sqref="AZ52 N56 AF56 AZ56">
    <cfRule type="cellIs" priority="26" dxfId="11" operator="lessThanOrEqual" stopIfTrue="1">
      <formula>0</formula>
    </cfRule>
  </conditionalFormatting>
  <conditionalFormatting sqref="N59 AF59 AW59">
    <cfRule type="containsText" priority="24" dxfId="24" operator="containsText" stopIfTrue="1" text="Multiple ">
      <formula>NOT(ISERROR(SEARCH("Multiple ",N59)))</formula>
    </cfRule>
  </conditionalFormatting>
  <conditionalFormatting sqref="AF59 N59 AW59">
    <cfRule type="containsText" priority="23" dxfId="23" operator="containsText" stopIfTrue="1" text="OK">
      <formula>NOT(ISERROR(SEARCH("OK",N59)))</formula>
    </cfRule>
  </conditionalFormatting>
  <conditionalFormatting sqref="AV15:AY52">
    <cfRule type="expression" priority="20" dxfId="0" stopIfTrue="1">
      <formula>$A$52&lt;=0</formula>
    </cfRule>
    <cfRule type="expression" priority="22" dxfId="0" stopIfTrue="1">
      <formula>"ISNUMBER(search(""and"",$AK$12)"</formula>
    </cfRule>
  </conditionalFormatting>
  <conditionalFormatting sqref="N53:T53 AF53:AL53">
    <cfRule type="cellIs" priority="21" dxfId="160" operator="equal" stopIfTrue="1">
      <formula>0</formula>
    </cfRule>
  </conditionalFormatting>
  <conditionalFormatting sqref="A15:D52">
    <cfRule type="expression" priority="19" dxfId="0" stopIfTrue="1">
      <formula>$AV$52&lt;=0</formula>
    </cfRule>
  </conditionalFormatting>
  <conditionalFormatting sqref="I5:Y7 I8 S8 K9 AW6 AY8 AI5:AI9 J12 AK12">
    <cfRule type="cellIs" priority="18" dxfId="18" operator="equal" stopIfTrue="1">
      <formula>0</formula>
    </cfRule>
  </conditionalFormatting>
  <conditionalFormatting sqref="N54 AF54 AZ54">
    <cfRule type="cellIs" priority="25" dxfId="0" operator="equal" stopIfTrue="1">
      <formula>0</formula>
    </cfRule>
  </conditionalFormatting>
  <conditionalFormatting sqref="N55 N58">
    <cfRule type="expression" priority="17" dxfId="0" stopIfTrue="1">
      <formula>$A$52&lt;=0</formula>
    </cfRule>
  </conditionalFormatting>
  <conditionalFormatting sqref="N57:T57">
    <cfRule type="expression" priority="16" dxfId="11" stopIfTrue="1">
      <formula>$A$52&lt;=0</formula>
    </cfRule>
  </conditionalFormatting>
  <conditionalFormatting sqref="AF55:AL55 AF58">
    <cfRule type="expression" priority="15" dxfId="0" stopIfTrue="1">
      <formula>$AV$52&lt;=0</formula>
    </cfRule>
  </conditionalFormatting>
  <conditionalFormatting sqref="AZ55 AZ58">
    <cfRule type="expression" priority="14" dxfId="0" stopIfTrue="1">
      <formula>$AZ$52&lt;=0</formula>
    </cfRule>
  </conditionalFormatting>
  <conditionalFormatting sqref="AZ57">
    <cfRule type="expression" priority="13" dxfId="11" stopIfTrue="1">
      <formula>$AZ$52&lt;=0</formula>
    </cfRule>
  </conditionalFormatting>
  <conditionalFormatting sqref="AF57:AL57">
    <cfRule type="expression" priority="12" dxfId="11" stopIfTrue="1">
      <formula>$AV$52&lt;=0</formula>
    </cfRule>
  </conditionalFormatting>
  <conditionalFormatting sqref="AB15:AU49">
    <cfRule type="cellIs" priority="11" dxfId="0" operator="equal" stopIfTrue="1">
      <formula>0</formula>
    </cfRule>
  </conditionalFormatting>
  <conditionalFormatting sqref="AP37:AU37 AP36:AT36">
    <cfRule type="cellIs" priority="10" dxfId="0" operator="equal" stopIfTrue="1">
      <formula>0</formula>
    </cfRule>
  </conditionalFormatting>
  <conditionalFormatting sqref="AB50:AU51">
    <cfRule type="cellIs" priority="9" dxfId="0" operator="equal" stopIfTrue="1">
      <formula>0</formula>
    </cfRule>
  </conditionalFormatting>
  <conditionalFormatting sqref="AU38">
    <cfRule type="containsErrors" priority="8" dxfId="0" stopIfTrue="1">
      <formula>ISERROR(AU38)</formula>
    </cfRule>
  </conditionalFormatting>
  <conditionalFormatting sqref="AU37">
    <cfRule type="containsErrors" priority="7" dxfId="0" stopIfTrue="1">
      <formula>ISERROR(AU37)</formula>
    </cfRule>
  </conditionalFormatting>
  <conditionalFormatting sqref="AU39">
    <cfRule type="containsErrors" priority="6" dxfId="0" stopIfTrue="1">
      <formula>ISERROR(AU39)</formula>
    </cfRule>
  </conditionalFormatting>
  <conditionalFormatting sqref="AU35">
    <cfRule type="containsErrors" priority="5" dxfId="0" stopIfTrue="1">
      <formula>ISERROR(AU35)</formula>
    </cfRule>
  </conditionalFormatting>
  <conditionalFormatting sqref="X33:X42">
    <cfRule type="containsErrors" priority="4" dxfId="0" stopIfTrue="1">
      <formula>ISERROR(X33)</formula>
    </cfRule>
  </conditionalFormatting>
  <conditionalFormatting sqref="J15:X15 E16:X49">
    <cfRule type="cellIs" priority="3" dxfId="0" operator="equal" stopIfTrue="1">
      <formula>0</formula>
    </cfRule>
  </conditionalFormatting>
  <conditionalFormatting sqref="E50:X51">
    <cfRule type="cellIs" priority="2" dxfId="0" operator="equal" stopIfTrue="1">
      <formula>0</formula>
    </cfRule>
  </conditionalFormatting>
  <conditionalFormatting sqref="E15:I15">
    <cfRule type="cellIs" priority="1" dxfId="0" operator="equal" stopIfTrue="1">
      <formula>0</formula>
    </cfRule>
  </conditionalFormatting>
  <printOptions horizontalCentered="1"/>
  <pageMargins left="0.125" right="0" top="0.4" bottom="0.25" header="0.5" footer="0.5"/>
  <pageSetup horizontalDpi="600" verticalDpi="600" orientation="portrait" scale="96" r:id="rId2"/>
  <headerFooter alignWithMargins="0">
    <oddHeader>&amp;R&amp;6Form 750-010-03
TRAFFIC ENGINEERING
March 2020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60"/>
  <sheetViews>
    <sheetView showGridLines="0" zoomScaleSheetLayoutView="130" workbookViewId="0" topLeftCell="A19">
      <selection activeCell="AB27" sqref="AB27:AR48"/>
    </sheetView>
  </sheetViews>
  <sheetFormatPr defaultColWidth="9.140625" defaultRowHeight="12.75"/>
  <cols>
    <col min="1" max="4" width="2.28125" style="1" customWidth="1"/>
    <col min="5" max="24" width="1.7109375" style="1" customWidth="1"/>
    <col min="25" max="25" width="2.421875" style="1" customWidth="1"/>
    <col min="26" max="26" width="0.71875" style="1" customWidth="1"/>
    <col min="27" max="27" width="4.00390625" style="1" customWidth="1"/>
    <col min="28" max="47" width="1.7109375" style="1" customWidth="1"/>
    <col min="48" max="51" width="2.28125" style="1" customWidth="1"/>
    <col min="52" max="55" width="2.7109375" style="1" customWidth="1"/>
    <col min="56" max="56" width="6.7109375" style="6" customWidth="1"/>
    <col min="57" max="58" width="5.140625" style="6" hidden="1" customWidth="1"/>
    <col min="59" max="59" width="3.7109375" style="6" hidden="1" customWidth="1"/>
    <col min="60" max="60" width="2.140625" style="6" hidden="1" customWidth="1"/>
    <col min="61" max="61" width="4.00390625" style="6" hidden="1" customWidth="1"/>
    <col min="62" max="62" width="3.00390625" style="6" hidden="1" customWidth="1"/>
    <col min="63" max="63" width="3.140625" style="6" hidden="1" customWidth="1"/>
    <col min="64" max="65" width="4.421875" style="6" hidden="1" customWidth="1"/>
    <col min="66" max="66" width="2.28125" style="6" hidden="1" customWidth="1"/>
    <col min="67" max="67" width="2.140625" style="6" hidden="1" customWidth="1"/>
    <col min="68" max="68" width="5.421875" style="6" hidden="1" customWidth="1"/>
    <col min="69" max="69" width="5.57421875" style="6" hidden="1" customWidth="1"/>
    <col min="70" max="71" width="4.57421875" style="6" hidden="1" customWidth="1"/>
    <col min="72" max="72" width="3.7109375" style="6" hidden="1" customWidth="1"/>
    <col min="73" max="73" width="2.140625" style="6" hidden="1" customWidth="1"/>
    <col min="74" max="74" width="4.140625" style="6" hidden="1" customWidth="1"/>
    <col min="75" max="76" width="2.8515625" style="6" hidden="1" customWidth="1"/>
    <col min="77" max="77" width="4.140625" style="6" hidden="1" customWidth="1"/>
    <col min="78" max="78" width="3.57421875" style="6" hidden="1" customWidth="1"/>
    <col min="79" max="79" width="2.00390625" style="6" hidden="1" customWidth="1"/>
    <col min="80" max="80" width="1.7109375" style="6" hidden="1" customWidth="1"/>
    <col min="81" max="81" width="5.421875" style="6" hidden="1" customWidth="1"/>
    <col min="82" max="82" width="9.28125" style="6" hidden="1" customWidth="1"/>
    <col min="83" max="84" width="5.7109375" style="6" hidden="1" customWidth="1"/>
    <col min="85" max="85" width="4.00390625" style="6" hidden="1" customWidth="1"/>
    <col min="86" max="86" width="1.7109375" style="6" hidden="1" customWidth="1"/>
    <col min="87" max="87" width="3.8515625" style="6" hidden="1" customWidth="1"/>
    <col min="88" max="88" width="2.7109375" style="6" hidden="1" customWidth="1"/>
    <col min="89" max="89" width="2.421875" style="6" hidden="1" customWidth="1"/>
    <col min="90" max="90" width="4.140625" style="6" hidden="1" customWidth="1"/>
    <col min="91" max="91" width="3.421875" style="6" hidden="1" customWidth="1"/>
    <col min="92" max="92" width="1.7109375" style="6" hidden="1" customWidth="1"/>
    <col min="93" max="93" width="2.00390625" style="6" hidden="1" customWidth="1"/>
    <col min="94" max="94" width="5.421875" style="6" hidden="1" customWidth="1"/>
    <col min="95" max="96" width="9.140625" style="1" hidden="1" customWidth="1"/>
    <col min="97" max="98" width="5.140625" style="6" hidden="1" customWidth="1"/>
    <col min="99" max="99" width="3.7109375" style="6" hidden="1" customWidth="1"/>
    <col min="100" max="100" width="2.140625" style="6" hidden="1" customWidth="1"/>
    <col min="101" max="101" width="3.140625" style="6" hidden="1" customWidth="1"/>
    <col min="102" max="102" width="3.00390625" style="6" hidden="1" customWidth="1"/>
    <col min="103" max="103" width="3.140625" style="6" hidden="1" customWidth="1"/>
    <col min="104" max="105" width="4.421875" style="6" hidden="1" customWidth="1"/>
    <col min="106" max="106" width="2.28125" style="6" hidden="1" customWidth="1"/>
    <col min="107" max="107" width="2.140625" style="6" hidden="1" customWidth="1"/>
    <col min="108" max="108" width="5.421875" style="6" hidden="1" customWidth="1"/>
    <col min="109" max="109" width="5.57421875" style="6" hidden="1" customWidth="1"/>
    <col min="110" max="111" width="4.57421875" style="6" hidden="1" customWidth="1"/>
    <col min="112" max="112" width="3.7109375" style="6" hidden="1" customWidth="1"/>
    <col min="113" max="113" width="2.140625" style="6" hidden="1" customWidth="1"/>
    <col min="114" max="114" width="4.140625" style="6" hidden="1" customWidth="1"/>
    <col min="115" max="116" width="2.8515625" style="6" hidden="1" customWidth="1"/>
    <col min="117" max="117" width="4.140625" style="6" hidden="1" customWidth="1"/>
    <col min="118" max="118" width="3.57421875" style="6" hidden="1" customWidth="1"/>
    <col min="119" max="119" width="2.00390625" style="6" hidden="1" customWidth="1"/>
    <col min="120" max="120" width="1.7109375" style="6" hidden="1" customWidth="1"/>
    <col min="121" max="121" width="5.421875" style="6" hidden="1" customWidth="1"/>
    <col min="122" max="122" width="9.28125" style="6" hidden="1" customWidth="1"/>
    <col min="123" max="124" width="5.7109375" style="6" hidden="1" customWidth="1"/>
    <col min="125" max="125" width="4.00390625" style="6" hidden="1" customWidth="1"/>
    <col min="126" max="126" width="1.7109375" style="6" hidden="1" customWidth="1"/>
    <col min="127" max="127" width="3.8515625" style="6" hidden="1" customWidth="1"/>
    <col min="128" max="128" width="2.7109375" style="6" hidden="1" customWidth="1"/>
    <col min="129" max="129" width="2.421875" style="6" hidden="1" customWidth="1"/>
    <col min="130" max="130" width="4.140625" style="6" hidden="1" customWidth="1"/>
    <col min="131" max="131" width="3.421875" style="6" hidden="1" customWidth="1"/>
    <col min="132" max="132" width="1.7109375" style="6" hidden="1" customWidth="1"/>
    <col min="133" max="133" width="2.00390625" style="6" hidden="1" customWidth="1"/>
    <col min="134" max="134" width="5.421875" style="6" hidden="1" customWidth="1"/>
    <col min="135" max="135" width="9.140625" style="1" customWidth="1"/>
    <col min="136" max="16384" width="9.140625" style="1" customWidth="1"/>
  </cols>
  <sheetData>
    <row r="1" spans="1:55" ht="9.7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9"/>
    </row>
    <row r="2" spans="1:134" s="2" customFormat="1" ht="15">
      <c r="A2" s="188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90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</row>
    <row r="3" spans="1:134" s="4" customFormat="1" ht="18">
      <c r="A3" s="194" t="s">
        <v>68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</row>
    <row r="4" spans="1:134" s="5" customFormat="1" ht="12" customHeight="1">
      <c r="A4" s="252" t="s">
        <v>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4" t="s">
        <v>1</v>
      </c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5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</row>
    <row r="5" spans="1:134" s="5" customFormat="1" ht="12" customHeight="1">
      <c r="A5" s="256" t="s">
        <v>3</v>
      </c>
      <c r="B5" s="257"/>
      <c r="C5" s="257"/>
      <c r="D5" s="257"/>
      <c r="E5" s="257"/>
      <c r="F5" s="257"/>
      <c r="G5" s="257"/>
      <c r="H5" s="257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03"/>
      <c r="AA5" s="103"/>
      <c r="AB5" s="103"/>
      <c r="AC5" s="257" t="s">
        <v>12</v>
      </c>
      <c r="AD5" s="257"/>
      <c r="AE5" s="257"/>
      <c r="AF5" s="257"/>
      <c r="AG5" s="257"/>
      <c r="AH5" s="257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92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</row>
    <row r="6" spans="1:134" s="5" customFormat="1" ht="12" customHeight="1">
      <c r="A6" s="258" t="s">
        <v>5</v>
      </c>
      <c r="B6" s="259"/>
      <c r="C6" s="259"/>
      <c r="D6" s="259"/>
      <c r="E6" s="259"/>
      <c r="F6" s="259"/>
      <c r="G6" s="259"/>
      <c r="H6" s="259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04"/>
      <c r="AA6" s="104"/>
      <c r="AB6" s="104"/>
      <c r="AC6" s="259" t="s">
        <v>4</v>
      </c>
      <c r="AD6" s="259"/>
      <c r="AE6" s="259"/>
      <c r="AF6" s="259"/>
      <c r="AG6" s="259"/>
      <c r="AH6" s="259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260" t="s">
        <v>10</v>
      </c>
      <c r="AT6" s="260"/>
      <c r="AU6" s="260"/>
      <c r="AV6" s="260"/>
      <c r="AW6" s="183"/>
      <c r="AX6" s="183"/>
      <c r="AY6" s="183"/>
      <c r="AZ6" s="183"/>
      <c r="BA6" s="183"/>
      <c r="BB6" s="183"/>
      <c r="BC6" s="93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</row>
    <row r="7" spans="1:134" s="5" customFormat="1" ht="12" customHeight="1">
      <c r="A7" s="258" t="s">
        <v>6</v>
      </c>
      <c r="B7" s="259"/>
      <c r="C7" s="259"/>
      <c r="D7" s="259"/>
      <c r="E7" s="259"/>
      <c r="F7" s="259"/>
      <c r="G7" s="259"/>
      <c r="H7" s="25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04"/>
      <c r="AA7" s="104"/>
      <c r="AB7" s="104"/>
      <c r="AC7" s="259" t="s">
        <v>64</v>
      </c>
      <c r="AD7" s="259"/>
      <c r="AE7" s="259"/>
      <c r="AF7" s="259"/>
      <c r="AG7" s="259"/>
      <c r="AH7" s="259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93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:134" s="3" customFormat="1" ht="12" customHeight="1">
      <c r="A8" s="261" t="s">
        <v>7</v>
      </c>
      <c r="B8" s="262"/>
      <c r="C8" s="262"/>
      <c r="D8" s="262"/>
      <c r="E8" s="262"/>
      <c r="F8" s="262"/>
      <c r="G8" s="262"/>
      <c r="H8" s="262"/>
      <c r="I8" s="180"/>
      <c r="J8" s="180"/>
      <c r="K8" s="180"/>
      <c r="L8" s="180"/>
      <c r="M8" s="180"/>
      <c r="N8" s="180"/>
      <c r="O8" s="180"/>
      <c r="P8" s="180"/>
      <c r="Q8" s="263" t="s">
        <v>8</v>
      </c>
      <c r="R8" s="263"/>
      <c r="S8" s="180"/>
      <c r="T8" s="180"/>
      <c r="U8" s="180"/>
      <c r="V8" s="180"/>
      <c r="W8" s="180"/>
      <c r="X8" s="180"/>
      <c r="Y8" s="180"/>
      <c r="Z8" s="104"/>
      <c r="AA8" s="104"/>
      <c r="AB8" s="104"/>
      <c r="AC8" s="86" t="s">
        <v>80</v>
      </c>
      <c r="AD8" s="87"/>
      <c r="AE8" s="87"/>
      <c r="AF8" s="87"/>
      <c r="AG8" s="87"/>
      <c r="AH8" s="87"/>
      <c r="AI8" s="183"/>
      <c r="AJ8" s="183"/>
      <c r="AK8" s="183"/>
      <c r="AL8" s="183"/>
      <c r="AM8" s="183"/>
      <c r="AN8" s="183"/>
      <c r="AO8" s="183"/>
      <c r="AP8" s="264" t="s">
        <v>9</v>
      </c>
      <c r="AQ8" s="264"/>
      <c r="AR8" s="264"/>
      <c r="AS8" s="264"/>
      <c r="AT8" s="264"/>
      <c r="AU8" s="264"/>
      <c r="AV8" s="264"/>
      <c r="AW8" s="264"/>
      <c r="AX8" s="264"/>
      <c r="AY8" s="183"/>
      <c r="AZ8" s="183"/>
      <c r="BA8" s="183"/>
      <c r="BB8" s="183"/>
      <c r="BC8" s="93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</row>
    <row r="9" spans="1:134" s="3" customFormat="1" ht="12" customHeight="1">
      <c r="A9" s="265" t="s">
        <v>13</v>
      </c>
      <c r="B9" s="266"/>
      <c r="C9" s="266"/>
      <c r="D9" s="266"/>
      <c r="E9" s="266"/>
      <c r="F9" s="266"/>
      <c r="G9" s="266"/>
      <c r="H9" s="266"/>
      <c r="I9" s="266"/>
      <c r="J9" s="266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4"/>
      <c r="AA9" s="104"/>
      <c r="AB9" s="104"/>
      <c r="AC9" s="259" t="s">
        <v>11</v>
      </c>
      <c r="AD9" s="259"/>
      <c r="AE9" s="259"/>
      <c r="AF9" s="259"/>
      <c r="AG9" s="259"/>
      <c r="AH9" s="259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93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</row>
    <row r="10" spans="1:134" s="3" customFormat="1" ht="12" customHeight="1" hidden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04"/>
      <c r="AA10" s="104"/>
      <c r="AB10" s="104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93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</row>
    <row r="11" spans="1:134" s="3" customFormat="1" ht="12" hidden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</row>
    <row r="12" spans="1:134" s="3" customFormat="1" ht="19.5" customHeight="1">
      <c r="A12" s="267" t="s">
        <v>23</v>
      </c>
      <c r="B12" s="268"/>
      <c r="C12" s="268"/>
      <c r="D12" s="268"/>
      <c r="E12" s="268"/>
      <c r="F12" s="268"/>
      <c r="G12" s="268"/>
      <c r="H12" s="268"/>
      <c r="I12" s="268"/>
      <c r="J12" s="269"/>
      <c r="K12" s="269"/>
      <c r="L12" s="269"/>
      <c r="M12" s="269"/>
      <c r="N12" s="269"/>
      <c r="O12" s="269"/>
      <c r="P12" s="269"/>
      <c r="Q12" s="269"/>
      <c r="R12" s="270" t="s">
        <v>24</v>
      </c>
      <c r="S12" s="270"/>
      <c r="T12" s="270"/>
      <c r="U12" s="270"/>
      <c r="V12" s="270"/>
      <c r="W12" s="270"/>
      <c r="X12" s="271"/>
      <c r="Y12" s="272" t="s">
        <v>62</v>
      </c>
      <c r="Z12" s="273"/>
      <c r="AA12" s="274"/>
      <c r="AB12" s="267" t="s">
        <v>23</v>
      </c>
      <c r="AC12" s="268"/>
      <c r="AD12" s="268"/>
      <c r="AE12" s="268"/>
      <c r="AF12" s="268"/>
      <c r="AG12" s="268"/>
      <c r="AH12" s="268"/>
      <c r="AI12" s="268"/>
      <c r="AJ12" s="268"/>
      <c r="AK12" s="269"/>
      <c r="AL12" s="269"/>
      <c r="AM12" s="269"/>
      <c r="AN12" s="269"/>
      <c r="AO12" s="269"/>
      <c r="AP12" s="269"/>
      <c r="AQ12" s="269"/>
      <c r="AR12" s="269"/>
      <c r="AS12" s="270" t="s">
        <v>24</v>
      </c>
      <c r="AT12" s="270"/>
      <c r="AU12" s="270"/>
      <c r="AV12" s="270"/>
      <c r="AW12" s="270"/>
      <c r="AX12" s="270"/>
      <c r="AY12" s="270"/>
      <c r="AZ12" s="246" t="s">
        <v>25</v>
      </c>
      <c r="BA12" s="247"/>
      <c r="BB12" s="247"/>
      <c r="BC12" s="248"/>
      <c r="BD12" s="6"/>
      <c r="BE12" s="200">
        <f>J12</f>
        <v>0</v>
      </c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91"/>
      <c r="BR12" s="281">
        <f>AK12</f>
        <v>0</v>
      </c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9"/>
      <c r="CD12" s="91"/>
      <c r="CE12" s="197" t="str">
        <f>AZ12</f>
        <v>Both Directions</v>
      </c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9"/>
      <c r="CS12" s="197">
        <f>J12</f>
        <v>0</v>
      </c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9"/>
      <c r="DE12" s="91"/>
      <c r="DF12" s="197">
        <f>AK12</f>
        <v>0</v>
      </c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9"/>
      <c r="DR12" s="91"/>
      <c r="DS12" s="197" t="s">
        <v>86</v>
      </c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9"/>
    </row>
    <row r="13" spans="1:134" s="3" customFormat="1" ht="10.5" customHeight="1">
      <c r="A13" s="211" t="s">
        <v>16</v>
      </c>
      <c r="B13" s="212"/>
      <c r="C13" s="184" t="s">
        <v>17</v>
      </c>
      <c r="D13" s="185"/>
      <c r="E13" s="170">
        <v>20</v>
      </c>
      <c r="F13" s="171"/>
      <c r="G13" s="171"/>
      <c r="H13" s="171"/>
      <c r="I13" s="172"/>
      <c r="J13" s="170">
        <v>15</v>
      </c>
      <c r="K13" s="171"/>
      <c r="L13" s="171"/>
      <c r="M13" s="171"/>
      <c r="N13" s="172"/>
      <c r="O13" s="170">
        <v>10</v>
      </c>
      <c r="P13" s="171"/>
      <c r="Q13" s="171"/>
      <c r="R13" s="171"/>
      <c r="S13" s="172"/>
      <c r="T13" s="170">
        <v>5</v>
      </c>
      <c r="U13" s="171"/>
      <c r="V13" s="171"/>
      <c r="W13" s="171"/>
      <c r="X13" s="172"/>
      <c r="Y13" s="275"/>
      <c r="Z13" s="276"/>
      <c r="AA13" s="277"/>
      <c r="AB13" s="143">
        <v>5</v>
      </c>
      <c r="AC13" s="144"/>
      <c r="AD13" s="144"/>
      <c r="AE13" s="144"/>
      <c r="AF13" s="145"/>
      <c r="AG13" s="143">
        <v>10</v>
      </c>
      <c r="AH13" s="144"/>
      <c r="AI13" s="144"/>
      <c r="AJ13" s="144"/>
      <c r="AK13" s="145"/>
      <c r="AL13" s="143">
        <v>15</v>
      </c>
      <c r="AM13" s="144"/>
      <c r="AN13" s="144"/>
      <c r="AO13" s="144"/>
      <c r="AP13" s="145"/>
      <c r="AQ13" s="143">
        <v>20</v>
      </c>
      <c r="AR13" s="144"/>
      <c r="AS13" s="144"/>
      <c r="AT13" s="144"/>
      <c r="AU13" s="216"/>
      <c r="AV13" s="184" t="s">
        <v>17</v>
      </c>
      <c r="AW13" s="185"/>
      <c r="AX13" s="234" t="s">
        <v>16</v>
      </c>
      <c r="AY13" s="235"/>
      <c r="AZ13" s="230" t="s">
        <v>17</v>
      </c>
      <c r="BA13" s="164"/>
      <c r="BB13" s="163" t="s">
        <v>16</v>
      </c>
      <c r="BC13" s="164"/>
      <c r="BE13" s="159" t="s">
        <v>17</v>
      </c>
      <c r="BF13" s="121" t="s">
        <v>16</v>
      </c>
      <c r="BG13" s="282" t="s">
        <v>27</v>
      </c>
      <c r="BH13" s="282"/>
      <c r="BI13" s="282"/>
      <c r="BJ13" s="121" t="s">
        <v>14</v>
      </c>
      <c r="BK13" s="121"/>
      <c r="BL13" s="121"/>
      <c r="BM13" s="200" t="s">
        <v>61</v>
      </c>
      <c r="BN13" s="200"/>
      <c r="BO13" s="200"/>
      <c r="BP13" s="200"/>
      <c r="BQ13" s="6"/>
      <c r="BR13" s="118" t="s">
        <v>17</v>
      </c>
      <c r="BS13" s="161" t="s">
        <v>16</v>
      </c>
      <c r="BT13" s="282" t="s">
        <v>27</v>
      </c>
      <c r="BU13" s="282"/>
      <c r="BV13" s="282"/>
      <c r="BW13" s="121" t="s">
        <v>14</v>
      </c>
      <c r="BX13" s="121"/>
      <c r="BY13" s="121"/>
      <c r="BZ13" s="200" t="s">
        <v>61</v>
      </c>
      <c r="CA13" s="200"/>
      <c r="CB13" s="200"/>
      <c r="CC13" s="200"/>
      <c r="CD13" s="6"/>
      <c r="CE13" s="159" t="s">
        <v>17</v>
      </c>
      <c r="CF13" s="121" t="s">
        <v>16</v>
      </c>
      <c r="CG13" s="282" t="s">
        <v>27</v>
      </c>
      <c r="CH13" s="282"/>
      <c r="CI13" s="282"/>
      <c r="CJ13" s="121" t="s">
        <v>14</v>
      </c>
      <c r="CK13" s="121"/>
      <c r="CL13" s="121"/>
      <c r="CM13" s="200" t="s">
        <v>61</v>
      </c>
      <c r="CN13" s="200"/>
      <c r="CO13" s="200"/>
      <c r="CP13" s="200"/>
      <c r="CS13" s="283" t="s">
        <v>17</v>
      </c>
      <c r="CT13" s="285" t="s">
        <v>16</v>
      </c>
      <c r="CU13" s="287" t="s">
        <v>85</v>
      </c>
      <c r="CV13" s="288"/>
      <c r="CW13" s="289"/>
      <c r="CX13" s="293" t="s">
        <v>14</v>
      </c>
      <c r="CY13" s="294"/>
      <c r="CZ13" s="295"/>
      <c r="DA13" s="299" t="s">
        <v>61</v>
      </c>
      <c r="DB13" s="300"/>
      <c r="DC13" s="300"/>
      <c r="DD13" s="301"/>
      <c r="DE13" s="6"/>
      <c r="DF13" s="83" t="s">
        <v>17</v>
      </c>
      <c r="DG13" s="82" t="s">
        <v>16</v>
      </c>
      <c r="DH13" s="111" t="s">
        <v>85</v>
      </c>
      <c r="DI13" s="111"/>
      <c r="DJ13" s="111"/>
      <c r="DK13" s="293" t="s">
        <v>14</v>
      </c>
      <c r="DL13" s="294"/>
      <c r="DM13" s="295"/>
      <c r="DN13" s="299" t="s">
        <v>61</v>
      </c>
      <c r="DO13" s="300"/>
      <c r="DP13" s="300"/>
      <c r="DQ13" s="301"/>
      <c r="DR13" s="6"/>
      <c r="DS13" s="283" t="s">
        <v>17</v>
      </c>
      <c r="DT13" s="285" t="s">
        <v>16</v>
      </c>
      <c r="DU13" s="111" t="s">
        <v>27</v>
      </c>
      <c r="DV13" s="111"/>
      <c r="DW13" s="111"/>
      <c r="DX13" s="293" t="s">
        <v>14</v>
      </c>
      <c r="DY13" s="294"/>
      <c r="DZ13" s="295"/>
      <c r="EA13" s="299" t="s">
        <v>61</v>
      </c>
      <c r="EB13" s="300"/>
      <c r="EC13" s="300"/>
      <c r="ED13" s="301"/>
    </row>
    <row r="14" spans="1:134" s="3" customFormat="1" ht="10.5" customHeight="1">
      <c r="A14" s="213"/>
      <c r="B14" s="214"/>
      <c r="C14" s="186"/>
      <c r="D14" s="187"/>
      <c r="E14" s="173"/>
      <c r="F14" s="174"/>
      <c r="G14" s="174"/>
      <c r="H14" s="174"/>
      <c r="I14" s="175"/>
      <c r="J14" s="173"/>
      <c r="K14" s="174"/>
      <c r="L14" s="174"/>
      <c r="M14" s="174"/>
      <c r="N14" s="175"/>
      <c r="O14" s="173"/>
      <c r="P14" s="174"/>
      <c r="Q14" s="174"/>
      <c r="R14" s="174"/>
      <c r="S14" s="175"/>
      <c r="T14" s="173"/>
      <c r="U14" s="174"/>
      <c r="V14" s="174"/>
      <c r="W14" s="174"/>
      <c r="X14" s="175"/>
      <c r="Y14" s="278"/>
      <c r="Z14" s="279"/>
      <c r="AA14" s="280"/>
      <c r="AB14" s="146"/>
      <c r="AC14" s="147"/>
      <c r="AD14" s="147"/>
      <c r="AE14" s="147"/>
      <c r="AF14" s="148"/>
      <c r="AG14" s="146"/>
      <c r="AH14" s="147"/>
      <c r="AI14" s="147"/>
      <c r="AJ14" s="147"/>
      <c r="AK14" s="148"/>
      <c r="AL14" s="146"/>
      <c r="AM14" s="147"/>
      <c r="AN14" s="147"/>
      <c r="AO14" s="147"/>
      <c r="AP14" s="148"/>
      <c r="AQ14" s="146"/>
      <c r="AR14" s="147"/>
      <c r="AS14" s="147"/>
      <c r="AT14" s="147"/>
      <c r="AU14" s="217"/>
      <c r="AV14" s="186"/>
      <c r="AW14" s="187"/>
      <c r="AX14" s="234"/>
      <c r="AY14" s="235"/>
      <c r="AZ14" s="231"/>
      <c r="BA14" s="166"/>
      <c r="BB14" s="165"/>
      <c r="BC14" s="166"/>
      <c r="BE14" s="159"/>
      <c r="BF14" s="121"/>
      <c r="BG14" s="282"/>
      <c r="BH14" s="282"/>
      <c r="BI14" s="282"/>
      <c r="BJ14" s="121"/>
      <c r="BK14" s="121"/>
      <c r="BL14" s="121"/>
      <c r="BM14" s="200"/>
      <c r="BN14" s="200"/>
      <c r="BO14" s="200"/>
      <c r="BP14" s="200"/>
      <c r="BQ14" s="6"/>
      <c r="BR14" s="119"/>
      <c r="BS14" s="162"/>
      <c r="BT14" s="282"/>
      <c r="BU14" s="282"/>
      <c r="BV14" s="282"/>
      <c r="BW14" s="121"/>
      <c r="BX14" s="121"/>
      <c r="BY14" s="121"/>
      <c r="BZ14" s="200"/>
      <c r="CA14" s="200"/>
      <c r="CB14" s="200"/>
      <c r="CC14" s="200"/>
      <c r="CD14" s="6"/>
      <c r="CE14" s="159"/>
      <c r="CF14" s="121"/>
      <c r="CG14" s="282"/>
      <c r="CH14" s="282"/>
      <c r="CI14" s="282"/>
      <c r="CJ14" s="121"/>
      <c r="CK14" s="121"/>
      <c r="CL14" s="121"/>
      <c r="CM14" s="200"/>
      <c r="CN14" s="200"/>
      <c r="CO14" s="200"/>
      <c r="CP14" s="200"/>
      <c r="CS14" s="284"/>
      <c r="CT14" s="286"/>
      <c r="CU14" s="290"/>
      <c r="CV14" s="291"/>
      <c r="CW14" s="292"/>
      <c r="CX14" s="296"/>
      <c r="CY14" s="297"/>
      <c r="CZ14" s="298"/>
      <c r="DA14" s="302"/>
      <c r="DB14" s="303"/>
      <c r="DC14" s="303"/>
      <c r="DD14" s="304"/>
      <c r="DE14" s="6"/>
      <c r="DF14" s="80"/>
      <c r="DG14" s="81"/>
      <c r="DH14" s="111"/>
      <c r="DI14" s="111"/>
      <c r="DJ14" s="111"/>
      <c r="DK14" s="296"/>
      <c r="DL14" s="297"/>
      <c r="DM14" s="298"/>
      <c r="DN14" s="302"/>
      <c r="DO14" s="303"/>
      <c r="DP14" s="303"/>
      <c r="DQ14" s="304"/>
      <c r="DR14" s="6"/>
      <c r="DS14" s="284"/>
      <c r="DT14" s="286"/>
      <c r="DU14" s="111"/>
      <c r="DV14" s="111"/>
      <c r="DW14" s="111"/>
      <c r="DX14" s="296"/>
      <c r="DY14" s="297"/>
      <c r="DZ14" s="298"/>
      <c r="EA14" s="302"/>
      <c r="EB14" s="303"/>
      <c r="EC14" s="303"/>
      <c r="ED14" s="304"/>
    </row>
    <row r="15" spans="1:134" s="3" customFormat="1" ht="12.75" customHeight="1">
      <c r="A15" s="181">
        <f aca="true" t="shared" si="0" ref="A15:A50">A16+C15</f>
        <v>105</v>
      </c>
      <c r="B15" s="205"/>
      <c r="C15" s="181">
        <f>SUM(E15:X15)</f>
        <v>0</v>
      </c>
      <c r="D15" s="205"/>
      <c r="E15" s="55"/>
      <c r="F15" s="56"/>
      <c r="G15" s="56"/>
      <c r="H15" s="56"/>
      <c r="I15" s="57"/>
      <c r="J15" s="55"/>
      <c r="K15" s="56"/>
      <c r="L15" s="56"/>
      <c r="M15" s="56"/>
      <c r="N15" s="57"/>
      <c r="O15" s="55"/>
      <c r="P15" s="56"/>
      <c r="Q15" s="56"/>
      <c r="R15" s="56"/>
      <c r="S15" s="57"/>
      <c r="T15" s="55"/>
      <c r="U15" s="56"/>
      <c r="V15" s="56"/>
      <c r="W15" s="56"/>
      <c r="X15" s="57"/>
      <c r="Y15" s="218" t="s">
        <v>18</v>
      </c>
      <c r="Z15" s="218"/>
      <c r="AA15" s="218"/>
      <c r="AB15" s="55"/>
      <c r="AC15" s="56"/>
      <c r="AD15" s="56"/>
      <c r="AE15" s="56"/>
      <c r="AF15" s="57"/>
      <c r="AG15" s="55"/>
      <c r="AH15" s="56"/>
      <c r="AI15" s="56"/>
      <c r="AJ15" s="56"/>
      <c r="AK15" s="57"/>
      <c r="AL15" s="55"/>
      <c r="AM15" s="56"/>
      <c r="AN15" s="56"/>
      <c r="AO15" s="56"/>
      <c r="AP15" s="57"/>
      <c r="AQ15" s="55"/>
      <c r="AR15" s="56"/>
      <c r="AS15" s="56"/>
      <c r="AT15" s="56"/>
      <c r="AU15" s="74"/>
      <c r="AV15" s="181">
        <f aca="true" t="shared" si="1" ref="AV15:AV48">SUM(AB15:AU15)</f>
        <v>0</v>
      </c>
      <c r="AW15" s="205"/>
      <c r="AX15" s="181">
        <f aca="true" t="shared" si="2" ref="AX15:AX50">AX16+AV15</f>
        <v>110</v>
      </c>
      <c r="AY15" s="182"/>
      <c r="AZ15" s="149">
        <f aca="true" t="shared" si="3" ref="AZ15:AZ50">AV15+C15</f>
        <v>0</v>
      </c>
      <c r="BA15" s="150"/>
      <c r="BB15" s="160">
        <f aca="true" t="shared" si="4" ref="BB15:BB51">AX15+A15</f>
        <v>215</v>
      </c>
      <c r="BC15" s="150"/>
      <c r="BE15" s="7">
        <f ca="1">OFFSET($C$15,51-ROW(),0)</f>
        <v>0</v>
      </c>
      <c r="BF15" s="8">
        <f ca="1">OFFSET($A$15,51-ROW(),0)</f>
        <v>0</v>
      </c>
      <c r="BG15" s="47">
        <f>ROUND($N$54,10)-BF15</f>
        <v>89</v>
      </c>
      <c r="BH15" s="39">
        <f>IF(BG15&gt;0,0,1)</f>
        <v>0</v>
      </c>
      <c r="BI15" s="40">
        <f>IF(BG15&gt;0,0,BJ15)</f>
        <v>0</v>
      </c>
      <c r="BJ15" s="88"/>
      <c r="BK15" s="89" t="str">
        <f ca="1">OFFSET($Y$15,51-ROW(),0)</f>
        <v>≤ 10</v>
      </c>
      <c r="BL15" s="90"/>
      <c r="BM15" s="38">
        <f>BE15</f>
        <v>0</v>
      </c>
      <c r="BN15" s="39">
        <f>IF(BM15=$BM$52,1,0)</f>
        <v>0</v>
      </c>
      <c r="BO15" s="39">
        <f>SUM($BN$15)*BN15</f>
        <v>0</v>
      </c>
      <c r="BP15" s="27" t="s">
        <v>28</v>
      </c>
      <c r="BQ15" s="6"/>
      <c r="BR15" s="7">
        <f ca="1">OFFSET($AV$15,51-ROW(),0)</f>
        <v>0</v>
      </c>
      <c r="BS15" s="8">
        <f ca="1">OFFSET($AX$15,51-ROW(),0)</f>
        <v>0</v>
      </c>
      <c r="BT15" s="47">
        <f>ROUND($AF$54,10)-BS15</f>
        <v>94</v>
      </c>
      <c r="BU15" s="39">
        <f>IF(BT15&gt;0,0,1)</f>
        <v>0</v>
      </c>
      <c r="BV15" s="40">
        <f>IF(BT15&gt;0,0,BX15)</f>
        <v>0</v>
      </c>
      <c r="BW15" s="88"/>
      <c r="BX15" s="89" t="str">
        <f ca="1">OFFSET($Y$15,51-ROW(),0)</f>
        <v>≤ 10</v>
      </c>
      <c r="BY15" s="90"/>
      <c r="BZ15" s="38">
        <f>BR15</f>
        <v>0</v>
      </c>
      <c r="CA15" s="39">
        <f>IF(BZ15=$BZ$52,1,0)</f>
        <v>0</v>
      </c>
      <c r="CB15" s="39">
        <f>SUM($CA$15)*CA15</f>
        <v>0</v>
      </c>
      <c r="CC15" s="27" t="s">
        <v>28</v>
      </c>
      <c r="CD15" s="6"/>
      <c r="CE15" s="7">
        <f ca="1">OFFSET($AZ$15,51-ROW(),0)</f>
        <v>0</v>
      </c>
      <c r="CF15" s="8">
        <f ca="1">OFFSET($BB$15,51-ROW(),0)</f>
        <v>0</v>
      </c>
      <c r="CG15" s="47">
        <f>ROUND($AZ$54,10)-CF15</f>
        <v>183</v>
      </c>
      <c r="CH15" s="39">
        <f>IF(CG15&gt;0,0,1)</f>
        <v>0</v>
      </c>
      <c r="CI15" s="40">
        <f>IF(CG15&gt;0,0,CK15)</f>
        <v>0</v>
      </c>
      <c r="CJ15" s="88"/>
      <c r="CK15" s="89" t="str">
        <f ca="1">OFFSET($Y$15,51-ROW(),0)</f>
        <v>≤ 10</v>
      </c>
      <c r="CL15" s="90"/>
      <c r="CM15" s="38">
        <f>CE15</f>
        <v>0</v>
      </c>
      <c r="CN15" s="39">
        <f>IF(CM15=$CM$52,1,0)</f>
        <v>0</v>
      </c>
      <c r="CO15" s="39">
        <f>SUM($CN$15)*CN15</f>
        <v>0</v>
      </c>
      <c r="CP15" s="27" t="s">
        <v>28</v>
      </c>
      <c r="CS15" s="7">
        <f ca="1">OFFSET($C$15,51-ROW(),0)</f>
        <v>0</v>
      </c>
      <c r="CT15" s="8">
        <f ca="1">OFFSET($A$15,51-ROW(),0)</f>
        <v>0</v>
      </c>
      <c r="CU15" s="47">
        <f aca="true" t="shared" si="5" ref="CU15:CU51">ROUND($N$56,10)-CT15</f>
        <v>53</v>
      </c>
      <c r="CV15" s="63">
        <f aca="true" t="shared" si="6" ref="CV15:CV51">IF(CU15&gt;0,0,1)</f>
        <v>0</v>
      </c>
      <c r="CW15" s="40">
        <f>IF(CU15&gt;0,0,CY15)</f>
        <v>0</v>
      </c>
      <c r="CX15" s="88"/>
      <c r="CY15" s="89" t="str">
        <f ca="1">OFFSET($Y$15,51-ROW(),0)</f>
        <v>≤ 10</v>
      </c>
      <c r="CZ15" s="90"/>
      <c r="DA15" s="38">
        <f>CS15</f>
        <v>0</v>
      </c>
      <c r="DB15" s="39">
        <f aca="true" t="shared" si="7" ref="DB15:DB47">IF(DA15=$DA$52,1,0)</f>
        <v>0</v>
      </c>
      <c r="DC15" s="39">
        <f>SUM($DB$15)*DB15</f>
        <v>0</v>
      </c>
      <c r="DD15" s="27" t="s">
        <v>28</v>
      </c>
      <c r="DE15" s="6"/>
      <c r="DF15" s="7">
        <f ca="1">OFFSET($AV$15,51-ROW(),0)</f>
        <v>0</v>
      </c>
      <c r="DG15" s="8">
        <f ca="1">OFFSET($AX$15,51-ROW(),0)</f>
        <v>0</v>
      </c>
      <c r="DH15" s="47">
        <f>ROUND($AF$56,10)-DG15</f>
        <v>55</v>
      </c>
      <c r="DI15" s="39">
        <f aca="true" t="shared" si="8" ref="DI15:DI51">IF(DH15&gt;0,0,1)</f>
        <v>0</v>
      </c>
      <c r="DJ15" s="40">
        <f>IF(DH15&gt;0,0,DL15)</f>
        <v>0</v>
      </c>
      <c r="DK15" s="88"/>
      <c r="DL15" s="89" t="str">
        <f ca="1">OFFSET($Y$15,51-ROW(),0)</f>
        <v>≤ 10</v>
      </c>
      <c r="DM15" s="90"/>
      <c r="DN15" s="38">
        <f>DF15</f>
        <v>0</v>
      </c>
      <c r="DO15" s="39">
        <f aca="true" t="shared" si="9" ref="DO15:DO47">IF(DN15=$DN$52,1,0)</f>
        <v>0</v>
      </c>
      <c r="DP15" s="39">
        <f>SUM($DO$15)*DO15</f>
        <v>0</v>
      </c>
      <c r="DQ15" s="27" t="s">
        <v>28</v>
      </c>
      <c r="DR15" s="6"/>
      <c r="DS15" s="7">
        <f ca="1">OFFSET($AZ$15,51-ROW(),0)</f>
        <v>0</v>
      </c>
      <c r="DT15" s="8">
        <f ca="1">OFFSET($BB$15,51-ROW(),0)</f>
        <v>0</v>
      </c>
      <c r="DU15" s="47">
        <f>ROUND($AZ$56,10)-DT15</f>
        <v>108</v>
      </c>
      <c r="DV15" s="39">
        <f aca="true" t="shared" si="10" ref="DV15:DV51">IF(DU15&gt;0,0,1)</f>
        <v>0</v>
      </c>
      <c r="DW15" s="40">
        <f>IF(DU15&gt;0,0,DY15)</f>
        <v>0</v>
      </c>
      <c r="DX15" s="88"/>
      <c r="DY15" s="89" t="str">
        <f ca="1">OFFSET($Y$15,51-ROW(),0)</f>
        <v>≤ 10</v>
      </c>
      <c r="DZ15" s="90"/>
      <c r="EA15" s="38">
        <f>DS15</f>
        <v>0</v>
      </c>
      <c r="EB15" s="39">
        <f aca="true" t="shared" si="11" ref="EB15:EB47">IF(EA15=$EA$52,1,0)</f>
        <v>0</v>
      </c>
      <c r="EC15" s="39">
        <f>SUM($EB$15)*EB15</f>
        <v>0</v>
      </c>
      <c r="ED15" s="27" t="s">
        <v>28</v>
      </c>
    </row>
    <row r="16" spans="1:134" s="3" customFormat="1" ht="12.75" customHeight="1">
      <c r="A16" s="209">
        <f t="shared" si="0"/>
        <v>105</v>
      </c>
      <c r="B16" s="210"/>
      <c r="C16" s="209">
        <f aca="true" t="shared" si="12" ref="C16:C51">SUM(E16:X16)</f>
        <v>0</v>
      </c>
      <c r="D16" s="210"/>
      <c r="E16" s="52"/>
      <c r="F16" s="53"/>
      <c r="G16" s="53"/>
      <c r="H16" s="53"/>
      <c r="I16" s="54"/>
      <c r="J16" s="52"/>
      <c r="K16" s="53"/>
      <c r="L16" s="53"/>
      <c r="M16" s="53"/>
      <c r="N16" s="54"/>
      <c r="O16" s="52"/>
      <c r="P16" s="53"/>
      <c r="Q16" s="53"/>
      <c r="R16" s="53"/>
      <c r="S16" s="54"/>
      <c r="T16" s="52"/>
      <c r="U16" s="53"/>
      <c r="V16" s="53"/>
      <c r="W16" s="53"/>
      <c r="X16" s="54"/>
      <c r="Y16" s="17">
        <v>78</v>
      </c>
      <c r="Z16" s="16" t="s">
        <v>15</v>
      </c>
      <c r="AA16" s="18">
        <v>79.9</v>
      </c>
      <c r="AB16" s="52"/>
      <c r="AC16" s="53"/>
      <c r="AD16" s="53"/>
      <c r="AE16" s="53"/>
      <c r="AF16" s="54"/>
      <c r="AG16" s="52"/>
      <c r="AH16" s="53"/>
      <c r="AI16" s="53"/>
      <c r="AJ16" s="53"/>
      <c r="AK16" s="54"/>
      <c r="AL16" s="52"/>
      <c r="AM16" s="53"/>
      <c r="AN16" s="53"/>
      <c r="AO16" s="53"/>
      <c r="AP16" s="54"/>
      <c r="AQ16" s="52"/>
      <c r="AR16" s="53"/>
      <c r="AS16" s="53"/>
      <c r="AT16" s="53"/>
      <c r="AU16" s="75"/>
      <c r="AV16" s="209">
        <f t="shared" si="1"/>
        <v>0</v>
      </c>
      <c r="AW16" s="210"/>
      <c r="AX16" s="209">
        <f t="shared" si="2"/>
        <v>110</v>
      </c>
      <c r="AY16" s="215"/>
      <c r="AZ16" s="149">
        <f t="shared" si="3"/>
        <v>0</v>
      </c>
      <c r="BA16" s="150"/>
      <c r="BB16" s="160">
        <f t="shared" si="4"/>
        <v>215</v>
      </c>
      <c r="BC16" s="150"/>
      <c r="BE16" s="9">
        <f aca="true" ca="1" t="shared" si="13" ref="BE16:BE50">OFFSET($C$15,51-ROW(),0)</f>
        <v>0</v>
      </c>
      <c r="BF16" s="10">
        <f aca="true" ca="1" t="shared" si="14" ref="BF16:BF51">OFFSET($A$15,51-ROW(),0)</f>
        <v>0</v>
      </c>
      <c r="BG16" s="48">
        <f>ROUND($N$54,10)-BF16</f>
        <v>89</v>
      </c>
      <c r="BH16" s="25">
        <f aca="true" t="shared" si="15" ref="BH16:BH51">IF(BG16&gt;0,0,1)</f>
        <v>0</v>
      </c>
      <c r="BI16" s="45">
        <f>IF(BG16&gt;0,0,BK16)</f>
        <v>0</v>
      </c>
      <c r="BJ16" s="9">
        <f ca="1">OFFSET($Y$15,51-ROW(),0)</f>
        <v>10</v>
      </c>
      <c r="BK16" s="25">
        <v>11</v>
      </c>
      <c r="BL16" s="14">
        <f ca="1">OFFSET($AA$15,51-ROW(),0)</f>
        <v>11.9</v>
      </c>
      <c r="BM16" s="44">
        <f>SUM(BE16:BE20)</f>
        <v>0</v>
      </c>
      <c r="BN16" s="49">
        <f aca="true" t="shared" si="16" ref="BN16:BN47">IF(BM16=$BM$52,1,0)</f>
        <v>0</v>
      </c>
      <c r="BO16" s="49">
        <f>SUM($BN$15:BN16)*BN16</f>
        <v>0</v>
      </c>
      <c r="BP16" s="28" t="s">
        <v>29</v>
      </c>
      <c r="BQ16" s="6"/>
      <c r="BR16" s="9">
        <f aca="true" ca="1" t="shared" si="17" ref="BR16:BR51">OFFSET($AV$15,51-ROW(),0)</f>
        <v>0</v>
      </c>
      <c r="BS16" s="10">
        <f aca="true" ca="1" t="shared" si="18" ref="BS16:BS51">OFFSET($AX$15,51-ROW(),0)</f>
        <v>0</v>
      </c>
      <c r="BT16" s="48">
        <f aca="true" t="shared" si="19" ref="BT16:BT51">ROUND($AF$54,10)-BS16</f>
        <v>94</v>
      </c>
      <c r="BU16" s="49">
        <f aca="true" t="shared" si="20" ref="BU16:BU51">IF(BT16&gt;0,0,1)</f>
        <v>0</v>
      </c>
      <c r="BV16" s="45">
        <f aca="true" t="shared" si="21" ref="BV16:BV51">IF(BT16&gt;0,0,BX16)</f>
        <v>0</v>
      </c>
      <c r="BW16" s="46">
        <f aca="true" ca="1" t="shared" si="22" ref="BW16:BW50">OFFSET($Y$15,51-ROW(),0)</f>
        <v>10</v>
      </c>
      <c r="BX16" s="25">
        <v>11</v>
      </c>
      <c r="BY16" s="14">
        <f ca="1">OFFSET($AA$15,51-ROW(),0)</f>
        <v>11.9</v>
      </c>
      <c r="BZ16" s="44">
        <f aca="true" t="shared" si="23" ref="BZ16:BZ47">SUM(BR16:BR20)</f>
        <v>0</v>
      </c>
      <c r="CA16" s="49">
        <f>IF(BZ16=$BZ$52,1,0)</f>
        <v>0</v>
      </c>
      <c r="CB16" s="49">
        <f>SUM($CA$15:CA16)*CA16</f>
        <v>0</v>
      </c>
      <c r="CC16" s="28" t="s">
        <v>29</v>
      </c>
      <c r="CD16" s="6"/>
      <c r="CE16" s="9">
        <f aca="true" ca="1" t="shared" si="24" ref="CE16:CE51">OFFSET($AZ$15,51-ROW(),0)</f>
        <v>0</v>
      </c>
      <c r="CF16" s="10">
        <f aca="true" ca="1" t="shared" si="25" ref="CF16:CF51">OFFSET($BB$15,51-ROW(),0)</f>
        <v>0</v>
      </c>
      <c r="CG16" s="48">
        <f aca="true" t="shared" si="26" ref="CG16:CG51">ROUND($AZ$54,10)-CF16</f>
        <v>183</v>
      </c>
      <c r="CH16" s="49">
        <f aca="true" t="shared" si="27" ref="CH16:CH51">IF(CG16&gt;0,0,1)</f>
        <v>0</v>
      </c>
      <c r="CI16" s="45">
        <f aca="true" t="shared" si="28" ref="CI16:CI51">IF(CG16&gt;0,0,CK16)</f>
        <v>0</v>
      </c>
      <c r="CJ16" s="9">
        <f ca="1">OFFSET($Y$15,51-ROW(),0)</f>
        <v>10</v>
      </c>
      <c r="CK16" s="25">
        <v>11</v>
      </c>
      <c r="CL16" s="14">
        <f ca="1">OFFSET($AA$15,51-ROW(),0)</f>
        <v>11.9</v>
      </c>
      <c r="CM16" s="44">
        <f aca="true" t="shared" si="29" ref="CM16:CM47">SUM(CE16:CE20)</f>
        <v>0</v>
      </c>
      <c r="CN16" s="49">
        <f aca="true" t="shared" si="30" ref="CN16:CN47">IF(CM16=$CM$52,1,0)</f>
        <v>0</v>
      </c>
      <c r="CO16" s="49">
        <f>SUM($CN$15:CN16)*CN16</f>
        <v>0</v>
      </c>
      <c r="CP16" s="28" t="s">
        <v>29</v>
      </c>
      <c r="CS16" s="9">
        <f aca="true" ca="1" t="shared" si="31" ref="CS16:CS51">OFFSET($C$15,51-ROW(),0)</f>
        <v>0</v>
      </c>
      <c r="CT16" s="10">
        <f aca="true" ca="1" t="shared" si="32" ref="CT16:CT51">OFFSET($A$15,51-ROW(),0)</f>
        <v>0</v>
      </c>
      <c r="CU16" s="48">
        <f t="shared" si="5"/>
        <v>53</v>
      </c>
      <c r="CV16" s="25">
        <f t="shared" si="6"/>
        <v>0</v>
      </c>
      <c r="CW16" s="45">
        <f aca="true" t="shared" si="33" ref="CW16:CW51">IF(CU16&gt;0,0,CY16)</f>
        <v>0</v>
      </c>
      <c r="CX16" s="9">
        <f ca="1">OFFSET($Y$15,51-ROW(),0)</f>
        <v>10</v>
      </c>
      <c r="CY16" s="25">
        <v>11</v>
      </c>
      <c r="CZ16" s="14">
        <f ca="1">OFFSET($AA$15,51-ROW(),0)</f>
        <v>11.9</v>
      </c>
      <c r="DA16" s="44">
        <f aca="true" t="shared" si="34" ref="DA16:DA47">SUM(CS16:CS20)</f>
        <v>0</v>
      </c>
      <c r="DB16" s="49">
        <f t="shared" si="7"/>
        <v>0</v>
      </c>
      <c r="DC16" s="49">
        <f>SUM($DB$15:DB16)*DB16</f>
        <v>0</v>
      </c>
      <c r="DD16" s="28" t="s">
        <v>29</v>
      </c>
      <c r="DE16" s="6"/>
      <c r="DF16" s="9">
        <f aca="true" ca="1" t="shared" si="35" ref="DF16:DF51">OFFSET($AV$15,51-ROW(),0)</f>
        <v>0</v>
      </c>
      <c r="DG16" s="10">
        <f aca="true" ca="1" t="shared" si="36" ref="DG16:DG51">OFFSET($AX$15,51-ROW(),0)</f>
        <v>0</v>
      </c>
      <c r="DH16" s="48">
        <f aca="true" t="shared" si="37" ref="DH16:DH51">ROUND($AF$56,10)-DG16</f>
        <v>55</v>
      </c>
      <c r="DI16" s="49">
        <f t="shared" si="8"/>
        <v>0</v>
      </c>
      <c r="DJ16" s="45">
        <f aca="true" t="shared" si="38" ref="DJ16:DJ51">IF(DH16&gt;0,0,DL16)</f>
        <v>0</v>
      </c>
      <c r="DK16" s="46">
        <f aca="true" ca="1" t="shared" si="39" ref="DK16:DK50">OFFSET($Y$15,51-ROW(),0)</f>
        <v>10</v>
      </c>
      <c r="DL16" s="25">
        <v>11</v>
      </c>
      <c r="DM16" s="14">
        <f ca="1">OFFSET($AA$15,51-ROW(),0)</f>
        <v>11.9</v>
      </c>
      <c r="DN16" s="44">
        <f aca="true" t="shared" si="40" ref="DN16:DN47">SUM(DF16:DF20)</f>
        <v>0</v>
      </c>
      <c r="DO16" s="49">
        <f t="shared" si="9"/>
        <v>0</v>
      </c>
      <c r="DP16" s="49">
        <f>SUM($DO$15:DO16)*DO16</f>
        <v>0</v>
      </c>
      <c r="DQ16" s="28" t="s">
        <v>29</v>
      </c>
      <c r="DR16" s="6"/>
      <c r="DS16" s="9">
        <f aca="true" ca="1" t="shared" si="41" ref="DS16:DS51">OFFSET($AZ$15,51-ROW(),0)</f>
        <v>0</v>
      </c>
      <c r="DT16" s="10">
        <f aca="true" ca="1" t="shared" si="42" ref="DT16:DT51">OFFSET($BB$15,51-ROW(),0)</f>
        <v>0</v>
      </c>
      <c r="DU16" s="48">
        <f aca="true" t="shared" si="43" ref="DU16:DU51">ROUND($AZ$56,10)-DT16</f>
        <v>108</v>
      </c>
      <c r="DV16" s="49">
        <f t="shared" si="10"/>
        <v>0</v>
      </c>
      <c r="DW16" s="45">
        <f aca="true" t="shared" si="44" ref="DW16:DW51">IF(DU16&gt;0,0,DY16)</f>
        <v>0</v>
      </c>
      <c r="DX16" s="9">
        <f aca="true" ca="1" t="shared" si="45" ref="DX16:DX50">OFFSET($Y$15,51-ROW(),0)</f>
        <v>10</v>
      </c>
      <c r="DY16" s="25">
        <v>11</v>
      </c>
      <c r="DZ16" s="14">
        <f aca="true" ca="1" t="shared" si="46" ref="DZ16:DZ50">OFFSET($AA$15,51-ROW(),0)</f>
        <v>11.9</v>
      </c>
      <c r="EA16" s="44">
        <f aca="true" t="shared" si="47" ref="EA16:EA47">SUM(DS16:DS20)</f>
        <v>0</v>
      </c>
      <c r="EB16" s="49">
        <f t="shared" si="11"/>
        <v>0</v>
      </c>
      <c r="EC16" s="49">
        <f>SUM($EB$15:EB16)*EB16</f>
        <v>0</v>
      </c>
      <c r="ED16" s="28" t="s">
        <v>29</v>
      </c>
    </row>
    <row r="17" spans="1:134" s="3" customFormat="1" ht="12.75" customHeight="1">
      <c r="A17" s="209">
        <f t="shared" si="0"/>
        <v>105</v>
      </c>
      <c r="B17" s="210"/>
      <c r="C17" s="209">
        <f t="shared" si="12"/>
        <v>0</v>
      </c>
      <c r="D17" s="210"/>
      <c r="E17" s="52"/>
      <c r="F17" s="53"/>
      <c r="G17" s="53"/>
      <c r="H17" s="53"/>
      <c r="I17" s="54"/>
      <c r="J17" s="52"/>
      <c r="K17" s="53"/>
      <c r="L17" s="53"/>
      <c r="M17" s="53"/>
      <c r="N17" s="54"/>
      <c r="O17" s="52"/>
      <c r="P17" s="53"/>
      <c r="Q17" s="53"/>
      <c r="R17" s="53"/>
      <c r="S17" s="54"/>
      <c r="T17" s="52"/>
      <c r="U17" s="53"/>
      <c r="V17" s="53"/>
      <c r="W17" s="53"/>
      <c r="X17" s="54"/>
      <c r="Y17" s="19">
        <v>76</v>
      </c>
      <c r="Z17" s="16" t="s">
        <v>15</v>
      </c>
      <c r="AA17" s="20">
        <v>77.9</v>
      </c>
      <c r="AB17" s="52"/>
      <c r="AC17" s="53"/>
      <c r="AD17" s="53"/>
      <c r="AE17" s="53"/>
      <c r="AF17" s="54"/>
      <c r="AG17" s="52"/>
      <c r="AH17" s="53"/>
      <c r="AI17" s="53"/>
      <c r="AJ17" s="53"/>
      <c r="AK17" s="54"/>
      <c r="AL17" s="52"/>
      <c r="AM17" s="53"/>
      <c r="AN17" s="53"/>
      <c r="AO17" s="53"/>
      <c r="AP17" s="54"/>
      <c r="AQ17" s="52"/>
      <c r="AR17" s="53"/>
      <c r="AS17" s="53"/>
      <c r="AT17" s="53"/>
      <c r="AU17" s="75"/>
      <c r="AV17" s="209">
        <f t="shared" si="1"/>
        <v>0</v>
      </c>
      <c r="AW17" s="210"/>
      <c r="AX17" s="209">
        <f t="shared" si="2"/>
        <v>110</v>
      </c>
      <c r="AY17" s="215"/>
      <c r="AZ17" s="149">
        <f t="shared" si="3"/>
        <v>0</v>
      </c>
      <c r="BA17" s="150"/>
      <c r="BB17" s="160">
        <f t="shared" si="4"/>
        <v>215</v>
      </c>
      <c r="BC17" s="150"/>
      <c r="BE17" s="9">
        <f ca="1" t="shared" si="13"/>
        <v>0</v>
      </c>
      <c r="BF17" s="10">
        <f ca="1" t="shared" si="14"/>
        <v>0</v>
      </c>
      <c r="BG17" s="48">
        <f aca="true" t="shared" si="48" ref="BG17:BG51">ROUND($N$54,10)-BF17</f>
        <v>89</v>
      </c>
      <c r="BH17" s="25">
        <f t="shared" si="15"/>
        <v>0</v>
      </c>
      <c r="BI17" s="45">
        <f aca="true" t="shared" si="49" ref="BI17:BI51">IF(BG17&gt;0,0,BK17)</f>
        <v>0</v>
      </c>
      <c r="BJ17" s="9">
        <f aca="true" ca="1" t="shared" si="50" ref="BJ17:BJ50">OFFSET($Y$15,51-ROW(),0)</f>
        <v>12</v>
      </c>
      <c r="BK17" s="25">
        <v>13</v>
      </c>
      <c r="BL17" s="14">
        <f aca="true" ca="1" t="shared" si="51" ref="BL17:BL50">OFFSET($AA$15,51-ROW(),0)</f>
        <v>13.9</v>
      </c>
      <c r="BM17" s="44">
        <f aca="true" t="shared" si="52" ref="BM17:BM47">SUM(BE17:BE21)</f>
        <v>0</v>
      </c>
      <c r="BN17" s="49">
        <f t="shared" si="16"/>
        <v>0</v>
      </c>
      <c r="BO17" s="49">
        <f>SUM($BN$15:BN17)*BN17</f>
        <v>0</v>
      </c>
      <c r="BP17" s="28" t="s">
        <v>30</v>
      </c>
      <c r="BQ17" s="6"/>
      <c r="BR17" s="9">
        <f ca="1" t="shared" si="17"/>
        <v>0</v>
      </c>
      <c r="BS17" s="10">
        <f ca="1" t="shared" si="18"/>
        <v>0</v>
      </c>
      <c r="BT17" s="48">
        <f t="shared" si="19"/>
        <v>94</v>
      </c>
      <c r="BU17" s="49">
        <f t="shared" si="20"/>
        <v>0</v>
      </c>
      <c r="BV17" s="45">
        <f t="shared" si="21"/>
        <v>0</v>
      </c>
      <c r="BW17" s="9">
        <f ca="1" t="shared" si="22"/>
        <v>12</v>
      </c>
      <c r="BX17" s="25">
        <v>13</v>
      </c>
      <c r="BY17" s="14">
        <f aca="true" ca="1" t="shared" si="53" ref="BY17:BY50">OFFSET($AA$15,51-ROW(),0)</f>
        <v>13.9</v>
      </c>
      <c r="BZ17" s="44">
        <f t="shared" si="23"/>
        <v>0</v>
      </c>
      <c r="CA17" s="49">
        <f aca="true" t="shared" si="54" ref="CA17:CA47">IF(BZ17=$BZ$52,1,0)</f>
        <v>0</v>
      </c>
      <c r="CB17" s="49">
        <f>SUM($CA$15:CA17)*CA17</f>
        <v>0</v>
      </c>
      <c r="CC17" s="28" t="s">
        <v>30</v>
      </c>
      <c r="CD17" s="6"/>
      <c r="CE17" s="9">
        <f ca="1" t="shared" si="24"/>
        <v>0</v>
      </c>
      <c r="CF17" s="10">
        <f ca="1" t="shared" si="25"/>
        <v>0</v>
      </c>
      <c r="CG17" s="48">
        <f t="shared" si="26"/>
        <v>183</v>
      </c>
      <c r="CH17" s="49">
        <f t="shared" si="27"/>
        <v>0</v>
      </c>
      <c r="CI17" s="45">
        <f t="shared" si="28"/>
        <v>0</v>
      </c>
      <c r="CJ17" s="9">
        <f aca="true" ca="1" t="shared" si="55" ref="CJ17:CJ50">OFFSET($Y$15,51-ROW(),0)</f>
        <v>12</v>
      </c>
      <c r="CK17" s="25">
        <v>13</v>
      </c>
      <c r="CL17" s="14">
        <f aca="true" ca="1" t="shared" si="56" ref="CL17:CL50">OFFSET($AA$15,51-ROW(),0)</f>
        <v>13.9</v>
      </c>
      <c r="CM17" s="44">
        <f t="shared" si="29"/>
        <v>0</v>
      </c>
      <c r="CN17" s="49">
        <f t="shared" si="30"/>
        <v>0</v>
      </c>
      <c r="CO17" s="49">
        <f>SUM($CN$15:CN17)*CN17</f>
        <v>0</v>
      </c>
      <c r="CP17" s="28" t="s">
        <v>30</v>
      </c>
      <c r="CS17" s="9">
        <f ca="1" t="shared" si="31"/>
        <v>0</v>
      </c>
      <c r="CT17" s="10">
        <f ca="1" t="shared" si="32"/>
        <v>0</v>
      </c>
      <c r="CU17" s="48">
        <f t="shared" si="5"/>
        <v>53</v>
      </c>
      <c r="CV17" s="25">
        <f t="shared" si="6"/>
        <v>0</v>
      </c>
      <c r="CW17" s="45">
        <f t="shared" si="33"/>
        <v>0</v>
      </c>
      <c r="CX17" s="9">
        <f aca="true" ca="1" t="shared" si="57" ref="CX17:CX50">OFFSET($Y$15,51-ROW(),0)</f>
        <v>12</v>
      </c>
      <c r="CY17" s="25">
        <v>13</v>
      </c>
      <c r="CZ17" s="14">
        <f aca="true" ca="1" t="shared" si="58" ref="CZ17:CZ50">OFFSET($AA$15,51-ROW(),0)</f>
        <v>13.9</v>
      </c>
      <c r="DA17" s="44">
        <f t="shared" si="34"/>
        <v>0</v>
      </c>
      <c r="DB17" s="49">
        <f t="shared" si="7"/>
        <v>0</v>
      </c>
      <c r="DC17" s="49">
        <f>SUM($DB$15:DB17)*DB17</f>
        <v>0</v>
      </c>
      <c r="DD17" s="28" t="s">
        <v>30</v>
      </c>
      <c r="DE17" s="6"/>
      <c r="DF17" s="9">
        <f ca="1" t="shared" si="35"/>
        <v>0</v>
      </c>
      <c r="DG17" s="10">
        <f ca="1" t="shared" si="36"/>
        <v>0</v>
      </c>
      <c r="DH17" s="48">
        <f t="shared" si="37"/>
        <v>55</v>
      </c>
      <c r="DI17" s="49">
        <f t="shared" si="8"/>
        <v>0</v>
      </c>
      <c r="DJ17" s="45">
        <f t="shared" si="38"/>
        <v>0</v>
      </c>
      <c r="DK17" s="9">
        <f ca="1" t="shared" si="39"/>
        <v>12</v>
      </c>
      <c r="DL17" s="25">
        <v>13</v>
      </c>
      <c r="DM17" s="14">
        <f aca="true" ca="1" t="shared" si="59" ref="DM17:DM50">OFFSET($AA$15,51-ROW(),0)</f>
        <v>13.9</v>
      </c>
      <c r="DN17" s="44">
        <f t="shared" si="40"/>
        <v>0</v>
      </c>
      <c r="DO17" s="49">
        <f t="shared" si="9"/>
        <v>0</v>
      </c>
      <c r="DP17" s="49">
        <f>SUM($DO$15:DO17)*DO17</f>
        <v>0</v>
      </c>
      <c r="DQ17" s="28" t="s">
        <v>30</v>
      </c>
      <c r="DR17" s="6"/>
      <c r="DS17" s="9">
        <f ca="1" t="shared" si="41"/>
        <v>0</v>
      </c>
      <c r="DT17" s="10">
        <f ca="1" t="shared" si="42"/>
        <v>0</v>
      </c>
      <c r="DU17" s="48">
        <f t="shared" si="43"/>
        <v>108</v>
      </c>
      <c r="DV17" s="49">
        <f t="shared" si="10"/>
        <v>0</v>
      </c>
      <c r="DW17" s="45">
        <f t="shared" si="44"/>
        <v>0</v>
      </c>
      <c r="DX17" s="9">
        <f ca="1" t="shared" si="45"/>
        <v>12</v>
      </c>
      <c r="DY17" s="25">
        <v>13</v>
      </c>
      <c r="DZ17" s="14">
        <f ca="1" t="shared" si="46"/>
        <v>13.9</v>
      </c>
      <c r="EA17" s="44">
        <f t="shared" si="47"/>
        <v>0</v>
      </c>
      <c r="EB17" s="49">
        <f t="shared" si="11"/>
        <v>0</v>
      </c>
      <c r="EC17" s="49">
        <f>SUM($EB$15:EB17)*EB17</f>
        <v>0</v>
      </c>
      <c r="ED17" s="28" t="s">
        <v>30</v>
      </c>
    </row>
    <row r="18" spans="1:134" s="3" customFormat="1" ht="12.75" customHeight="1">
      <c r="A18" s="209">
        <f t="shared" si="0"/>
        <v>105</v>
      </c>
      <c r="B18" s="210"/>
      <c r="C18" s="209">
        <f t="shared" si="12"/>
        <v>0</v>
      </c>
      <c r="D18" s="210"/>
      <c r="E18" s="52"/>
      <c r="F18" s="53"/>
      <c r="G18" s="53"/>
      <c r="H18" s="53"/>
      <c r="I18" s="54"/>
      <c r="J18" s="52"/>
      <c r="K18" s="53"/>
      <c r="L18" s="53"/>
      <c r="M18" s="53"/>
      <c r="N18" s="54"/>
      <c r="O18" s="52"/>
      <c r="P18" s="53"/>
      <c r="Q18" s="53"/>
      <c r="R18" s="53"/>
      <c r="S18" s="54"/>
      <c r="T18" s="52"/>
      <c r="U18" s="53"/>
      <c r="V18" s="53"/>
      <c r="W18" s="53"/>
      <c r="X18" s="54"/>
      <c r="Y18" s="19">
        <v>74</v>
      </c>
      <c r="Z18" s="16" t="s">
        <v>15</v>
      </c>
      <c r="AA18" s="20">
        <v>75.9</v>
      </c>
      <c r="AB18" s="52"/>
      <c r="AC18" s="53"/>
      <c r="AD18" s="53"/>
      <c r="AE18" s="53"/>
      <c r="AF18" s="54"/>
      <c r="AG18" s="52"/>
      <c r="AH18" s="53"/>
      <c r="AI18" s="53"/>
      <c r="AJ18" s="53"/>
      <c r="AK18" s="54"/>
      <c r="AL18" s="52"/>
      <c r="AM18" s="53"/>
      <c r="AN18" s="53"/>
      <c r="AO18" s="53"/>
      <c r="AP18" s="54"/>
      <c r="AQ18" s="52"/>
      <c r="AR18" s="53"/>
      <c r="AS18" s="53"/>
      <c r="AT18" s="53"/>
      <c r="AU18" s="75"/>
      <c r="AV18" s="209">
        <f t="shared" si="1"/>
        <v>0</v>
      </c>
      <c r="AW18" s="210"/>
      <c r="AX18" s="209">
        <f t="shared" si="2"/>
        <v>110</v>
      </c>
      <c r="AY18" s="215"/>
      <c r="AZ18" s="149">
        <f t="shared" si="3"/>
        <v>0</v>
      </c>
      <c r="BA18" s="150"/>
      <c r="BB18" s="160">
        <f t="shared" si="4"/>
        <v>215</v>
      </c>
      <c r="BC18" s="150"/>
      <c r="BE18" s="9">
        <f ca="1" t="shared" si="13"/>
        <v>0</v>
      </c>
      <c r="BF18" s="10">
        <f ca="1" t="shared" si="14"/>
        <v>0</v>
      </c>
      <c r="BG18" s="48">
        <f t="shared" si="48"/>
        <v>89</v>
      </c>
      <c r="BH18" s="25">
        <f t="shared" si="15"/>
        <v>0</v>
      </c>
      <c r="BI18" s="45">
        <f t="shared" si="49"/>
        <v>0</v>
      </c>
      <c r="BJ18" s="9">
        <f ca="1" t="shared" si="50"/>
        <v>14</v>
      </c>
      <c r="BK18" s="25">
        <v>15</v>
      </c>
      <c r="BL18" s="14">
        <f ca="1" t="shared" si="51"/>
        <v>15.9</v>
      </c>
      <c r="BM18" s="44">
        <f>SUM(BE18:BE22)</f>
        <v>0</v>
      </c>
      <c r="BN18" s="49">
        <f t="shared" si="16"/>
        <v>0</v>
      </c>
      <c r="BO18" s="49">
        <f>SUM($BN$15:BN18)*BN18</f>
        <v>0</v>
      </c>
      <c r="BP18" s="28" t="s">
        <v>31</v>
      </c>
      <c r="BQ18" s="6"/>
      <c r="BR18" s="9">
        <f ca="1" t="shared" si="17"/>
        <v>0</v>
      </c>
      <c r="BS18" s="10">
        <f ca="1" t="shared" si="18"/>
        <v>0</v>
      </c>
      <c r="BT18" s="48">
        <f t="shared" si="19"/>
        <v>94</v>
      </c>
      <c r="BU18" s="49">
        <f t="shared" si="20"/>
        <v>0</v>
      </c>
      <c r="BV18" s="45">
        <f t="shared" si="21"/>
        <v>0</v>
      </c>
      <c r="BW18" s="9">
        <f ca="1" t="shared" si="22"/>
        <v>14</v>
      </c>
      <c r="BX18" s="25">
        <v>15</v>
      </c>
      <c r="BY18" s="14">
        <f ca="1" t="shared" si="53"/>
        <v>15.9</v>
      </c>
      <c r="BZ18" s="44">
        <f t="shared" si="23"/>
        <v>0</v>
      </c>
      <c r="CA18" s="49">
        <f t="shared" si="54"/>
        <v>0</v>
      </c>
      <c r="CB18" s="49">
        <f>SUM($CA$15:CA18)*CA18</f>
        <v>0</v>
      </c>
      <c r="CC18" s="28" t="s">
        <v>31</v>
      </c>
      <c r="CD18" s="6"/>
      <c r="CE18" s="9">
        <f ca="1" t="shared" si="24"/>
        <v>0</v>
      </c>
      <c r="CF18" s="10">
        <f ca="1" t="shared" si="25"/>
        <v>0</v>
      </c>
      <c r="CG18" s="48">
        <f t="shared" si="26"/>
        <v>183</v>
      </c>
      <c r="CH18" s="49">
        <f t="shared" si="27"/>
        <v>0</v>
      </c>
      <c r="CI18" s="45">
        <f t="shared" si="28"/>
        <v>0</v>
      </c>
      <c r="CJ18" s="9">
        <f ca="1" t="shared" si="55"/>
        <v>14</v>
      </c>
      <c r="CK18" s="25">
        <v>15</v>
      </c>
      <c r="CL18" s="14">
        <f ca="1" t="shared" si="56"/>
        <v>15.9</v>
      </c>
      <c r="CM18" s="44">
        <f t="shared" si="29"/>
        <v>0</v>
      </c>
      <c r="CN18" s="49">
        <f t="shared" si="30"/>
        <v>0</v>
      </c>
      <c r="CO18" s="49">
        <f>SUM($CN$15:CN18)*CN18</f>
        <v>0</v>
      </c>
      <c r="CP18" s="28" t="s">
        <v>31</v>
      </c>
      <c r="CS18" s="9">
        <f ca="1" t="shared" si="31"/>
        <v>0</v>
      </c>
      <c r="CT18" s="10">
        <f ca="1" t="shared" si="32"/>
        <v>0</v>
      </c>
      <c r="CU18" s="48">
        <f t="shared" si="5"/>
        <v>53</v>
      </c>
      <c r="CV18" s="25">
        <f t="shared" si="6"/>
        <v>0</v>
      </c>
      <c r="CW18" s="45">
        <f t="shared" si="33"/>
        <v>0</v>
      </c>
      <c r="CX18" s="9">
        <f ca="1" t="shared" si="57"/>
        <v>14</v>
      </c>
      <c r="CY18" s="25">
        <v>15</v>
      </c>
      <c r="CZ18" s="14">
        <f ca="1" t="shared" si="58"/>
        <v>15.9</v>
      </c>
      <c r="DA18" s="44">
        <f t="shared" si="34"/>
        <v>0</v>
      </c>
      <c r="DB18" s="49">
        <f t="shared" si="7"/>
        <v>0</v>
      </c>
      <c r="DC18" s="49">
        <f>SUM($DB$15:DB18)*DB18</f>
        <v>0</v>
      </c>
      <c r="DD18" s="28" t="s">
        <v>31</v>
      </c>
      <c r="DE18" s="6"/>
      <c r="DF18" s="9">
        <f ca="1" t="shared" si="35"/>
        <v>0</v>
      </c>
      <c r="DG18" s="10">
        <f ca="1" t="shared" si="36"/>
        <v>0</v>
      </c>
      <c r="DH18" s="48">
        <f t="shared" si="37"/>
        <v>55</v>
      </c>
      <c r="DI18" s="49">
        <f t="shared" si="8"/>
        <v>0</v>
      </c>
      <c r="DJ18" s="45">
        <f t="shared" si="38"/>
        <v>0</v>
      </c>
      <c r="DK18" s="9">
        <f ca="1" t="shared" si="39"/>
        <v>14</v>
      </c>
      <c r="DL18" s="25">
        <v>15</v>
      </c>
      <c r="DM18" s="14">
        <f ca="1" t="shared" si="59"/>
        <v>15.9</v>
      </c>
      <c r="DN18" s="44">
        <f t="shared" si="40"/>
        <v>0</v>
      </c>
      <c r="DO18" s="49">
        <f t="shared" si="9"/>
        <v>0</v>
      </c>
      <c r="DP18" s="49">
        <f>SUM($DO$15:DO18)*DO18</f>
        <v>0</v>
      </c>
      <c r="DQ18" s="28" t="s">
        <v>31</v>
      </c>
      <c r="DR18" s="6"/>
      <c r="DS18" s="9">
        <f ca="1" t="shared" si="41"/>
        <v>0</v>
      </c>
      <c r="DT18" s="10">
        <f ca="1" t="shared" si="42"/>
        <v>0</v>
      </c>
      <c r="DU18" s="48">
        <f t="shared" si="43"/>
        <v>108</v>
      </c>
      <c r="DV18" s="49">
        <f t="shared" si="10"/>
        <v>0</v>
      </c>
      <c r="DW18" s="45">
        <f t="shared" si="44"/>
        <v>0</v>
      </c>
      <c r="DX18" s="9">
        <f ca="1" t="shared" si="45"/>
        <v>14</v>
      </c>
      <c r="DY18" s="25">
        <v>15</v>
      </c>
      <c r="DZ18" s="14">
        <f ca="1" t="shared" si="46"/>
        <v>15.9</v>
      </c>
      <c r="EA18" s="44">
        <f t="shared" si="47"/>
        <v>0</v>
      </c>
      <c r="EB18" s="49">
        <f t="shared" si="11"/>
        <v>0</v>
      </c>
      <c r="EC18" s="49">
        <f>SUM($EB$15:EB18)*EB18</f>
        <v>0</v>
      </c>
      <c r="ED18" s="28" t="s">
        <v>31</v>
      </c>
    </row>
    <row r="19" spans="1:134" s="3" customFormat="1" ht="12.75" customHeight="1">
      <c r="A19" s="209">
        <f t="shared" si="0"/>
        <v>105</v>
      </c>
      <c r="B19" s="210"/>
      <c r="C19" s="209">
        <f t="shared" si="12"/>
        <v>0</v>
      </c>
      <c r="D19" s="210"/>
      <c r="E19" s="52"/>
      <c r="F19" s="53"/>
      <c r="G19" s="53"/>
      <c r="H19" s="53"/>
      <c r="I19" s="54"/>
      <c r="J19" s="52"/>
      <c r="K19" s="53"/>
      <c r="L19" s="53"/>
      <c r="M19" s="53"/>
      <c r="N19" s="54"/>
      <c r="O19" s="52"/>
      <c r="P19" s="53"/>
      <c r="Q19" s="53"/>
      <c r="R19" s="53"/>
      <c r="S19" s="54"/>
      <c r="T19" s="52"/>
      <c r="U19" s="53"/>
      <c r="V19" s="53"/>
      <c r="W19" s="53"/>
      <c r="X19" s="54"/>
      <c r="Y19" s="19">
        <v>72</v>
      </c>
      <c r="Z19" s="16" t="s">
        <v>15</v>
      </c>
      <c r="AA19" s="20">
        <v>73.9</v>
      </c>
      <c r="AB19" s="71"/>
      <c r="AC19" s="72"/>
      <c r="AD19" s="72"/>
      <c r="AE19" s="72"/>
      <c r="AF19" s="73"/>
      <c r="AG19" s="71"/>
      <c r="AH19" s="72"/>
      <c r="AI19" s="72"/>
      <c r="AJ19" s="72"/>
      <c r="AK19" s="73"/>
      <c r="AL19" s="71"/>
      <c r="AM19" s="72"/>
      <c r="AN19" s="72"/>
      <c r="AO19" s="72"/>
      <c r="AP19" s="73"/>
      <c r="AQ19" s="71"/>
      <c r="AR19" s="72"/>
      <c r="AS19" s="72"/>
      <c r="AT19" s="72"/>
      <c r="AU19" s="76"/>
      <c r="AV19" s="209">
        <f t="shared" si="1"/>
        <v>0</v>
      </c>
      <c r="AW19" s="210"/>
      <c r="AX19" s="209">
        <f t="shared" si="2"/>
        <v>110</v>
      </c>
      <c r="AY19" s="215"/>
      <c r="AZ19" s="149">
        <f t="shared" si="3"/>
        <v>0</v>
      </c>
      <c r="BA19" s="150"/>
      <c r="BB19" s="160">
        <f t="shared" si="4"/>
        <v>215</v>
      </c>
      <c r="BC19" s="150"/>
      <c r="BE19" s="9">
        <f ca="1" t="shared" si="13"/>
        <v>0</v>
      </c>
      <c r="BF19" s="10">
        <f ca="1" t="shared" si="14"/>
        <v>0</v>
      </c>
      <c r="BG19" s="48">
        <f t="shared" si="48"/>
        <v>89</v>
      </c>
      <c r="BH19" s="25">
        <f t="shared" si="15"/>
        <v>0</v>
      </c>
      <c r="BI19" s="45">
        <f t="shared" si="49"/>
        <v>0</v>
      </c>
      <c r="BJ19" s="9">
        <f ca="1" t="shared" si="50"/>
        <v>16</v>
      </c>
      <c r="BK19" s="25">
        <v>17</v>
      </c>
      <c r="BL19" s="14">
        <f ca="1" t="shared" si="51"/>
        <v>17.9</v>
      </c>
      <c r="BM19" s="44">
        <f>SUM(BE19:BE23)</f>
        <v>1</v>
      </c>
      <c r="BN19" s="49">
        <f t="shared" si="16"/>
        <v>0</v>
      </c>
      <c r="BO19" s="49">
        <f>SUM($BN$15:BN19)*BN19</f>
        <v>0</v>
      </c>
      <c r="BP19" s="28" t="s">
        <v>32</v>
      </c>
      <c r="BQ19" s="6"/>
      <c r="BR19" s="9">
        <f ca="1" t="shared" si="17"/>
        <v>0</v>
      </c>
      <c r="BS19" s="10">
        <f ca="1" t="shared" si="18"/>
        <v>0</v>
      </c>
      <c r="BT19" s="48">
        <f t="shared" si="19"/>
        <v>94</v>
      </c>
      <c r="BU19" s="49">
        <f t="shared" si="20"/>
        <v>0</v>
      </c>
      <c r="BV19" s="45">
        <f t="shared" si="21"/>
        <v>0</v>
      </c>
      <c r="BW19" s="9">
        <f ca="1" t="shared" si="22"/>
        <v>16</v>
      </c>
      <c r="BX19" s="25">
        <v>17</v>
      </c>
      <c r="BY19" s="14">
        <f ca="1" t="shared" si="53"/>
        <v>17.9</v>
      </c>
      <c r="BZ19" s="44">
        <f t="shared" si="23"/>
        <v>0</v>
      </c>
      <c r="CA19" s="49">
        <f t="shared" si="54"/>
        <v>0</v>
      </c>
      <c r="CB19" s="49">
        <f>SUM($CA$15:CA19)*CA19</f>
        <v>0</v>
      </c>
      <c r="CC19" s="28" t="s">
        <v>32</v>
      </c>
      <c r="CD19" s="6"/>
      <c r="CE19" s="9">
        <f ca="1" t="shared" si="24"/>
        <v>0</v>
      </c>
      <c r="CF19" s="10">
        <f ca="1" t="shared" si="25"/>
        <v>0</v>
      </c>
      <c r="CG19" s="48">
        <f t="shared" si="26"/>
        <v>183</v>
      </c>
      <c r="CH19" s="49">
        <f t="shared" si="27"/>
        <v>0</v>
      </c>
      <c r="CI19" s="45">
        <f t="shared" si="28"/>
        <v>0</v>
      </c>
      <c r="CJ19" s="9">
        <f ca="1" t="shared" si="55"/>
        <v>16</v>
      </c>
      <c r="CK19" s="25">
        <v>17</v>
      </c>
      <c r="CL19" s="14">
        <f ca="1" t="shared" si="56"/>
        <v>17.9</v>
      </c>
      <c r="CM19" s="44">
        <f t="shared" si="29"/>
        <v>1</v>
      </c>
      <c r="CN19" s="49">
        <f t="shared" si="30"/>
        <v>0</v>
      </c>
      <c r="CO19" s="49">
        <f>SUM($CN$15:CN19)*CN19</f>
        <v>0</v>
      </c>
      <c r="CP19" s="28" t="s">
        <v>32</v>
      </c>
      <c r="CS19" s="9">
        <f ca="1" t="shared" si="31"/>
        <v>0</v>
      </c>
      <c r="CT19" s="10">
        <f ca="1" t="shared" si="32"/>
        <v>0</v>
      </c>
      <c r="CU19" s="48">
        <f t="shared" si="5"/>
        <v>53</v>
      </c>
      <c r="CV19" s="25">
        <f t="shared" si="6"/>
        <v>0</v>
      </c>
      <c r="CW19" s="45">
        <f t="shared" si="33"/>
        <v>0</v>
      </c>
      <c r="CX19" s="9">
        <f ca="1" t="shared" si="57"/>
        <v>16</v>
      </c>
      <c r="CY19" s="25">
        <v>17</v>
      </c>
      <c r="CZ19" s="14">
        <f ca="1" t="shared" si="58"/>
        <v>17.9</v>
      </c>
      <c r="DA19" s="44">
        <f t="shared" si="34"/>
        <v>1</v>
      </c>
      <c r="DB19" s="49">
        <f t="shared" si="7"/>
        <v>0</v>
      </c>
      <c r="DC19" s="49">
        <f>SUM($DB$15:DB19)*DB19</f>
        <v>0</v>
      </c>
      <c r="DD19" s="28" t="s">
        <v>32</v>
      </c>
      <c r="DE19" s="6"/>
      <c r="DF19" s="9">
        <f ca="1" t="shared" si="35"/>
        <v>0</v>
      </c>
      <c r="DG19" s="10">
        <f ca="1" t="shared" si="36"/>
        <v>0</v>
      </c>
      <c r="DH19" s="48">
        <f t="shared" si="37"/>
        <v>55</v>
      </c>
      <c r="DI19" s="49">
        <f t="shared" si="8"/>
        <v>0</v>
      </c>
      <c r="DJ19" s="45">
        <f t="shared" si="38"/>
        <v>0</v>
      </c>
      <c r="DK19" s="9">
        <f ca="1" t="shared" si="39"/>
        <v>16</v>
      </c>
      <c r="DL19" s="25">
        <v>17</v>
      </c>
      <c r="DM19" s="14">
        <f ca="1" t="shared" si="59"/>
        <v>17.9</v>
      </c>
      <c r="DN19" s="44">
        <f t="shared" si="40"/>
        <v>0</v>
      </c>
      <c r="DO19" s="49">
        <f t="shared" si="9"/>
        <v>0</v>
      </c>
      <c r="DP19" s="49">
        <f>SUM($DO$15:DO19)*DO19</f>
        <v>0</v>
      </c>
      <c r="DQ19" s="28" t="s">
        <v>32</v>
      </c>
      <c r="DR19" s="6"/>
      <c r="DS19" s="9">
        <f ca="1" t="shared" si="41"/>
        <v>0</v>
      </c>
      <c r="DT19" s="10">
        <f ca="1" t="shared" si="42"/>
        <v>0</v>
      </c>
      <c r="DU19" s="48">
        <f t="shared" si="43"/>
        <v>108</v>
      </c>
      <c r="DV19" s="49">
        <f t="shared" si="10"/>
        <v>0</v>
      </c>
      <c r="DW19" s="45">
        <f t="shared" si="44"/>
        <v>0</v>
      </c>
      <c r="DX19" s="9">
        <f ca="1" t="shared" si="45"/>
        <v>16</v>
      </c>
      <c r="DY19" s="25">
        <v>17</v>
      </c>
      <c r="DZ19" s="14">
        <f ca="1" t="shared" si="46"/>
        <v>17.9</v>
      </c>
      <c r="EA19" s="44">
        <f t="shared" si="47"/>
        <v>1</v>
      </c>
      <c r="EB19" s="49">
        <f t="shared" si="11"/>
        <v>0</v>
      </c>
      <c r="EC19" s="49">
        <f>SUM($EB$15:EB19)*EB19</f>
        <v>0</v>
      </c>
      <c r="ED19" s="28" t="s">
        <v>32</v>
      </c>
    </row>
    <row r="20" spans="1:134" s="3" customFormat="1" ht="12.75" customHeight="1">
      <c r="A20" s="209">
        <f t="shared" si="0"/>
        <v>105</v>
      </c>
      <c r="B20" s="210"/>
      <c r="C20" s="209">
        <f t="shared" si="12"/>
        <v>0</v>
      </c>
      <c r="D20" s="210"/>
      <c r="E20" s="65"/>
      <c r="F20" s="66"/>
      <c r="G20" s="66"/>
      <c r="H20" s="67"/>
      <c r="I20" s="68"/>
      <c r="J20" s="69"/>
      <c r="K20" s="67"/>
      <c r="L20" s="67"/>
      <c r="M20" s="67"/>
      <c r="N20" s="68"/>
      <c r="O20" s="69"/>
      <c r="P20" s="67"/>
      <c r="Q20" s="67"/>
      <c r="R20" s="67"/>
      <c r="S20" s="68"/>
      <c r="T20" s="69"/>
      <c r="U20" s="67"/>
      <c r="V20" s="67"/>
      <c r="W20" s="67"/>
      <c r="X20" s="68"/>
      <c r="Y20" s="19">
        <v>70</v>
      </c>
      <c r="Z20" s="16" t="s">
        <v>15</v>
      </c>
      <c r="AA20" s="20">
        <v>71.9</v>
      </c>
      <c r="AB20" s="69"/>
      <c r="AC20" s="67"/>
      <c r="AD20" s="67"/>
      <c r="AE20" s="67"/>
      <c r="AF20" s="68"/>
      <c r="AG20" s="69"/>
      <c r="AH20" s="67"/>
      <c r="AI20" s="67"/>
      <c r="AJ20" s="67"/>
      <c r="AK20" s="68"/>
      <c r="AL20" s="65"/>
      <c r="AM20" s="66"/>
      <c r="AN20" s="66"/>
      <c r="AO20" s="66"/>
      <c r="AP20" s="70"/>
      <c r="AQ20" s="65"/>
      <c r="AR20" s="66"/>
      <c r="AS20" s="66"/>
      <c r="AT20" s="66"/>
      <c r="AU20" s="77"/>
      <c r="AV20" s="209">
        <f t="shared" si="1"/>
        <v>0</v>
      </c>
      <c r="AW20" s="210"/>
      <c r="AX20" s="209">
        <f t="shared" si="2"/>
        <v>110</v>
      </c>
      <c r="AY20" s="215"/>
      <c r="AZ20" s="149">
        <f t="shared" si="3"/>
        <v>0</v>
      </c>
      <c r="BA20" s="150"/>
      <c r="BB20" s="160">
        <f t="shared" si="4"/>
        <v>215</v>
      </c>
      <c r="BC20" s="150"/>
      <c r="BE20" s="9">
        <f ca="1" t="shared" si="13"/>
        <v>0</v>
      </c>
      <c r="BF20" s="10">
        <f ca="1" t="shared" si="14"/>
        <v>0</v>
      </c>
      <c r="BG20" s="48">
        <f t="shared" si="48"/>
        <v>89</v>
      </c>
      <c r="BH20" s="25">
        <f t="shared" si="15"/>
        <v>0</v>
      </c>
      <c r="BI20" s="45">
        <f t="shared" si="49"/>
        <v>0</v>
      </c>
      <c r="BJ20" s="9">
        <f ca="1" t="shared" si="50"/>
        <v>18</v>
      </c>
      <c r="BK20" s="25">
        <v>19</v>
      </c>
      <c r="BL20" s="14">
        <f ca="1" t="shared" si="51"/>
        <v>19.9</v>
      </c>
      <c r="BM20" s="44">
        <f t="shared" si="52"/>
        <v>3</v>
      </c>
      <c r="BN20" s="49">
        <f t="shared" si="16"/>
        <v>0</v>
      </c>
      <c r="BO20" s="49">
        <f>SUM($BN$15:BN20)*BN20</f>
        <v>0</v>
      </c>
      <c r="BP20" s="28" t="s">
        <v>33</v>
      </c>
      <c r="BQ20" s="6"/>
      <c r="BR20" s="9">
        <f ca="1" t="shared" si="17"/>
        <v>0</v>
      </c>
      <c r="BS20" s="10">
        <f ca="1" t="shared" si="18"/>
        <v>0</v>
      </c>
      <c r="BT20" s="48">
        <f t="shared" si="19"/>
        <v>94</v>
      </c>
      <c r="BU20" s="49">
        <f t="shared" si="20"/>
        <v>0</v>
      </c>
      <c r="BV20" s="45">
        <f t="shared" si="21"/>
        <v>0</v>
      </c>
      <c r="BW20" s="9">
        <f ca="1" t="shared" si="22"/>
        <v>18</v>
      </c>
      <c r="BX20" s="25">
        <v>19</v>
      </c>
      <c r="BY20" s="14">
        <f ca="1" t="shared" si="53"/>
        <v>19.9</v>
      </c>
      <c r="BZ20" s="44">
        <f t="shared" si="23"/>
        <v>1</v>
      </c>
      <c r="CA20" s="49">
        <f t="shared" si="54"/>
        <v>0</v>
      </c>
      <c r="CB20" s="49">
        <f>SUM($CA$15:CA20)*CA20</f>
        <v>0</v>
      </c>
      <c r="CC20" s="28" t="s">
        <v>33</v>
      </c>
      <c r="CD20" s="6"/>
      <c r="CE20" s="9">
        <f ca="1" t="shared" si="24"/>
        <v>0</v>
      </c>
      <c r="CF20" s="10">
        <f ca="1" t="shared" si="25"/>
        <v>0</v>
      </c>
      <c r="CG20" s="48">
        <f t="shared" si="26"/>
        <v>183</v>
      </c>
      <c r="CH20" s="49">
        <f t="shared" si="27"/>
        <v>0</v>
      </c>
      <c r="CI20" s="45">
        <f t="shared" si="28"/>
        <v>0</v>
      </c>
      <c r="CJ20" s="9">
        <f ca="1" t="shared" si="55"/>
        <v>18</v>
      </c>
      <c r="CK20" s="25">
        <v>19</v>
      </c>
      <c r="CL20" s="14">
        <f ca="1" t="shared" si="56"/>
        <v>19.9</v>
      </c>
      <c r="CM20" s="44">
        <f t="shared" si="29"/>
        <v>4</v>
      </c>
      <c r="CN20" s="49">
        <f t="shared" si="30"/>
        <v>0</v>
      </c>
      <c r="CO20" s="49">
        <f>SUM($CN$15:CN20)*CN20</f>
        <v>0</v>
      </c>
      <c r="CP20" s="28" t="s">
        <v>33</v>
      </c>
      <c r="CS20" s="9">
        <f ca="1" t="shared" si="31"/>
        <v>0</v>
      </c>
      <c r="CT20" s="10">
        <f ca="1" t="shared" si="32"/>
        <v>0</v>
      </c>
      <c r="CU20" s="48">
        <f t="shared" si="5"/>
        <v>53</v>
      </c>
      <c r="CV20" s="25">
        <f t="shared" si="6"/>
        <v>0</v>
      </c>
      <c r="CW20" s="45">
        <f t="shared" si="33"/>
        <v>0</v>
      </c>
      <c r="CX20" s="9">
        <f ca="1" t="shared" si="57"/>
        <v>18</v>
      </c>
      <c r="CY20" s="25">
        <v>19</v>
      </c>
      <c r="CZ20" s="14">
        <f ca="1" t="shared" si="58"/>
        <v>19.9</v>
      </c>
      <c r="DA20" s="44">
        <f t="shared" si="34"/>
        <v>3</v>
      </c>
      <c r="DB20" s="49">
        <f t="shared" si="7"/>
        <v>0</v>
      </c>
      <c r="DC20" s="49">
        <f>SUM($DB$15:DB20)*DB20</f>
        <v>0</v>
      </c>
      <c r="DD20" s="28" t="s">
        <v>33</v>
      </c>
      <c r="DE20" s="6"/>
      <c r="DF20" s="9">
        <f ca="1" t="shared" si="35"/>
        <v>0</v>
      </c>
      <c r="DG20" s="10">
        <f ca="1" t="shared" si="36"/>
        <v>0</v>
      </c>
      <c r="DH20" s="48">
        <f t="shared" si="37"/>
        <v>55</v>
      </c>
      <c r="DI20" s="49">
        <f t="shared" si="8"/>
        <v>0</v>
      </c>
      <c r="DJ20" s="45">
        <f t="shared" si="38"/>
        <v>0</v>
      </c>
      <c r="DK20" s="9">
        <f ca="1" t="shared" si="39"/>
        <v>18</v>
      </c>
      <c r="DL20" s="25">
        <v>19</v>
      </c>
      <c r="DM20" s="14">
        <f ca="1" t="shared" si="59"/>
        <v>19.9</v>
      </c>
      <c r="DN20" s="44">
        <f t="shared" si="40"/>
        <v>1</v>
      </c>
      <c r="DO20" s="49">
        <f t="shared" si="9"/>
        <v>0</v>
      </c>
      <c r="DP20" s="49">
        <f>SUM($DO$15:DO20)*DO20</f>
        <v>0</v>
      </c>
      <c r="DQ20" s="28" t="s">
        <v>33</v>
      </c>
      <c r="DR20" s="6"/>
      <c r="DS20" s="9">
        <f ca="1" t="shared" si="41"/>
        <v>0</v>
      </c>
      <c r="DT20" s="10">
        <f ca="1" t="shared" si="42"/>
        <v>0</v>
      </c>
      <c r="DU20" s="48">
        <f t="shared" si="43"/>
        <v>108</v>
      </c>
      <c r="DV20" s="49">
        <f t="shared" si="10"/>
        <v>0</v>
      </c>
      <c r="DW20" s="45">
        <f t="shared" si="44"/>
        <v>0</v>
      </c>
      <c r="DX20" s="9">
        <f ca="1" t="shared" si="45"/>
        <v>18</v>
      </c>
      <c r="DY20" s="25">
        <v>19</v>
      </c>
      <c r="DZ20" s="14">
        <f ca="1" t="shared" si="46"/>
        <v>19.9</v>
      </c>
      <c r="EA20" s="44">
        <f t="shared" si="47"/>
        <v>4</v>
      </c>
      <c r="EB20" s="49">
        <f t="shared" si="11"/>
        <v>0</v>
      </c>
      <c r="EC20" s="49">
        <f>SUM($EB$15:EB20)*EB20</f>
        <v>0</v>
      </c>
      <c r="ED20" s="28" t="s">
        <v>33</v>
      </c>
    </row>
    <row r="21" spans="1:134" s="6" customFormat="1" ht="12.75" customHeight="1">
      <c r="A21" s="209">
        <f t="shared" si="0"/>
        <v>105</v>
      </c>
      <c r="B21" s="210"/>
      <c r="C21" s="209">
        <f t="shared" si="12"/>
        <v>0</v>
      </c>
      <c r="D21" s="210"/>
      <c r="E21" s="65"/>
      <c r="F21" s="66"/>
      <c r="G21" s="66"/>
      <c r="H21" s="67"/>
      <c r="I21" s="68"/>
      <c r="J21" s="69"/>
      <c r="K21" s="67"/>
      <c r="L21" s="67"/>
      <c r="M21" s="67"/>
      <c r="N21" s="68"/>
      <c r="O21" s="69"/>
      <c r="P21" s="67"/>
      <c r="Q21" s="67"/>
      <c r="R21" s="67"/>
      <c r="S21" s="68"/>
      <c r="T21" s="69"/>
      <c r="U21" s="67"/>
      <c r="V21" s="67"/>
      <c r="W21" s="67"/>
      <c r="X21" s="68"/>
      <c r="Y21" s="19">
        <v>68</v>
      </c>
      <c r="Z21" s="16" t="s">
        <v>15</v>
      </c>
      <c r="AA21" s="20">
        <v>69.9</v>
      </c>
      <c r="AB21" s="69"/>
      <c r="AC21" s="67"/>
      <c r="AD21" s="67"/>
      <c r="AE21" s="67"/>
      <c r="AF21" s="68"/>
      <c r="AG21" s="69"/>
      <c r="AH21" s="67"/>
      <c r="AI21" s="67"/>
      <c r="AJ21" s="67"/>
      <c r="AK21" s="68"/>
      <c r="AL21" s="65"/>
      <c r="AM21" s="66"/>
      <c r="AN21" s="66"/>
      <c r="AO21" s="66"/>
      <c r="AP21" s="70"/>
      <c r="AQ21" s="65"/>
      <c r="AR21" s="66"/>
      <c r="AS21" s="66"/>
      <c r="AT21" s="66"/>
      <c r="AU21" s="77"/>
      <c r="AV21" s="209">
        <f t="shared" si="1"/>
        <v>0</v>
      </c>
      <c r="AW21" s="210"/>
      <c r="AX21" s="209">
        <f t="shared" si="2"/>
        <v>110</v>
      </c>
      <c r="AY21" s="215"/>
      <c r="AZ21" s="149">
        <f t="shared" si="3"/>
        <v>0</v>
      </c>
      <c r="BA21" s="150"/>
      <c r="BB21" s="160">
        <f t="shared" si="4"/>
        <v>215</v>
      </c>
      <c r="BC21" s="150"/>
      <c r="BE21" s="9">
        <f ca="1" t="shared" si="13"/>
        <v>0</v>
      </c>
      <c r="BF21" s="10">
        <f ca="1" t="shared" si="14"/>
        <v>0</v>
      </c>
      <c r="BG21" s="48">
        <f t="shared" si="48"/>
        <v>89</v>
      </c>
      <c r="BH21" s="25">
        <f t="shared" si="15"/>
        <v>0</v>
      </c>
      <c r="BI21" s="45">
        <f t="shared" si="49"/>
        <v>0</v>
      </c>
      <c r="BJ21" s="9">
        <f ca="1" t="shared" si="50"/>
        <v>20</v>
      </c>
      <c r="BK21" s="25">
        <v>21</v>
      </c>
      <c r="BL21" s="14">
        <f ca="1" t="shared" si="51"/>
        <v>21.9</v>
      </c>
      <c r="BM21" s="44">
        <f t="shared" si="52"/>
        <v>7</v>
      </c>
      <c r="BN21" s="49">
        <f t="shared" si="16"/>
        <v>0</v>
      </c>
      <c r="BO21" s="49">
        <f>SUM($BN$15:BN21)*BN21</f>
        <v>0</v>
      </c>
      <c r="BP21" s="28" t="s">
        <v>34</v>
      </c>
      <c r="BR21" s="9">
        <f ca="1" t="shared" si="17"/>
        <v>0</v>
      </c>
      <c r="BS21" s="10">
        <f ca="1" t="shared" si="18"/>
        <v>0</v>
      </c>
      <c r="BT21" s="48">
        <f t="shared" si="19"/>
        <v>94</v>
      </c>
      <c r="BU21" s="49">
        <f t="shared" si="20"/>
        <v>0</v>
      </c>
      <c r="BV21" s="45">
        <f t="shared" si="21"/>
        <v>0</v>
      </c>
      <c r="BW21" s="9">
        <f ca="1" t="shared" si="22"/>
        <v>20</v>
      </c>
      <c r="BX21" s="25">
        <v>21</v>
      </c>
      <c r="BY21" s="14">
        <f ca="1" t="shared" si="53"/>
        <v>21.9</v>
      </c>
      <c r="BZ21" s="44">
        <f t="shared" si="23"/>
        <v>11</v>
      </c>
      <c r="CA21" s="49">
        <f t="shared" si="54"/>
        <v>0</v>
      </c>
      <c r="CB21" s="49">
        <f>SUM($CA$15:CA21)*CA21</f>
        <v>0</v>
      </c>
      <c r="CC21" s="28" t="s">
        <v>34</v>
      </c>
      <c r="CE21" s="9">
        <f ca="1" t="shared" si="24"/>
        <v>0</v>
      </c>
      <c r="CF21" s="10">
        <f ca="1" t="shared" si="25"/>
        <v>0</v>
      </c>
      <c r="CG21" s="48">
        <f t="shared" si="26"/>
        <v>183</v>
      </c>
      <c r="CH21" s="49">
        <f t="shared" si="27"/>
        <v>0</v>
      </c>
      <c r="CI21" s="45">
        <f t="shared" si="28"/>
        <v>0</v>
      </c>
      <c r="CJ21" s="9">
        <f ca="1" t="shared" si="55"/>
        <v>20</v>
      </c>
      <c r="CK21" s="25">
        <v>21</v>
      </c>
      <c r="CL21" s="14">
        <f ca="1" t="shared" si="56"/>
        <v>21.9</v>
      </c>
      <c r="CM21" s="44">
        <f t="shared" si="29"/>
        <v>18</v>
      </c>
      <c r="CN21" s="49">
        <f t="shared" si="30"/>
        <v>0</v>
      </c>
      <c r="CO21" s="49">
        <f>SUM($CN$15:CN21)*CN21</f>
        <v>0</v>
      </c>
      <c r="CP21" s="28" t="s">
        <v>34</v>
      </c>
      <c r="CS21" s="9">
        <f ca="1" t="shared" si="31"/>
        <v>0</v>
      </c>
      <c r="CT21" s="10">
        <f ca="1" t="shared" si="32"/>
        <v>0</v>
      </c>
      <c r="CU21" s="48">
        <f t="shared" si="5"/>
        <v>53</v>
      </c>
      <c r="CV21" s="25">
        <f t="shared" si="6"/>
        <v>0</v>
      </c>
      <c r="CW21" s="45">
        <f t="shared" si="33"/>
        <v>0</v>
      </c>
      <c r="CX21" s="9">
        <f ca="1" t="shared" si="57"/>
        <v>20</v>
      </c>
      <c r="CY21" s="25">
        <v>21</v>
      </c>
      <c r="CZ21" s="14">
        <f ca="1" t="shared" si="58"/>
        <v>21.9</v>
      </c>
      <c r="DA21" s="44">
        <f t="shared" si="34"/>
        <v>7</v>
      </c>
      <c r="DB21" s="49">
        <f t="shared" si="7"/>
        <v>0</v>
      </c>
      <c r="DC21" s="49">
        <f>SUM($DB$15:DB21)*DB21</f>
        <v>0</v>
      </c>
      <c r="DD21" s="28" t="s">
        <v>34</v>
      </c>
      <c r="DF21" s="9">
        <f ca="1" t="shared" si="35"/>
        <v>0</v>
      </c>
      <c r="DG21" s="10">
        <f ca="1" t="shared" si="36"/>
        <v>0</v>
      </c>
      <c r="DH21" s="48">
        <f t="shared" si="37"/>
        <v>55</v>
      </c>
      <c r="DI21" s="49">
        <f t="shared" si="8"/>
        <v>0</v>
      </c>
      <c r="DJ21" s="45">
        <f t="shared" si="38"/>
        <v>0</v>
      </c>
      <c r="DK21" s="9">
        <f ca="1" t="shared" si="39"/>
        <v>20</v>
      </c>
      <c r="DL21" s="25">
        <v>21</v>
      </c>
      <c r="DM21" s="14">
        <f ca="1" t="shared" si="59"/>
        <v>21.9</v>
      </c>
      <c r="DN21" s="44">
        <f t="shared" si="40"/>
        <v>11</v>
      </c>
      <c r="DO21" s="49">
        <f t="shared" si="9"/>
        <v>0</v>
      </c>
      <c r="DP21" s="49">
        <f>SUM($DO$15:DO21)*DO21</f>
        <v>0</v>
      </c>
      <c r="DQ21" s="28" t="s">
        <v>34</v>
      </c>
      <c r="DS21" s="9">
        <f ca="1" t="shared" si="41"/>
        <v>0</v>
      </c>
      <c r="DT21" s="10">
        <f ca="1" t="shared" si="42"/>
        <v>0</v>
      </c>
      <c r="DU21" s="48">
        <f t="shared" si="43"/>
        <v>108</v>
      </c>
      <c r="DV21" s="49">
        <f t="shared" si="10"/>
        <v>0</v>
      </c>
      <c r="DW21" s="45">
        <f t="shared" si="44"/>
        <v>0</v>
      </c>
      <c r="DX21" s="9">
        <f ca="1" t="shared" si="45"/>
        <v>20</v>
      </c>
      <c r="DY21" s="25">
        <v>21</v>
      </c>
      <c r="DZ21" s="14">
        <f ca="1" t="shared" si="46"/>
        <v>21.9</v>
      </c>
      <c r="EA21" s="44">
        <f t="shared" si="47"/>
        <v>18</v>
      </c>
      <c r="EB21" s="49">
        <f t="shared" si="11"/>
        <v>0</v>
      </c>
      <c r="EC21" s="49">
        <f>SUM($EB$15:EB21)*EB21</f>
        <v>0</v>
      </c>
      <c r="ED21" s="28" t="s">
        <v>34</v>
      </c>
    </row>
    <row r="22" spans="1:134" s="6" customFormat="1" ht="12.75" customHeight="1">
      <c r="A22" s="209">
        <f t="shared" si="0"/>
        <v>105</v>
      </c>
      <c r="B22" s="210"/>
      <c r="C22" s="209">
        <f t="shared" si="12"/>
        <v>0</v>
      </c>
      <c r="D22" s="210"/>
      <c r="E22" s="65"/>
      <c r="F22" s="66"/>
      <c r="G22" s="66"/>
      <c r="H22" s="67"/>
      <c r="I22" s="68"/>
      <c r="J22" s="69"/>
      <c r="K22" s="67"/>
      <c r="L22" s="67"/>
      <c r="M22" s="67"/>
      <c r="N22" s="68"/>
      <c r="O22" s="69"/>
      <c r="P22" s="67"/>
      <c r="Q22" s="67"/>
      <c r="R22" s="67"/>
      <c r="S22" s="68"/>
      <c r="T22" s="69"/>
      <c r="U22" s="67"/>
      <c r="V22" s="67"/>
      <c r="W22" s="67"/>
      <c r="X22" s="68"/>
      <c r="Y22" s="19">
        <v>66</v>
      </c>
      <c r="Z22" s="16" t="s">
        <v>15</v>
      </c>
      <c r="AA22" s="20">
        <v>67.9</v>
      </c>
      <c r="AB22" s="69"/>
      <c r="AC22" s="67"/>
      <c r="AD22" s="67"/>
      <c r="AE22" s="67"/>
      <c r="AF22" s="68"/>
      <c r="AG22" s="69"/>
      <c r="AH22" s="67"/>
      <c r="AI22" s="67"/>
      <c r="AJ22" s="67"/>
      <c r="AK22" s="68"/>
      <c r="AL22" s="65"/>
      <c r="AM22" s="66"/>
      <c r="AN22" s="66"/>
      <c r="AO22" s="66"/>
      <c r="AP22" s="70"/>
      <c r="AQ22" s="65"/>
      <c r="AR22" s="66"/>
      <c r="AS22" s="66"/>
      <c r="AT22" s="66"/>
      <c r="AU22" s="77"/>
      <c r="AV22" s="209">
        <f t="shared" si="1"/>
        <v>0</v>
      </c>
      <c r="AW22" s="210"/>
      <c r="AX22" s="209">
        <f t="shared" si="2"/>
        <v>110</v>
      </c>
      <c r="AY22" s="215"/>
      <c r="AZ22" s="149">
        <f t="shared" si="3"/>
        <v>0</v>
      </c>
      <c r="BA22" s="150"/>
      <c r="BB22" s="160">
        <f t="shared" si="4"/>
        <v>215</v>
      </c>
      <c r="BC22" s="150"/>
      <c r="BE22" s="9">
        <f ca="1" t="shared" si="13"/>
        <v>0</v>
      </c>
      <c r="BF22" s="10">
        <f ca="1" t="shared" si="14"/>
        <v>0</v>
      </c>
      <c r="BG22" s="48">
        <f t="shared" si="48"/>
        <v>89</v>
      </c>
      <c r="BH22" s="25">
        <f t="shared" si="15"/>
        <v>0</v>
      </c>
      <c r="BI22" s="45">
        <f t="shared" si="49"/>
        <v>0</v>
      </c>
      <c r="BJ22" s="9">
        <f ca="1" t="shared" si="50"/>
        <v>22</v>
      </c>
      <c r="BK22" s="25">
        <v>23</v>
      </c>
      <c r="BL22" s="14">
        <f ca="1" t="shared" si="51"/>
        <v>23.9</v>
      </c>
      <c r="BM22" s="44">
        <f t="shared" si="52"/>
        <v>11</v>
      </c>
      <c r="BN22" s="49">
        <f t="shared" si="16"/>
        <v>0</v>
      </c>
      <c r="BO22" s="49">
        <f>SUM($BN$15:BN22)*BN22</f>
        <v>0</v>
      </c>
      <c r="BP22" s="28" t="s">
        <v>35</v>
      </c>
      <c r="BR22" s="9">
        <f ca="1" t="shared" si="17"/>
        <v>0</v>
      </c>
      <c r="BS22" s="10">
        <f ca="1" t="shared" si="18"/>
        <v>0</v>
      </c>
      <c r="BT22" s="48">
        <f t="shared" si="19"/>
        <v>94</v>
      </c>
      <c r="BU22" s="49">
        <f t="shared" si="20"/>
        <v>0</v>
      </c>
      <c r="BV22" s="45">
        <f t="shared" si="21"/>
        <v>0</v>
      </c>
      <c r="BW22" s="9">
        <f ca="1" t="shared" si="22"/>
        <v>22</v>
      </c>
      <c r="BX22" s="25">
        <v>23</v>
      </c>
      <c r="BY22" s="14">
        <f ca="1" t="shared" si="53"/>
        <v>23.9</v>
      </c>
      <c r="BZ22" s="44">
        <f t="shared" si="23"/>
        <v>23</v>
      </c>
      <c r="CA22" s="49">
        <f t="shared" si="54"/>
        <v>0</v>
      </c>
      <c r="CB22" s="49">
        <f>SUM($CA$15:CA22)*CA22</f>
        <v>0</v>
      </c>
      <c r="CC22" s="28" t="s">
        <v>35</v>
      </c>
      <c r="CE22" s="9">
        <f ca="1" t="shared" si="24"/>
        <v>0</v>
      </c>
      <c r="CF22" s="10">
        <f ca="1" t="shared" si="25"/>
        <v>0</v>
      </c>
      <c r="CG22" s="48">
        <f t="shared" si="26"/>
        <v>183</v>
      </c>
      <c r="CH22" s="49">
        <f t="shared" si="27"/>
        <v>0</v>
      </c>
      <c r="CI22" s="45">
        <f t="shared" si="28"/>
        <v>0</v>
      </c>
      <c r="CJ22" s="9">
        <f ca="1" t="shared" si="55"/>
        <v>22</v>
      </c>
      <c r="CK22" s="25">
        <v>23</v>
      </c>
      <c r="CL22" s="14">
        <f ca="1" t="shared" si="56"/>
        <v>23.9</v>
      </c>
      <c r="CM22" s="44">
        <f t="shared" si="29"/>
        <v>34</v>
      </c>
      <c r="CN22" s="49">
        <f t="shared" si="30"/>
        <v>0</v>
      </c>
      <c r="CO22" s="49">
        <f>SUM($CN$15:CN22)*CN22</f>
        <v>0</v>
      </c>
      <c r="CP22" s="28" t="s">
        <v>35</v>
      </c>
      <c r="CS22" s="9">
        <f ca="1" t="shared" si="31"/>
        <v>0</v>
      </c>
      <c r="CT22" s="10">
        <f ca="1" t="shared" si="32"/>
        <v>0</v>
      </c>
      <c r="CU22" s="48">
        <f t="shared" si="5"/>
        <v>53</v>
      </c>
      <c r="CV22" s="25">
        <f t="shared" si="6"/>
        <v>0</v>
      </c>
      <c r="CW22" s="45">
        <f t="shared" si="33"/>
        <v>0</v>
      </c>
      <c r="CX22" s="9">
        <f ca="1" t="shared" si="57"/>
        <v>22</v>
      </c>
      <c r="CY22" s="25">
        <v>23</v>
      </c>
      <c r="CZ22" s="14">
        <f ca="1" t="shared" si="58"/>
        <v>23.9</v>
      </c>
      <c r="DA22" s="44">
        <f t="shared" si="34"/>
        <v>11</v>
      </c>
      <c r="DB22" s="49">
        <f t="shared" si="7"/>
        <v>0</v>
      </c>
      <c r="DC22" s="49">
        <f>SUM($DB$15:DB22)*DB22</f>
        <v>0</v>
      </c>
      <c r="DD22" s="28" t="s">
        <v>35</v>
      </c>
      <c r="DF22" s="9">
        <f ca="1" t="shared" si="35"/>
        <v>0</v>
      </c>
      <c r="DG22" s="10">
        <f ca="1" t="shared" si="36"/>
        <v>0</v>
      </c>
      <c r="DH22" s="48">
        <f t="shared" si="37"/>
        <v>55</v>
      </c>
      <c r="DI22" s="49">
        <f t="shared" si="8"/>
        <v>0</v>
      </c>
      <c r="DJ22" s="45">
        <f t="shared" si="38"/>
        <v>0</v>
      </c>
      <c r="DK22" s="9">
        <f ca="1" t="shared" si="39"/>
        <v>22</v>
      </c>
      <c r="DL22" s="25">
        <v>23</v>
      </c>
      <c r="DM22" s="14">
        <f ca="1" t="shared" si="59"/>
        <v>23.9</v>
      </c>
      <c r="DN22" s="44">
        <f t="shared" si="40"/>
        <v>23</v>
      </c>
      <c r="DO22" s="49">
        <f t="shared" si="9"/>
        <v>0</v>
      </c>
      <c r="DP22" s="49">
        <f>SUM($DO$15:DO22)*DO22</f>
        <v>0</v>
      </c>
      <c r="DQ22" s="28" t="s">
        <v>35</v>
      </c>
      <c r="DS22" s="9">
        <f ca="1" t="shared" si="41"/>
        <v>0</v>
      </c>
      <c r="DT22" s="10">
        <f ca="1" t="shared" si="42"/>
        <v>0</v>
      </c>
      <c r="DU22" s="48">
        <f t="shared" si="43"/>
        <v>108</v>
      </c>
      <c r="DV22" s="49">
        <f t="shared" si="10"/>
        <v>0</v>
      </c>
      <c r="DW22" s="45">
        <f t="shared" si="44"/>
        <v>0</v>
      </c>
      <c r="DX22" s="9">
        <f ca="1" t="shared" si="45"/>
        <v>22</v>
      </c>
      <c r="DY22" s="25">
        <v>23</v>
      </c>
      <c r="DZ22" s="14">
        <f ca="1" t="shared" si="46"/>
        <v>23.9</v>
      </c>
      <c r="EA22" s="44">
        <f t="shared" si="47"/>
        <v>34</v>
      </c>
      <c r="EB22" s="49">
        <f t="shared" si="11"/>
        <v>0</v>
      </c>
      <c r="EC22" s="49">
        <f>SUM($EB$15:EB22)*EB22</f>
        <v>0</v>
      </c>
      <c r="ED22" s="28" t="s">
        <v>35</v>
      </c>
    </row>
    <row r="23" spans="1:134" s="6" customFormat="1" ht="12.75" customHeight="1">
      <c r="A23" s="209">
        <f t="shared" si="0"/>
        <v>105</v>
      </c>
      <c r="B23" s="210"/>
      <c r="C23" s="209">
        <f t="shared" si="12"/>
        <v>0</v>
      </c>
      <c r="D23" s="210"/>
      <c r="E23" s="69"/>
      <c r="F23" s="67"/>
      <c r="G23" s="67"/>
      <c r="H23" s="67"/>
      <c r="I23" s="68"/>
      <c r="J23" s="69"/>
      <c r="K23" s="67"/>
      <c r="L23" s="67"/>
      <c r="M23" s="67"/>
      <c r="N23" s="68"/>
      <c r="O23" s="69"/>
      <c r="P23" s="67"/>
      <c r="Q23" s="67"/>
      <c r="R23" s="67"/>
      <c r="S23" s="68"/>
      <c r="T23" s="69"/>
      <c r="U23" s="67"/>
      <c r="V23" s="67"/>
      <c r="W23" s="67"/>
      <c r="X23" s="68"/>
      <c r="Y23" s="19">
        <v>64</v>
      </c>
      <c r="Z23" s="16" t="s">
        <v>15</v>
      </c>
      <c r="AA23" s="20">
        <v>65.9</v>
      </c>
      <c r="AB23" s="69"/>
      <c r="AC23" s="67"/>
      <c r="AD23" s="67"/>
      <c r="AE23" s="67"/>
      <c r="AF23" s="68"/>
      <c r="AG23" s="69"/>
      <c r="AH23" s="67"/>
      <c r="AI23" s="67"/>
      <c r="AJ23" s="67"/>
      <c r="AK23" s="68"/>
      <c r="AL23" s="69"/>
      <c r="AM23" s="67"/>
      <c r="AN23" s="67"/>
      <c r="AO23" s="67"/>
      <c r="AP23" s="68"/>
      <c r="AQ23" s="69"/>
      <c r="AR23" s="67"/>
      <c r="AS23" s="67"/>
      <c r="AT23" s="67"/>
      <c r="AU23" s="78"/>
      <c r="AV23" s="209">
        <f t="shared" si="1"/>
        <v>0</v>
      </c>
      <c r="AW23" s="210"/>
      <c r="AX23" s="209">
        <f t="shared" si="2"/>
        <v>110</v>
      </c>
      <c r="AY23" s="215"/>
      <c r="AZ23" s="149">
        <f t="shared" si="3"/>
        <v>0</v>
      </c>
      <c r="BA23" s="150"/>
      <c r="BB23" s="160">
        <f t="shared" si="4"/>
        <v>215</v>
      </c>
      <c r="BC23" s="150"/>
      <c r="BE23" s="9">
        <f ca="1">OFFSET($C$15,51-ROW(),0)</f>
        <v>1</v>
      </c>
      <c r="BF23" s="10">
        <f ca="1" t="shared" si="14"/>
        <v>1</v>
      </c>
      <c r="BG23" s="48">
        <f t="shared" si="48"/>
        <v>88</v>
      </c>
      <c r="BH23" s="25">
        <f t="shared" si="15"/>
        <v>0</v>
      </c>
      <c r="BI23" s="45">
        <f t="shared" si="49"/>
        <v>0</v>
      </c>
      <c r="BJ23" s="9">
        <f ca="1" t="shared" si="50"/>
        <v>24</v>
      </c>
      <c r="BK23" s="25">
        <v>25</v>
      </c>
      <c r="BL23" s="14">
        <f ca="1" t="shared" si="51"/>
        <v>25.9</v>
      </c>
      <c r="BM23" s="44">
        <f t="shared" si="52"/>
        <v>22</v>
      </c>
      <c r="BN23" s="49">
        <f t="shared" si="16"/>
        <v>0</v>
      </c>
      <c r="BO23" s="49">
        <f>SUM($BN$15:BN23)*BN23</f>
        <v>0</v>
      </c>
      <c r="BP23" s="28" t="s">
        <v>36</v>
      </c>
      <c r="BR23" s="9">
        <f ca="1" t="shared" si="17"/>
        <v>0</v>
      </c>
      <c r="BS23" s="10">
        <f ca="1" t="shared" si="18"/>
        <v>0</v>
      </c>
      <c r="BT23" s="48">
        <f t="shared" si="19"/>
        <v>94</v>
      </c>
      <c r="BU23" s="49">
        <f t="shared" si="20"/>
        <v>0</v>
      </c>
      <c r="BV23" s="45">
        <f t="shared" si="21"/>
        <v>0</v>
      </c>
      <c r="BW23" s="9">
        <f ca="1" t="shared" si="22"/>
        <v>24</v>
      </c>
      <c r="BX23" s="25">
        <v>25</v>
      </c>
      <c r="BY23" s="14">
        <f ca="1" t="shared" si="53"/>
        <v>25.9</v>
      </c>
      <c r="BZ23" s="44">
        <f t="shared" si="23"/>
        <v>38</v>
      </c>
      <c r="CA23" s="49">
        <f t="shared" si="54"/>
        <v>0</v>
      </c>
      <c r="CB23" s="49">
        <f>SUM($CA$15:CA23)*CA23</f>
        <v>0</v>
      </c>
      <c r="CC23" s="28" t="s">
        <v>36</v>
      </c>
      <c r="CE23" s="9">
        <f ca="1" t="shared" si="24"/>
        <v>1</v>
      </c>
      <c r="CF23" s="10">
        <f ca="1" t="shared" si="25"/>
        <v>1</v>
      </c>
      <c r="CG23" s="48">
        <f t="shared" si="26"/>
        <v>182</v>
      </c>
      <c r="CH23" s="49">
        <f t="shared" si="27"/>
        <v>0</v>
      </c>
      <c r="CI23" s="45">
        <f t="shared" si="28"/>
        <v>0</v>
      </c>
      <c r="CJ23" s="9">
        <f ca="1" t="shared" si="55"/>
        <v>24</v>
      </c>
      <c r="CK23" s="25">
        <v>25</v>
      </c>
      <c r="CL23" s="14">
        <f ca="1" t="shared" si="56"/>
        <v>25.9</v>
      </c>
      <c r="CM23" s="44">
        <f t="shared" si="29"/>
        <v>60</v>
      </c>
      <c r="CN23" s="49">
        <f t="shared" si="30"/>
        <v>0</v>
      </c>
      <c r="CO23" s="49">
        <f>SUM($CN$15:CN23)*CN23</f>
        <v>0</v>
      </c>
      <c r="CP23" s="28" t="s">
        <v>36</v>
      </c>
      <c r="CS23" s="9">
        <f ca="1" t="shared" si="31"/>
        <v>1</v>
      </c>
      <c r="CT23" s="10">
        <f ca="1" t="shared" si="32"/>
        <v>1</v>
      </c>
      <c r="CU23" s="48">
        <f t="shared" si="5"/>
        <v>52</v>
      </c>
      <c r="CV23" s="25">
        <f t="shared" si="6"/>
        <v>0</v>
      </c>
      <c r="CW23" s="45">
        <f t="shared" si="33"/>
        <v>0</v>
      </c>
      <c r="CX23" s="9">
        <f ca="1" t="shared" si="57"/>
        <v>24</v>
      </c>
      <c r="CY23" s="25">
        <v>25</v>
      </c>
      <c r="CZ23" s="14">
        <f ca="1" t="shared" si="58"/>
        <v>25.9</v>
      </c>
      <c r="DA23" s="44">
        <f t="shared" si="34"/>
        <v>22</v>
      </c>
      <c r="DB23" s="49">
        <f t="shared" si="7"/>
        <v>0</v>
      </c>
      <c r="DC23" s="49">
        <f>SUM($DB$15:DB23)*DB23</f>
        <v>0</v>
      </c>
      <c r="DD23" s="28" t="s">
        <v>36</v>
      </c>
      <c r="DF23" s="9">
        <f ca="1" t="shared" si="35"/>
        <v>0</v>
      </c>
      <c r="DG23" s="10">
        <f ca="1" t="shared" si="36"/>
        <v>0</v>
      </c>
      <c r="DH23" s="48">
        <f t="shared" si="37"/>
        <v>55</v>
      </c>
      <c r="DI23" s="49">
        <f t="shared" si="8"/>
        <v>0</v>
      </c>
      <c r="DJ23" s="45">
        <f t="shared" si="38"/>
        <v>0</v>
      </c>
      <c r="DK23" s="9">
        <f ca="1" t="shared" si="39"/>
        <v>24</v>
      </c>
      <c r="DL23" s="25">
        <v>25</v>
      </c>
      <c r="DM23" s="14">
        <f ca="1" t="shared" si="59"/>
        <v>25.9</v>
      </c>
      <c r="DN23" s="44">
        <f t="shared" si="40"/>
        <v>38</v>
      </c>
      <c r="DO23" s="49">
        <f t="shared" si="9"/>
        <v>0</v>
      </c>
      <c r="DP23" s="49">
        <f>SUM($DO$15:DO23)*DO23</f>
        <v>0</v>
      </c>
      <c r="DQ23" s="28" t="s">
        <v>36</v>
      </c>
      <c r="DS23" s="9">
        <f ca="1" t="shared" si="41"/>
        <v>1</v>
      </c>
      <c r="DT23" s="10">
        <f ca="1" t="shared" si="42"/>
        <v>1</v>
      </c>
      <c r="DU23" s="48">
        <f t="shared" si="43"/>
        <v>107</v>
      </c>
      <c r="DV23" s="49">
        <f t="shared" si="10"/>
        <v>0</v>
      </c>
      <c r="DW23" s="45">
        <f t="shared" si="44"/>
        <v>0</v>
      </c>
      <c r="DX23" s="9">
        <f ca="1" t="shared" si="45"/>
        <v>24</v>
      </c>
      <c r="DY23" s="25">
        <v>25</v>
      </c>
      <c r="DZ23" s="14">
        <f ca="1" t="shared" si="46"/>
        <v>25.9</v>
      </c>
      <c r="EA23" s="44">
        <f t="shared" si="47"/>
        <v>60</v>
      </c>
      <c r="EB23" s="49">
        <f t="shared" si="11"/>
        <v>0</v>
      </c>
      <c r="EC23" s="49">
        <f>SUM($EB$15:EB23)*EB23</f>
        <v>0</v>
      </c>
      <c r="ED23" s="28" t="s">
        <v>36</v>
      </c>
    </row>
    <row r="24" spans="1:134" s="6" customFormat="1" ht="12.75" customHeight="1">
      <c r="A24" s="209">
        <f t="shared" si="0"/>
        <v>105</v>
      </c>
      <c r="B24" s="210"/>
      <c r="C24" s="209">
        <f t="shared" si="12"/>
        <v>0</v>
      </c>
      <c r="D24" s="210"/>
      <c r="E24" s="69"/>
      <c r="F24" s="67"/>
      <c r="G24" s="67"/>
      <c r="H24" s="67"/>
      <c r="I24" s="68"/>
      <c r="J24" s="69"/>
      <c r="K24" s="67"/>
      <c r="L24" s="67"/>
      <c r="M24" s="67"/>
      <c r="N24" s="68"/>
      <c r="O24" s="69"/>
      <c r="P24" s="67"/>
      <c r="Q24" s="67"/>
      <c r="R24" s="67"/>
      <c r="S24" s="68"/>
      <c r="T24" s="69"/>
      <c r="U24" s="67"/>
      <c r="V24" s="67"/>
      <c r="W24" s="67"/>
      <c r="X24" s="68"/>
      <c r="Y24" s="19">
        <v>62</v>
      </c>
      <c r="Z24" s="16" t="s">
        <v>15</v>
      </c>
      <c r="AA24" s="20">
        <v>63.9</v>
      </c>
      <c r="AB24" s="69"/>
      <c r="AC24" s="67"/>
      <c r="AD24" s="67"/>
      <c r="AE24" s="67"/>
      <c r="AF24" s="68"/>
      <c r="AG24" s="69"/>
      <c r="AH24" s="67"/>
      <c r="AI24" s="67"/>
      <c r="AJ24" s="67"/>
      <c r="AK24" s="68"/>
      <c r="AL24" s="69"/>
      <c r="AM24" s="67"/>
      <c r="AN24" s="67"/>
      <c r="AO24" s="67"/>
      <c r="AP24" s="68"/>
      <c r="AQ24" s="69"/>
      <c r="AR24" s="67"/>
      <c r="AS24" s="67"/>
      <c r="AT24" s="67"/>
      <c r="AU24" s="78"/>
      <c r="AV24" s="209">
        <f t="shared" si="1"/>
        <v>0</v>
      </c>
      <c r="AW24" s="210"/>
      <c r="AX24" s="209">
        <f t="shared" si="2"/>
        <v>110</v>
      </c>
      <c r="AY24" s="215"/>
      <c r="AZ24" s="149">
        <f t="shared" si="3"/>
        <v>0</v>
      </c>
      <c r="BA24" s="150"/>
      <c r="BB24" s="160">
        <f t="shared" si="4"/>
        <v>215</v>
      </c>
      <c r="BC24" s="150"/>
      <c r="BE24" s="9">
        <f ca="1" t="shared" si="13"/>
        <v>2</v>
      </c>
      <c r="BF24" s="10">
        <f ca="1" t="shared" si="14"/>
        <v>3</v>
      </c>
      <c r="BG24" s="48">
        <f t="shared" si="48"/>
        <v>86</v>
      </c>
      <c r="BH24" s="25">
        <f t="shared" si="15"/>
        <v>0</v>
      </c>
      <c r="BI24" s="45">
        <f t="shared" si="49"/>
        <v>0</v>
      </c>
      <c r="BJ24" s="9">
        <f ca="1" t="shared" si="50"/>
        <v>26</v>
      </c>
      <c r="BK24" s="25">
        <v>27</v>
      </c>
      <c r="BL24" s="14">
        <f ca="1" t="shared" si="51"/>
        <v>27.9</v>
      </c>
      <c r="BM24" s="44">
        <f t="shared" si="52"/>
        <v>38</v>
      </c>
      <c r="BN24" s="49">
        <f t="shared" si="16"/>
        <v>0</v>
      </c>
      <c r="BO24" s="49">
        <f>SUM($BN$15:BN24)*BN24</f>
        <v>0</v>
      </c>
      <c r="BP24" s="28" t="s">
        <v>37</v>
      </c>
      <c r="BR24" s="9">
        <f ca="1" t="shared" si="17"/>
        <v>1</v>
      </c>
      <c r="BS24" s="10">
        <f ca="1" t="shared" si="18"/>
        <v>1</v>
      </c>
      <c r="BT24" s="48">
        <f t="shared" si="19"/>
        <v>93</v>
      </c>
      <c r="BU24" s="49">
        <f t="shared" si="20"/>
        <v>0</v>
      </c>
      <c r="BV24" s="45">
        <f t="shared" si="21"/>
        <v>0</v>
      </c>
      <c r="BW24" s="9">
        <f ca="1" t="shared" si="22"/>
        <v>26</v>
      </c>
      <c r="BX24" s="25">
        <v>27</v>
      </c>
      <c r="BY24" s="14">
        <f ca="1" t="shared" si="53"/>
        <v>27.9</v>
      </c>
      <c r="BZ24" s="44">
        <f t="shared" si="23"/>
        <v>54</v>
      </c>
      <c r="CA24" s="49">
        <f t="shared" si="54"/>
        <v>0</v>
      </c>
      <c r="CB24" s="49">
        <f>SUM($CA$15:CA24)*CA24</f>
        <v>0</v>
      </c>
      <c r="CC24" s="28" t="s">
        <v>37</v>
      </c>
      <c r="CE24" s="9">
        <f ca="1" t="shared" si="24"/>
        <v>3</v>
      </c>
      <c r="CF24" s="10">
        <f ca="1" t="shared" si="25"/>
        <v>4</v>
      </c>
      <c r="CG24" s="48">
        <f t="shared" si="26"/>
        <v>179</v>
      </c>
      <c r="CH24" s="49">
        <f t="shared" si="27"/>
        <v>0</v>
      </c>
      <c r="CI24" s="45">
        <f t="shared" si="28"/>
        <v>0</v>
      </c>
      <c r="CJ24" s="9">
        <f ca="1" t="shared" si="55"/>
        <v>26</v>
      </c>
      <c r="CK24" s="25">
        <v>27</v>
      </c>
      <c r="CL24" s="14">
        <f ca="1" t="shared" si="56"/>
        <v>27.9</v>
      </c>
      <c r="CM24" s="44">
        <f t="shared" si="29"/>
        <v>92</v>
      </c>
      <c r="CN24" s="49">
        <f t="shared" si="30"/>
        <v>0</v>
      </c>
      <c r="CO24" s="49">
        <f>SUM($CN$15:CN24)*CN24</f>
        <v>0</v>
      </c>
      <c r="CP24" s="28" t="s">
        <v>37</v>
      </c>
      <c r="CS24" s="9">
        <f ca="1" t="shared" si="31"/>
        <v>2</v>
      </c>
      <c r="CT24" s="10">
        <f ca="1" t="shared" si="32"/>
        <v>3</v>
      </c>
      <c r="CU24" s="48">
        <f t="shared" si="5"/>
        <v>50</v>
      </c>
      <c r="CV24" s="25">
        <f t="shared" si="6"/>
        <v>0</v>
      </c>
      <c r="CW24" s="45">
        <f t="shared" si="33"/>
        <v>0</v>
      </c>
      <c r="CX24" s="9">
        <f ca="1" t="shared" si="57"/>
        <v>26</v>
      </c>
      <c r="CY24" s="25">
        <v>27</v>
      </c>
      <c r="CZ24" s="14">
        <f ca="1" t="shared" si="58"/>
        <v>27.9</v>
      </c>
      <c r="DA24" s="44">
        <f t="shared" si="34"/>
        <v>38</v>
      </c>
      <c r="DB24" s="49">
        <f t="shared" si="7"/>
        <v>0</v>
      </c>
      <c r="DC24" s="49">
        <f>SUM($DB$15:DB24)*DB24</f>
        <v>0</v>
      </c>
      <c r="DD24" s="28" t="s">
        <v>37</v>
      </c>
      <c r="DF24" s="9">
        <f ca="1" t="shared" si="35"/>
        <v>1</v>
      </c>
      <c r="DG24" s="10">
        <f ca="1" t="shared" si="36"/>
        <v>1</v>
      </c>
      <c r="DH24" s="48">
        <f t="shared" si="37"/>
        <v>54</v>
      </c>
      <c r="DI24" s="49">
        <f t="shared" si="8"/>
        <v>0</v>
      </c>
      <c r="DJ24" s="45">
        <f t="shared" si="38"/>
        <v>0</v>
      </c>
      <c r="DK24" s="9">
        <f ca="1" t="shared" si="39"/>
        <v>26</v>
      </c>
      <c r="DL24" s="25">
        <v>27</v>
      </c>
      <c r="DM24" s="14">
        <f ca="1" t="shared" si="59"/>
        <v>27.9</v>
      </c>
      <c r="DN24" s="44">
        <f t="shared" si="40"/>
        <v>54</v>
      </c>
      <c r="DO24" s="49">
        <f t="shared" si="9"/>
        <v>0</v>
      </c>
      <c r="DP24" s="49">
        <f>SUM($DO$15:DO24)*DO24</f>
        <v>0</v>
      </c>
      <c r="DQ24" s="28" t="s">
        <v>37</v>
      </c>
      <c r="DS24" s="9">
        <f ca="1" t="shared" si="41"/>
        <v>3</v>
      </c>
      <c r="DT24" s="10">
        <f ca="1" t="shared" si="42"/>
        <v>4</v>
      </c>
      <c r="DU24" s="48">
        <f t="shared" si="43"/>
        <v>104</v>
      </c>
      <c r="DV24" s="49">
        <f t="shared" si="10"/>
        <v>0</v>
      </c>
      <c r="DW24" s="45">
        <f t="shared" si="44"/>
        <v>0</v>
      </c>
      <c r="DX24" s="9">
        <f ca="1" t="shared" si="45"/>
        <v>26</v>
      </c>
      <c r="DY24" s="25">
        <v>27</v>
      </c>
      <c r="DZ24" s="14">
        <f ca="1" t="shared" si="46"/>
        <v>27.9</v>
      </c>
      <c r="EA24" s="44">
        <f t="shared" si="47"/>
        <v>92</v>
      </c>
      <c r="EB24" s="49">
        <f t="shared" si="11"/>
        <v>0</v>
      </c>
      <c r="EC24" s="49">
        <f>SUM($EB$15:EB24)*EB24</f>
        <v>0</v>
      </c>
      <c r="ED24" s="28" t="s">
        <v>37</v>
      </c>
    </row>
    <row r="25" spans="1:134" s="6" customFormat="1" ht="12.75" customHeight="1">
      <c r="A25" s="209">
        <f t="shared" si="0"/>
        <v>105</v>
      </c>
      <c r="B25" s="210"/>
      <c r="C25" s="209">
        <f t="shared" si="12"/>
        <v>0</v>
      </c>
      <c r="D25" s="210"/>
      <c r="E25" s="69"/>
      <c r="F25" s="67"/>
      <c r="G25" s="67"/>
      <c r="H25" s="67"/>
      <c r="I25" s="68"/>
      <c r="J25" s="69"/>
      <c r="K25" s="67"/>
      <c r="L25" s="67"/>
      <c r="M25" s="67"/>
      <c r="N25" s="68"/>
      <c r="O25" s="69"/>
      <c r="P25" s="67"/>
      <c r="Q25" s="67"/>
      <c r="R25" s="67"/>
      <c r="S25" s="68"/>
      <c r="T25" s="69"/>
      <c r="U25" s="67"/>
      <c r="V25" s="67"/>
      <c r="W25" s="67"/>
      <c r="X25" s="68"/>
      <c r="Y25" s="19">
        <v>60</v>
      </c>
      <c r="Z25" s="16" t="s">
        <v>15</v>
      </c>
      <c r="AA25" s="20">
        <v>61.9</v>
      </c>
      <c r="AB25" s="69"/>
      <c r="AC25" s="67"/>
      <c r="AD25" s="67"/>
      <c r="AE25" s="67"/>
      <c r="AF25" s="68"/>
      <c r="AG25" s="69"/>
      <c r="AH25" s="67"/>
      <c r="AI25" s="67"/>
      <c r="AJ25" s="67"/>
      <c r="AK25" s="68"/>
      <c r="AL25" s="69"/>
      <c r="AM25" s="67"/>
      <c r="AN25" s="67"/>
      <c r="AO25" s="67"/>
      <c r="AP25" s="68"/>
      <c r="AQ25" s="69"/>
      <c r="AR25" s="67"/>
      <c r="AS25" s="67"/>
      <c r="AT25" s="67"/>
      <c r="AU25" s="78"/>
      <c r="AV25" s="209">
        <f t="shared" si="1"/>
        <v>0</v>
      </c>
      <c r="AW25" s="210"/>
      <c r="AX25" s="209">
        <f t="shared" si="2"/>
        <v>110</v>
      </c>
      <c r="AY25" s="215"/>
      <c r="AZ25" s="149">
        <f t="shared" si="3"/>
        <v>0</v>
      </c>
      <c r="BA25" s="150"/>
      <c r="BB25" s="160">
        <f t="shared" si="4"/>
        <v>215</v>
      </c>
      <c r="BC25" s="150"/>
      <c r="BE25" s="9">
        <f ca="1" t="shared" si="13"/>
        <v>4</v>
      </c>
      <c r="BF25" s="10">
        <f ca="1" t="shared" si="14"/>
        <v>7</v>
      </c>
      <c r="BG25" s="48">
        <f t="shared" si="48"/>
        <v>82</v>
      </c>
      <c r="BH25" s="25">
        <f t="shared" si="15"/>
        <v>0</v>
      </c>
      <c r="BI25" s="45">
        <f t="shared" si="49"/>
        <v>0</v>
      </c>
      <c r="BJ25" s="9">
        <f ca="1" t="shared" si="50"/>
        <v>28</v>
      </c>
      <c r="BK25" s="25">
        <v>29</v>
      </c>
      <c r="BL25" s="14">
        <f ca="1" t="shared" si="51"/>
        <v>29.9</v>
      </c>
      <c r="BM25" s="44">
        <f>SUM(BE25:BE29)</f>
        <v>49</v>
      </c>
      <c r="BN25" s="49">
        <f t="shared" si="16"/>
        <v>0</v>
      </c>
      <c r="BO25" s="49">
        <f>SUM($BN$15:BN25)*BN25</f>
        <v>0</v>
      </c>
      <c r="BP25" s="28" t="s">
        <v>38</v>
      </c>
      <c r="BR25" s="9">
        <f ca="1" t="shared" si="17"/>
        <v>10</v>
      </c>
      <c r="BS25" s="10">
        <f ca="1" t="shared" si="18"/>
        <v>11</v>
      </c>
      <c r="BT25" s="48">
        <f t="shared" si="19"/>
        <v>83</v>
      </c>
      <c r="BU25" s="49">
        <f t="shared" si="20"/>
        <v>0</v>
      </c>
      <c r="BV25" s="45">
        <f t="shared" si="21"/>
        <v>0</v>
      </c>
      <c r="BW25" s="9">
        <f ca="1" t="shared" si="22"/>
        <v>28</v>
      </c>
      <c r="BX25" s="25">
        <v>29</v>
      </c>
      <c r="BY25" s="14">
        <f ca="1" t="shared" si="53"/>
        <v>29.9</v>
      </c>
      <c r="BZ25" s="44">
        <f t="shared" si="23"/>
        <v>65</v>
      </c>
      <c r="CA25" s="49">
        <f t="shared" si="54"/>
        <v>1</v>
      </c>
      <c r="CB25" s="49">
        <f>SUM($CA$15:CA25)*CA25</f>
        <v>1</v>
      </c>
      <c r="CC25" s="28" t="s">
        <v>38</v>
      </c>
      <c r="CE25" s="9">
        <f ca="1" t="shared" si="24"/>
        <v>14</v>
      </c>
      <c r="CF25" s="10">
        <f ca="1" t="shared" si="25"/>
        <v>18</v>
      </c>
      <c r="CG25" s="48">
        <f t="shared" si="26"/>
        <v>165</v>
      </c>
      <c r="CH25" s="49">
        <f t="shared" si="27"/>
        <v>0</v>
      </c>
      <c r="CI25" s="45">
        <f t="shared" si="28"/>
        <v>0</v>
      </c>
      <c r="CJ25" s="9">
        <f ca="1" t="shared" si="55"/>
        <v>28</v>
      </c>
      <c r="CK25" s="25">
        <v>29</v>
      </c>
      <c r="CL25" s="14">
        <f ca="1" t="shared" si="56"/>
        <v>29.9</v>
      </c>
      <c r="CM25" s="44">
        <f t="shared" si="29"/>
        <v>114</v>
      </c>
      <c r="CN25" s="49">
        <f t="shared" si="30"/>
        <v>0</v>
      </c>
      <c r="CO25" s="49">
        <f>SUM($CN$15:CN25)*CN25</f>
        <v>0</v>
      </c>
      <c r="CP25" s="28" t="s">
        <v>38</v>
      </c>
      <c r="CS25" s="9">
        <f ca="1" t="shared" si="31"/>
        <v>4</v>
      </c>
      <c r="CT25" s="10">
        <f ca="1" t="shared" si="32"/>
        <v>7</v>
      </c>
      <c r="CU25" s="48">
        <f t="shared" si="5"/>
        <v>46</v>
      </c>
      <c r="CV25" s="25">
        <f t="shared" si="6"/>
        <v>0</v>
      </c>
      <c r="CW25" s="45">
        <f t="shared" si="33"/>
        <v>0</v>
      </c>
      <c r="CX25" s="9">
        <f ca="1" t="shared" si="57"/>
        <v>28</v>
      </c>
      <c r="CY25" s="25">
        <v>29</v>
      </c>
      <c r="CZ25" s="14">
        <f ca="1" t="shared" si="58"/>
        <v>29.9</v>
      </c>
      <c r="DA25" s="44">
        <f t="shared" si="34"/>
        <v>49</v>
      </c>
      <c r="DB25" s="49">
        <f t="shared" si="7"/>
        <v>0</v>
      </c>
      <c r="DC25" s="49">
        <f>SUM($DB$15:DB25)*DB25</f>
        <v>0</v>
      </c>
      <c r="DD25" s="28" t="s">
        <v>38</v>
      </c>
      <c r="DF25" s="9">
        <f ca="1" t="shared" si="35"/>
        <v>10</v>
      </c>
      <c r="DG25" s="10">
        <f ca="1" t="shared" si="36"/>
        <v>11</v>
      </c>
      <c r="DH25" s="48">
        <f t="shared" si="37"/>
        <v>44</v>
      </c>
      <c r="DI25" s="49">
        <f t="shared" si="8"/>
        <v>0</v>
      </c>
      <c r="DJ25" s="45">
        <f t="shared" si="38"/>
        <v>0</v>
      </c>
      <c r="DK25" s="9">
        <f ca="1" t="shared" si="39"/>
        <v>28</v>
      </c>
      <c r="DL25" s="25">
        <v>29</v>
      </c>
      <c r="DM25" s="14">
        <f ca="1" t="shared" si="59"/>
        <v>29.9</v>
      </c>
      <c r="DN25" s="44">
        <f t="shared" si="40"/>
        <v>65</v>
      </c>
      <c r="DO25" s="49">
        <f t="shared" si="9"/>
        <v>1</v>
      </c>
      <c r="DP25" s="49">
        <f>SUM($DO$15:DO25)*DO25</f>
        <v>1</v>
      </c>
      <c r="DQ25" s="28" t="s">
        <v>38</v>
      </c>
      <c r="DS25" s="9">
        <f ca="1" t="shared" si="41"/>
        <v>14</v>
      </c>
      <c r="DT25" s="10">
        <f ca="1" t="shared" si="42"/>
        <v>18</v>
      </c>
      <c r="DU25" s="48">
        <f t="shared" si="43"/>
        <v>90</v>
      </c>
      <c r="DV25" s="49">
        <f t="shared" si="10"/>
        <v>0</v>
      </c>
      <c r="DW25" s="45">
        <f t="shared" si="44"/>
        <v>0</v>
      </c>
      <c r="DX25" s="9">
        <f ca="1" t="shared" si="45"/>
        <v>28</v>
      </c>
      <c r="DY25" s="25">
        <v>29</v>
      </c>
      <c r="DZ25" s="14">
        <f ca="1" t="shared" si="46"/>
        <v>29.9</v>
      </c>
      <c r="EA25" s="44">
        <f t="shared" si="47"/>
        <v>114</v>
      </c>
      <c r="EB25" s="49">
        <f t="shared" si="11"/>
        <v>0</v>
      </c>
      <c r="EC25" s="49">
        <f>SUM($EB$15:EB25)*EB25</f>
        <v>0</v>
      </c>
      <c r="ED25" s="28" t="s">
        <v>38</v>
      </c>
    </row>
    <row r="26" spans="1:134" s="6" customFormat="1" ht="12.75" customHeight="1">
      <c r="A26" s="209">
        <f t="shared" si="0"/>
        <v>105</v>
      </c>
      <c r="B26" s="210"/>
      <c r="C26" s="209">
        <f t="shared" si="12"/>
        <v>0</v>
      </c>
      <c r="D26" s="210"/>
      <c r="E26" s="69"/>
      <c r="F26" s="67"/>
      <c r="G26" s="67"/>
      <c r="H26" s="67"/>
      <c r="I26" s="68"/>
      <c r="J26" s="69"/>
      <c r="K26" s="67"/>
      <c r="L26" s="67"/>
      <c r="M26" s="67"/>
      <c r="N26" s="68"/>
      <c r="O26" s="69"/>
      <c r="P26" s="67"/>
      <c r="Q26" s="67"/>
      <c r="R26" s="67"/>
      <c r="S26" s="68"/>
      <c r="T26" s="69"/>
      <c r="U26" s="67"/>
      <c r="V26" s="67"/>
      <c r="W26" s="67"/>
      <c r="X26" s="68"/>
      <c r="Y26" s="19">
        <v>58</v>
      </c>
      <c r="Z26" s="16" t="s">
        <v>15</v>
      </c>
      <c r="AA26" s="20">
        <v>59.9</v>
      </c>
      <c r="AB26" s="69"/>
      <c r="AC26" s="67"/>
      <c r="AD26" s="67"/>
      <c r="AE26" s="67"/>
      <c r="AF26" s="68"/>
      <c r="AG26" s="69"/>
      <c r="AH26" s="67"/>
      <c r="AI26" s="67"/>
      <c r="AJ26" s="67"/>
      <c r="AK26" s="68"/>
      <c r="AL26" s="69"/>
      <c r="AM26" s="67"/>
      <c r="AN26" s="67"/>
      <c r="AO26" s="67"/>
      <c r="AP26" s="68"/>
      <c r="AQ26" s="69"/>
      <c r="AR26" s="67"/>
      <c r="AS26" s="67"/>
      <c r="AT26" s="67"/>
      <c r="AU26" s="78"/>
      <c r="AV26" s="209">
        <f t="shared" si="1"/>
        <v>0</v>
      </c>
      <c r="AW26" s="210"/>
      <c r="AX26" s="209">
        <f t="shared" si="2"/>
        <v>110</v>
      </c>
      <c r="AY26" s="215"/>
      <c r="AZ26" s="149">
        <f t="shared" si="3"/>
        <v>0</v>
      </c>
      <c r="BA26" s="150"/>
      <c r="BB26" s="160">
        <f t="shared" si="4"/>
        <v>215</v>
      </c>
      <c r="BC26" s="150"/>
      <c r="BE26" s="9">
        <f ca="1" t="shared" si="13"/>
        <v>4</v>
      </c>
      <c r="BF26" s="10">
        <f ca="1" t="shared" si="14"/>
        <v>11</v>
      </c>
      <c r="BG26" s="48">
        <f t="shared" si="48"/>
        <v>78</v>
      </c>
      <c r="BH26" s="25">
        <f t="shared" si="15"/>
        <v>0</v>
      </c>
      <c r="BI26" s="45">
        <f t="shared" si="49"/>
        <v>0</v>
      </c>
      <c r="BJ26" s="9">
        <f ca="1" t="shared" si="50"/>
        <v>30</v>
      </c>
      <c r="BK26" s="25">
        <v>31</v>
      </c>
      <c r="BL26" s="14">
        <f ca="1" t="shared" si="51"/>
        <v>31.9</v>
      </c>
      <c r="BM26" s="44">
        <f t="shared" si="52"/>
        <v>55</v>
      </c>
      <c r="BN26" s="49">
        <f t="shared" si="16"/>
        <v>0</v>
      </c>
      <c r="BO26" s="49">
        <f>SUM($BN$15:BN26)*BN26</f>
        <v>0</v>
      </c>
      <c r="BP26" s="28" t="s">
        <v>39</v>
      </c>
      <c r="BR26" s="9">
        <f ca="1" t="shared" si="17"/>
        <v>12</v>
      </c>
      <c r="BS26" s="10">
        <f ca="1" t="shared" si="18"/>
        <v>23</v>
      </c>
      <c r="BT26" s="48">
        <f t="shared" si="19"/>
        <v>71</v>
      </c>
      <c r="BU26" s="49">
        <f t="shared" si="20"/>
        <v>0</v>
      </c>
      <c r="BV26" s="45">
        <f t="shared" si="21"/>
        <v>0</v>
      </c>
      <c r="BW26" s="9">
        <f ca="1" t="shared" si="22"/>
        <v>30</v>
      </c>
      <c r="BX26" s="25">
        <v>31</v>
      </c>
      <c r="BY26" s="14">
        <f ca="1" t="shared" si="53"/>
        <v>31.9</v>
      </c>
      <c r="BZ26" s="44">
        <f>SUM(BR26:BR30)</f>
        <v>65</v>
      </c>
      <c r="CA26" s="49">
        <f t="shared" si="54"/>
        <v>1</v>
      </c>
      <c r="CB26" s="49">
        <f>SUM($CA$15:CA26)*CA26</f>
        <v>2</v>
      </c>
      <c r="CC26" s="28" t="s">
        <v>39</v>
      </c>
      <c r="CE26" s="9">
        <f ca="1" t="shared" si="24"/>
        <v>16</v>
      </c>
      <c r="CF26" s="10">
        <f ca="1" t="shared" si="25"/>
        <v>34</v>
      </c>
      <c r="CG26" s="48">
        <f t="shared" si="26"/>
        <v>149</v>
      </c>
      <c r="CH26" s="49">
        <f t="shared" si="27"/>
        <v>0</v>
      </c>
      <c r="CI26" s="45">
        <f t="shared" si="28"/>
        <v>0</v>
      </c>
      <c r="CJ26" s="9">
        <f ca="1" t="shared" si="55"/>
        <v>30</v>
      </c>
      <c r="CK26" s="25">
        <v>31</v>
      </c>
      <c r="CL26" s="14">
        <f ca="1" t="shared" si="56"/>
        <v>31.9</v>
      </c>
      <c r="CM26" s="44">
        <f t="shared" si="29"/>
        <v>120</v>
      </c>
      <c r="CN26" s="49">
        <f t="shared" si="30"/>
        <v>0</v>
      </c>
      <c r="CO26" s="49">
        <f>SUM($CN$15:CN26)*CN26</f>
        <v>0</v>
      </c>
      <c r="CP26" s="28" t="s">
        <v>39</v>
      </c>
      <c r="CS26" s="9">
        <f ca="1" t="shared" si="31"/>
        <v>4</v>
      </c>
      <c r="CT26" s="10">
        <f ca="1" t="shared" si="32"/>
        <v>11</v>
      </c>
      <c r="CU26" s="48">
        <f t="shared" si="5"/>
        <v>42</v>
      </c>
      <c r="CV26" s="25">
        <f t="shared" si="6"/>
        <v>0</v>
      </c>
      <c r="CW26" s="45">
        <f t="shared" si="33"/>
        <v>0</v>
      </c>
      <c r="CX26" s="9">
        <f ca="1" t="shared" si="57"/>
        <v>30</v>
      </c>
      <c r="CY26" s="25">
        <v>31</v>
      </c>
      <c r="CZ26" s="14">
        <f ca="1" t="shared" si="58"/>
        <v>31.9</v>
      </c>
      <c r="DA26" s="44">
        <f t="shared" si="34"/>
        <v>55</v>
      </c>
      <c r="DB26" s="49">
        <f t="shared" si="7"/>
        <v>0</v>
      </c>
      <c r="DC26" s="49">
        <f>SUM($DB$15:DB26)*DB26</f>
        <v>0</v>
      </c>
      <c r="DD26" s="28" t="s">
        <v>39</v>
      </c>
      <c r="DF26" s="9">
        <f ca="1" t="shared" si="35"/>
        <v>12</v>
      </c>
      <c r="DG26" s="10">
        <f ca="1" t="shared" si="36"/>
        <v>23</v>
      </c>
      <c r="DH26" s="48">
        <f t="shared" si="37"/>
        <v>32</v>
      </c>
      <c r="DI26" s="49">
        <f t="shared" si="8"/>
        <v>0</v>
      </c>
      <c r="DJ26" s="45">
        <f t="shared" si="38"/>
        <v>0</v>
      </c>
      <c r="DK26" s="9">
        <f ca="1" t="shared" si="39"/>
        <v>30</v>
      </c>
      <c r="DL26" s="25">
        <v>31</v>
      </c>
      <c r="DM26" s="14">
        <f ca="1" t="shared" si="59"/>
        <v>31.9</v>
      </c>
      <c r="DN26" s="44">
        <f t="shared" si="40"/>
        <v>65</v>
      </c>
      <c r="DO26" s="49">
        <f t="shared" si="9"/>
        <v>1</v>
      </c>
      <c r="DP26" s="49">
        <f>SUM($DO$15:DO26)*DO26</f>
        <v>2</v>
      </c>
      <c r="DQ26" s="28" t="s">
        <v>39</v>
      </c>
      <c r="DS26" s="9">
        <f ca="1" t="shared" si="41"/>
        <v>16</v>
      </c>
      <c r="DT26" s="10">
        <f ca="1" t="shared" si="42"/>
        <v>34</v>
      </c>
      <c r="DU26" s="48">
        <f t="shared" si="43"/>
        <v>74</v>
      </c>
      <c r="DV26" s="49">
        <f t="shared" si="10"/>
        <v>0</v>
      </c>
      <c r="DW26" s="45">
        <f t="shared" si="44"/>
        <v>0</v>
      </c>
      <c r="DX26" s="9">
        <f ca="1" t="shared" si="45"/>
        <v>30</v>
      </c>
      <c r="DY26" s="25">
        <v>31</v>
      </c>
      <c r="DZ26" s="14">
        <f ca="1" t="shared" si="46"/>
        <v>31.9</v>
      </c>
      <c r="EA26" s="44">
        <f t="shared" si="47"/>
        <v>120</v>
      </c>
      <c r="EB26" s="49">
        <f t="shared" si="11"/>
        <v>0</v>
      </c>
      <c r="EC26" s="49">
        <f>SUM($EB$15:EB26)*EB26</f>
        <v>0</v>
      </c>
      <c r="ED26" s="28" t="s">
        <v>39</v>
      </c>
    </row>
    <row r="27" spans="1:134" s="6" customFormat="1" ht="12.75" customHeight="1">
      <c r="A27" s="209">
        <f t="shared" si="0"/>
        <v>105</v>
      </c>
      <c r="B27" s="210"/>
      <c r="C27" s="209">
        <f t="shared" si="12"/>
        <v>0</v>
      </c>
      <c r="D27" s="210"/>
      <c r="E27" s="69"/>
      <c r="F27" s="67"/>
      <c r="G27" s="67"/>
      <c r="H27" s="67"/>
      <c r="I27" s="68"/>
      <c r="J27" s="69"/>
      <c r="K27" s="67"/>
      <c r="L27" s="67"/>
      <c r="M27" s="67"/>
      <c r="N27" s="68"/>
      <c r="O27" s="69"/>
      <c r="P27" s="67"/>
      <c r="Q27" s="67"/>
      <c r="R27" s="67"/>
      <c r="S27" s="68"/>
      <c r="T27" s="69"/>
      <c r="U27" s="67"/>
      <c r="V27" s="67"/>
      <c r="W27" s="67"/>
      <c r="X27" s="68"/>
      <c r="Y27" s="19">
        <v>56</v>
      </c>
      <c r="Z27" s="16" t="s">
        <v>15</v>
      </c>
      <c r="AA27" s="20">
        <v>57.9</v>
      </c>
      <c r="AB27" s="69"/>
      <c r="AC27" s="67"/>
      <c r="AD27" s="67"/>
      <c r="AE27" s="67"/>
      <c r="AF27" s="68"/>
      <c r="AG27" s="69"/>
      <c r="AH27" s="67"/>
      <c r="AI27" s="67"/>
      <c r="AJ27" s="67"/>
      <c r="AK27" s="68"/>
      <c r="AL27" s="69"/>
      <c r="AM27" s="67"/>
      <c r="AN27" s="67"/>
      <c r="AO27" s="67"/>
      <c r="AP27" s="68"/>
      <c r="AQ27" s="69"/>
      <c r="AR27" s="67"/>
      <c r="AS27" s="67"/>
      <c r="AT27" s="67"/>
      <c r="AU27" s="78"/>
      <c r="AV27" s="209">
        <f t="shared" si="1"/>
        <v>0</v>
      </c>
      <c r="AW27" s="210"/>
      <c r="AX27" s="209">
        <f t="shared" si="2"/>
        <v>110</v>
      </c>
      <c r="AY27" s="215"/>
      <c r="AZ27" s="149">
        <f t="shared" si="3"/>
        <v>0</v>
      </c>
      <c r="BA27" s="150"/>
      <c r="BB27" s="160">
        <f t="shared" si="4"/>
        <v>215</v>
      </c>
      <c r="BC27" s="150"/>
      <c r="BE27" s="9">
        <f ca="1" t="shared" si="13"/>
        <v>11</v>
      </c>
      <c r="BF27" s="10">
        <f ca="1" t="shared" si="14"/>
        <v>22</v>
      </c>
      <c r="BG27" s="48">
        <f t="shared" si="48"/>
        <v>67</v>
      </c>
      <c r="BH27" s="25">
        <f t="shared" si="15"/>
        <v>0</v>
      </c>
      <c r="BI27" s="45">
        <f t="shared" si="49"/>
        <v>0</v>
      </c>
      <c r="BJ27" s="9">
        <f ca="1" t="shared" si="50"/>
        <v>32</v>
      </c>
      <c r="BK27" s="25">
        <v>33</v>
      </c>
      <c r="BL27" s="14">
        <f ca="1" t="shared" si="51"/>
        <v>33.9</v>
      </c>
      <c r="BM27" s="44">
        <f t="shared" si="52"/>
        <v>64</v>
      </c>
      <c r="BN27" s="49">
        <f t="shared" si="16"/>
        <v>1</v>
      </c>
      <c r="BO27" s="49">
        <f>SUM($BN$15:BN27)*BN27</f>
        <v>1</v>
      </c>
      <c r="BP27" s="28" t="s">
        <v>40</v>
      </c>
      <c r="BR27" s="9">
        <f ca="1" t="shared" si="17"/>
        <v>15</v>
      </c>
      <c r="BS27" s="10">
        <f ca="1" t="shared" si="18"/>
        <v>38</v>
      </c>
      <c r="BT27" s="48">
        <f t="shared" si="19"/>
        <v>56</v>
      </c>
      <c r="BU27" s="49">
        <f t="shared" si="20"/>
        <v>0</v>
      </c>
      <c r="BV27" s="45">
        <f t="shared" si="21"/>
        <v>0</v>
      </c>
      <c r="BW27" s="9">
        <f ca="1" t="shared" si="22"/>
        <v>32</v>
      </c>
      <c r="BX27" s="25">
        <v>33</v>
      </c>
      <c r="BY27" s="14">
        <f ca="1" t="shared" si="53"/>
        <v>33.9</v>
      </c>
      <c r="BZ27" s="44">
        <f t="shared" si="23"/>
        <v>63</v>
      </c>
      <c r="CA27" s="49">
        <f t="shared" si="54"/>
        <v>0</v>
      </c>
      <c r="CB27" s="49">
        <f>SUM($CA$15:CA27)*CA27</f>
        <v>0</v>
      </c>
      <c r="CC27" s="28" t="s">
        <v>40</v>
      </c>
      <c r="CE27" s="9">
        <f ca="1" t="shared" si="24"/>
        <v>26</v>
      </c>
      <c r="CF27" s="10">
        <f ca="1" t="shared" si="25"/>
        <v>60</v>
      </c>
      <c r="CG27" s="48">
        <f t="shared" si="26"/>
        <v>123</v>
      </c>
      <c r="CH27" s="49">
        <f t="shared" si="27"/>
        <v>0</v>
      </c>
      <c r="CI27" s="45">
        <f t="shared" si="28"/>
        <v>0</v>
      </c>
      <c r="CJ27" s="9">
        <f ca="1" t="shared" si="55"/>
        <v>32</v>
      </c>
      <c r="CK27" s="25">
        <v>33</v>
      </c>
      <c r="CL27" s="14">
        <f ca="1" t="shared" si="56"/>
        <v>33.9</v>
      </c>
      <c r="CM27" s="44">
        <f t="shared" si="29"/>
        <v>127</v>
      </c>
      <c r="CN27" s="49">
        <f t="shared" si="30"/>
        <v>1</v>
      </c>
      <c r="CO27" s="49">
        <f>SUM($CN$15:CN27)*CN27</f>
        <v>1</v>
      </c>
      <c r="CP27" s="28" t="s">
        <v>40</v>
      </c>
      <c r="CS27" s="9">
        <f ca="1" t="shared" si="31"/>
        <v>11</v>
      </c>
      <c r="CT27" s="10">
        <f ca="1" t="shared" si="32"/>
        <v>22</v>
      </c>
      <c r="CU27" s="48">
        <f t="shared" si="5"/>
        <v>31</v>
      </c>
      <c r="CV27" s="25">
        <f t="shared" si="6"/>
        <v>0</v>
      </c>
      <c r="CW27" s="45">
        <f t="shared" si="33"/>
        <v>0</v>
      </c>
      <c r="CX27" s="9">
        <f ca="1" t="shared" si="57"/>
        <v>32</v>
      </c>
      <c r="CY27" s="25">
        <v>33</v>
      </c>
      <c r="CZ27" s="14">
        <f ca="1" t="shared" si="58"/>
        <v>33.9</v>
      </c>
      <c r="DA27" s="44">
        <f t="shared" si="34"/>
        <v>64</v>
      </c>
      <c r="DB27" s="49">
        <f t="shared" si="7"/>
        <v>1</v>
      </c>
      <c r="DC27" s="49">
        <f>SUM($DB$15:DB27)*DB27</f>
        <v>1</v>
      </c>
      <c r="DD27" s="28" t="s">
        <v>40</v>
      </c>
      <c r="DF27" s="9">
        <f ca="1" t="shared" si="35"/>
        <v>15</v>
      </c>
      <c r="DG27" s="10">
        <f ca="1" t="shared" si="36"/>
        <v>38</v>
      </c>
      <c r="DH27" s="48">
        <f t="shared" si="37"/>
        <v>17</v>
      </c>
      <c r="DI27" s="49">
        <f t="shared" si="8"/>
        <v>0</v>
      </c>
      <c r="DJ27" s="45">
        <f t="shared" si="38"/>
        <v>0</v>
      </c>
      <c r="DK27" s="9">
        <f ca="1" t="shared" si="39"/>
        <v>32</v>
      </c>
      <c r="DL27" s="25">
        <v>33</v>
      </c>
      <c r="DM27" s="14">
        <f ca="1" t="shared" si="59"/>
        <v>33.9</v>
      </c>
      <c r="DN27" s="44">
        <f t="shared" si="40"/>
        <v>63</v>
      </c>
      <c r="DO27" s="49">
        <f t="shared" si="9"/>
        <v>0</v>
      </c>
      <c r="DP27" s="49">
        <f>SUM($DO$15:DO27)*DO27</f>
        <v>0</v>
      </c>
      <c r="DQ27" s="28" t="s">
        <v>40</v>
      </c>
      <c r="DS27" s="9">
        <f ca="1" t="shared" si="41"/>
        <v>26</v>
      </c>
      <c r="DT27" s="10">
        <f ca="1" t="shared" si="42"/>
        <v>60</v>
      </c>
      <c r="DU27" s="48">
        <f t="shared" si="43"/>
        <v>48</v>
      </c>
      <c r="DV27" s="49">
        <f t="shared" si="10"/>
        <v>0</v>
      </c>
      <c r="DW27" s="45">
        <f t="shared" si="44"/>
        <v>0</v>
      </c>
      <c r="DX27" s="9">
        <f ca="1" t="shared" si="45"/>
        <v>32</v>
      </c>
      <c r="DY27" s="25">
        <v>33</v>
      </c>
      <c r="DZ27" s="14">
        <f ca="1" t="shared" si="46"/>
        <v>33.9</v>
      </c>
      <c r="EA27" s="44">
        <f t="shared" si="47"/>
        <v>127</v>
      </c>
      <c r="EB27" s="49">
        <f t="shared" si="11"/>
        <v>1</v>
      </c>
      <c r="EC27" s="49">
        <f>SUM($EB$15:EB27)*EB27</f>
        <v>1</v>
      </c>
      <c r="ED27" s="28" t="s">
        <v>40</v>
      </c>
    </row>
    <row r="28" spans="1:134" s="6" customFormat="1" ht="12.75" customHeight="1">
      <c r="A28" s="209">
        <f t="shared" si="0"/>
        <v>105</v>
      </c>
      <c r="B28" s="210"/>
      <c r="C28" s="209">
        <f t="shared" si="12"/>
        <v>2</v>
      </c>
      <c r="D28" s="210"/>
      <c r="E28" s="69"/>
      <c r="F28" s="67"/>
      <c r="G28" s="67"/>
      <c r="H28" s="67"/>
      <c r="I28" s="68"/>
      <c r="J28" s="69"/>
      <c r="K28" s="67"/>
      <c r="L28" s="67"/>
      <c r="M28" s="67"/>
      <c r="N28" s="68"/>
      <c r="O28" s="69"/>
      <c r="P28" s="67"/>
      <c r="Q28" s="67"/>
      <c r="R28" s="67"/>
      <c r="S28" s="68"/>
      <c r="T28" s="69"/>
      <c r="U28" s="67"/>
      <c r="V28" s="67"/>
      <c r="W28" s="67">
        <v>1</v>
      </c>
      <c r="X28" s="68">
        <v>1</v>
      </c>
      <c r="Y28" s="19">
        <v>54</v>
      </c>
      <c r="Z28" s="16" t="s">
        <v>15</v>
      </c>
      <c r="AA28" s="20">
        <v>55.9</v>
      </c>
      <c r="AB28" s="69"/>
      <c r="AC28" s="67"/>
      <c r="AD28" s="67"/>
      <c r="AE28" s="67"/>
      <c r="AF28" s="68"/>
      <c r="AG28" s="69"/>
      <c r="AH28" s="67"/>
      <c r="AI28" s="67"/>
      <c r="AJ28" s="67"/>
      <c r="AK28" s="68"/>
      <c r="AL28" s="69"/>
      <c r="AM28" s="67"/>
      <c r="AN28" s="67"/>
      <c r="AO28" s="67"/>
      <c r="AP28" s="68"/>
      <c r="AQ28" s="69"/>
      <c r="AR28" s="67"/>
      <c r="AS28" s="67"/>
      <c r="AT28" s="67"/>
      <c r="AU28" s="78"/>
      <c r="AV28" s="209">
        <f t="shared" si="1"/>
        <v>0</v>
      </c>
      <c r="AW28" s="210"/>
      <c r="AX28" s="209">
        <f t="shared" si="2"/>
        <v>110</v>
      </c>
      <c r="AY28" s="215"/>
      <c r="AZ28" s="149">
        <f t="shared" si="3"/>
        <v>2</v>
      </c>
      <c r="BA28" s="150"/>
      <c r="BB28" s="160">
        <f t="shared" si="4"/>
        <v>215</v>
      </c>
      <c r="BC28" s="150"/>
      <c r="BE28" s="9">
        <f ca="1" t="shared" si="13"/>
        <v>17</v>
      </c>
      <c r="BF28" s="10">
        <f ca="1" t="shared" si="14"/>
        <v>39</v>
      </c>
      <c r="BG28" s="48">
        <f t="shared" si="48"/>
        <v>50</v>
      </c>
      <c r="BH28" s="25">
        <f t="shared" si="15"/>
        <v>0</v>
      </c>
      <c r="BI28" s="45">
        <f t="shared" si="49"/>
        <v>0</v>
      </c>
      <c r="BJ28" s="9">
        <f ca="1" t="shared" si="50"/>
        <v>34</v>
      </c>
      <c r="BK28" s="25">
        <v>35</v>
      </c>
      <c r="BL28" s="14">
        <f ca="1" t="shared" si="51"/>
        <v>35.9</v>
      </c>
      <c r="BM28" s="44">
        <f t="shared" si="52"/>
        <v>62</v>
      </c>
      <c r="BN28" s="49">
        <f t="shared" si="16"/>
        <v>0</v>
      </c>
      <c r="BO28" s="49">
        <f>SUM($BN$15:BN28)*BN28</f>
        <v>0</v>
      </c>
      <c r="BP28" s="28" t="s">
        <v>41</v>
      </c>
      <c r="BR28" s="9">
        <f ca="1" t="shared" si="17"/>
        <v>16</v>
      </c>
      <c r="BS28" s="10">
        <f ca="1" t="shared" si="18"/>
        <v>54</v>
      </c>
      <c r="BT28" s="48">
        <f t="shared" si="19"/>
        <v>40</v>
      </c>
      <c r="BU28" s="49">
        <f t="shared" si="20"/>
        <v>0</v>
      </c>
      <c r="BV28" s="45">
        <f t="shared" si="21"/>
        <v>0</v>
      </c>
      <c r="BW28" s="9">
        <f ca="1" t="shared" si="22"/>
        <v>34</v>
      </c>
      <c r="BX28" s="25">
        <v>35</v>
      </c>
      <c r="BY28" s="14">
        <f ca="1" t="shared" si="53"/>
        <v>35.9</v>
      </c>
      <c r="BZ28" s="44">
        <f t="shared" si="23"/>
        <v>58</v>
      </c>
      <c r="CA28" s="49">
        <f t="shared" si="54"/>
        <v>0</v>
      </c>
      <c r="CB28" s="49">
        <f>SUM($CA$15:CA28)*CA28</f>
        <v>0</v>
      </c>
      <c r="CC28" s="28" t="s">
        <v>41</v>
      </c>
      <c r="CE28" s="9">
        <f ca="1" t="shared" si="24"/>
        <v>33</v>
      </c>
      <c r="CF28" s="10">
        <f ca="1" t="shared" si="25"/>
        <v>93</v>
      </c>
      <c r="CG28" s="48">
        <f t="shared" si="26"/>
        <v>90</v>
      </c>
      <c r="CH28" s="49">
        <f t="shared" si="27"/>
        <v>0</v>
      </c>
      <c r="CI28" s="45">
        <f t="shared" si="28"/>
        <v>0</v>
      </c>
      <c r="CJ28" s="9">
        <f ca="1" t="shared" si="55"/>
        <v>34</v>
      </c>
      <c r="CK28" s="25">
        <v>35</v>
      </c>
      <c r="CL28" s="14">
        <f ca="1" t="shared" si="56"/>
        <v>35.9</v>
      </c>
      <c r="CM28" s="44">
        <f t="shared" si="29"/>
        <v>120</v>
      </c>
      <c r="CN28" s="49">
        <f t="shared" si="30"/>
        <v>0</v>
      </c>
      <c r="CO28" s="49">
        <f>SUM($CN$15:CN28)*CN28</f>
        <v>0</v>
      </c>
      <c r="CP28" s="28" t="s">
        <v>41</v>
      </c>
      <c r="CS28" s="9">
        <f ca="1" t="shared" si="31"/>
        <v>17</v>
      </c>
      <c r="CT28" s="10">
        <f ca="1" t="shared" si="32"/>
        <v>39</v>
      </c>
      <c r="CU28" s="48">
        <f t="shared" si="5"/>
        <v>14</v>
      </c>
      <c r="CV28" s="25">
        <f t="shared" si="6"/>
        <v>0</v>
      </c>
      <c r="CW28" s="45">
        <f t="shared" si="33"/>
        <v>0</v>
      </c>
      <c r="CX28" s="9">
        <f ca="1" t="shared" si="57"/>
        <v>34</v>
      </c>
      <c r="CY28" s="25">
        <v>35</v>
      </c>
      <c r="CZ28" s="14">
        <f ca="1" t="shared" si="58"/>
        <v>35.9</v>
      </c>
      <c r="DA28" s="44">
        <f t="shared" si="34"/>
        <v>62</v>
      </c>
      <c r="DB28" s="49">
        <f t="shared" si="7"/>
        <v>0</v>
      </c>
      <c r="DC28" s="49">
        <f>SUM($DB$15:DB28)*DB28</f>
        <v>0</v>
      </c>
      <c r="DD28" s="28" t="s">
        <v>41</v>
      </c>
      <c r="DF28" s="9">
        <f ca="1" t="shared" si="35"/>
        <v>16</v>
      </c>
      <c r="DG28" s="10">
        <f ca="1" t="shared" si="36"/>
        <v>54</v>
      </c>
      <c r="DH28" s="48">
        <f t="shared" si="37"/>
        <v>1</v>
      </c>
      <c r="DI28" s="49">
        <f t="shared" si="8"/>
        <v>0</v>
      </c>
      <c r="DJ28" s="45">
        <f t="shared" si="38"/>
        <v>0</v>
      </c>
      <c r="DK28" s="9">
        <f ca="1" t="shared" si="39"/>
        <v>34</v>
      </c>
      <c r="DL28" s="25">
        <v>35</v>
      </c>
      <c r="DM28" s="14">
        <f ca="1" t="shared" si="59"/>
        <v>35.9</v>
      </c>
      <c r="DN28" s="44">
        <f t="shared" si="40"/>
        <v>58</v>
      </c>
      <c r="DO28" s="49">
        <f t="shared" si="9"/>
        <v>0</v>
      </c>
      <c r="DP28" s="49">
        <f>SUM($DO$15:DO28)*DO28</f>
        <v>0</v>
      </c>
      <c r="DQ28" s="28" t="s">
        <v>41</v>
      </c>
      <c r="DS28" s="9">
        <f ca="1" t="shared" si="41"/>
        <v>33</v>
      </c>
      <c r="DT28" s="10">
        <f ca="1" t="shared" si="42"/>
        <v>93</v>
      </c>
      <c r="DU28" s="48">
        <f t="shared" si="43"/>
        <v>15</v>
      </c>
      <c r="DV28" s="49">
        <f t="shared" si="10"/>
        <v>0</v>
      </c>
      <c r="DW28" s="45">
        <f t="shared" si="44"/>
        <v>0</v>
      </c>
      <c r="DX28" s="9">
        <f ca="1" t="shared" si="45"/>
        <v>34</v>
      </c>
      <c r="DY28" s="25">
        <v>35</v>
      </c>
      <c r="DZ28" s="14">
        <f ca="1" t="shared" si="46"/>
        <v>35.9</v>
      </c>
      <c r="EA28" s="44">
        <f t="shared" si="47"/>
        <v>120</v>
      </c>
      <c r="EB28" s="49">
        <f t="shared" si="11"/>
        <v>0</v>
      </c>
      <c r="EC28" s="49">
        <f>SUM($EB$15:EB28)*EB28</f>
        <v>0</v>
      </c>
      <c r="ED28" s="28" t="s">
        <v>41</v>
      </c>
    </row>
    <row r="29" spans="1:134" s="6" customFormat="1" ht="12.75" customHeight="1">
      <c r="A29" s="209">
        <f t="shared" si="0"/>
        <v>103</v>
      </c>
      <c r="B29" s="210"/>
      <c r="C29" s="209">
        <f t="shared" si="12"/>
        <v>2</v>
      </c>
      <c r="D29" s="210"/>
      <c r="E29" s="69"/>
      <c r="F29" s="67"/>
      <c r="G29" s="67"/>
      <c r="H29" s="67"/>
      <c r="I29" s="68"/>
      <c r="J29" s="69"/>
      <c r="K29" s="67"/>
      <c r="L29" s="67"/>
      <c r="M29" s="67"/>
      <c r="N29" s="68"/>
      <c r="O29" s="69"/>
      <c r="P29" s="67"/>
      <c r="Q29" s="67"/>
      <c r="R29" s="67"/>
      <c r="S29" s="68"/>
      <c r="T29" s="69"/>
      <c r="U29" s="67"/>
      <c r="V29" s="67"/>
      <c r="W29" s="67">
        <v>1</v>
      </c>
      <c r="X29" s="68">
        <v>1</v>
      </c>
      <c r="Y29" s="19">
        <v>52</v>
      </c>
      <c r="Z29" s="16" t="s">
        <v>15</v>
      </c>
      <c r="AA29" s="20">
        <v>53.9</v>
      </c>
      <c r="AB29" s="69"/>
      <c r="AC29" s="67"/>
      <c r="AD29" s="67"/>
      <c r="AE29" s="67"/>
      <c r="AF29" s="68"/>
      <c r="AG29" s="69"/>
      <c r="AH29" s="67"/>
      <c r="AI29" s="67"/>
      <c r="AJ29" s="67"/>
      <c r="AK29" s="68"/>
      <c r="AL29" s="69"/>
      <c r="AM29" s="67"/>
      <c r="AN29" s="67"/>
      <c r="AO29" s="67"/>
      <c r="AP29" s="68"/>
      <c r="AQ29" s="69"/>
      <c r="AR29" s="67"/>
      <c r="AS29" s="67"/>
      <c r="AT29" s="67"/>
      <c r="AU29" s="78"/>
      <c r="AV29" s="209">
        <f t="shared" si="1"/>
        <v>0</v>
      </c>
      <c r="AW29" s="210"/>
      <c r="AX29" s="209">
        <f t="shared" si="2"/>
        <v>110</v>
      </c>
      <c r="AY29" s="215"/>
      <c r="AZ29" s="149">
        <f t="shared" si="3"/>
        <v>2</v>
      </c>
      <c r="BA29" s="150"/>
      <c r="BB29" s="160">
        <f t="shared" si="4"/>
        <v>213</v>
      </c>
      <c r="BC29" s="150"/>
      <c r="BE29" s="9">
        <f ca="1" t="shared" si="13"/>
        <v>13</v>
      </c>
      <c r="BF29" s="10">
        <f ca="1" t="shared" si="14"/>
        <v>52</v>
      </c>
      <c r="BG29" s="48">
        <f t="shared" si="48"/>
        <v>37</v>
      </c>
      <c r="BH29" s="25">
        <f t="shared" si="15"/>
        <v>0</v>
      </c>
      <c r="BI29" s="45">
        <f t="shared" si="49"/>
        <v>0</v>
      </c>
      <c r="BJ29" s="9">
        <f ca="1" t="shared" si="50"/>
        <v>36</v>
      </c>
      <c r="BK29" s="25">
        <v>37</v>
      </c>
      <c r="BL29" s="14">
        <f ca="1" t="shared" si="51"/>
        <v>37.9</v>
      </c>
      <c r="BM29" s="44">
        <f t="shared" si="52"/>
        <v>52</v>
      </c>
      <c r="BN29" s="49">
        <f t="shared" si="16"/>
        <v>0</v>
      </c>
      <c r="BO29" s="49">
        <f>SUM($BN$15:BN29)*BN29</f>
        <v>0</v>
      </c>
      <c r="BP29" s="28" t="s">
        <v>42</v>
      </c>
      <c r="BR29" s="9">
        <f ca="1" t="shared" si="17"/>
        <v>12</v>
      </c>
      <c r="BS29" s="10">
        <f ca="1" t="shared" si="18"/>
        <v>66</v>
      </c>
      <c r="BT29" s="48">
        <f t="shared" si="19"/>
        <v>28</v>
      </c>
      <c r="BU29" s="49">
        <f t="shared" si="20"/>
        <v>0</v>
      </c>
      <c r="BV29" s="45">
        <f t="shared" si="21"/>
        <v>0</v>
      </c>
      <c r="BW29" s="9">
        <f ca="1" t="shared" si="22"/>
        <v>36</v>
      </c>
      <c r="BX29" s="25">
        <v>37</v>
      </c>
      <c r="BY29" s="14">
        <f ca="1" t="shared" si="53"/>
        <v>37.9</v>
      </c>
      <c r="BZ29" s="44">
        <f t="shared" si="23"/>
        <v>51</v>
      </c>
      <c r="CA29" s="49">
        <f t="shared" si="54"/>
        <v>0</v>
      </c>
      <c r="CB29" s="49">
        <f>SUM($CA$15:CA29)*CA29</f>
        <v>0</v>
      </c>
      <c r="CC29" s="28" t="s">
        <v>42</v>
      </c>
      <c r="CE29" s="9">
        <f ca="1" t="shared" si="24"/>
        <v>25</v>
      </c>
      <c r="CF29" s="10">
        <f ca="1" t="shared" si="25"/>
        <v>118</v>
      </c>
      <c r="CG29" s="48">
        <f t="shared" si="26"/>
        <v>65</v>
      </c>
      <c r="CH29" s="49">
        <f t="shared" si="27"/>
        <v>0</v>
      </c>
      <c r="CI29" s="45">
        <f t="shared" si="28"/>
        <v>0</v>
      </c>
      <c r="CJ29" s="9">
        <f ca="1" t="shared" si="55"/>
        <v>36</v>
      </c>
      <c r="CK29" s="25">
        <v>37</v>
      </c>
      <c r="CL29" s="14">
        <f ca="1" t="shared" si="56"/>
        <v>37.9</v>
      </c>
      <c r="CM29" s="44">
        <f t="shared" si="29"/>
        <v>103</v>
      </c>
      <c r="CN29" s="49">
        <f t="shared" si="30"/>
        <v>0</v>
      </c>
      <c r="CO29" s="49">
        <f>SUM($CN$15:CN29)*CN29</f>
        <v>0</v>
      </c>
      <c r="CP29" s="28" t="s">
        <v>42</v>
      </c>
      <c r="CS29" s="9">
        <f ca="1" t="shared" si="31"/>
        <v>13</v>
      </c>
      <c r="CT29" s="10">
        <f ca="1" t="shared" si="32"/>
        <v>52</v>
      </c>
      <c r="CU29" s="48">
        <f t="shared" si="5"/>
        <v>1</v>
      </c>
      <c r="CV29" s="25">
        <f t="shared" si="6"/>
        <v>0</v>
      </c>
      <c r="CW29" s="45">
        <f t="shared" si="33"/>
        <v>0</v>
      </c>
      <c r="CX29" s="9">
        <f ca="1" t="shared" si="57"/>
        <v>36</v>
      </c>
      <c r="CY29" s="25">
        <v>37</v>
      </c>
      <c r="CZ29" s="14">
        <f ca="1" t="shared" si="58"/>
        <v>37.9</v>
      </c>
      <c r="DA29" s="44">
        <f t="shared" si="34"/>
        <v>52</v>
      </c>
      <c r="DB29" s="49">
        <f t="shared" si="7"/>
        <v>0</v>
      </c>
      <c r="DC29" s="49">
        <f>SUM($DB$15:DB29)*DB29</f>
        <v>0</v>
      </c>
      <c r="DD29" s="28" t="s">
        <v>42</v>
      </c>
      <c r="DF29" s="9">
        <f ca="1" t="shared" si="35"/>
        <v>12</v>
      </c>
      <c r="DG29" s="10">
        <f ca="1" t="shared" si="36"/>
        <v>66</v>
      </c>
      <c r="DH29" s="48">
        <f t="shared" si="37"/>
        <v>-11</v>
      </c>
      <c r="DI29" s="49">
        <f t="shared" si="8"/>
        <v>1</v>
      </c>
      <c r="DJ29" s="45">
        <f t="shared" si="38"/>
        <v>37</v>
      </c>
      <c r="DK29" s="9">
        <f ca="1" t="shared" si="39"/>
        <v>36</v>
      </c>
      <c r="DL29" s="25">
        <v>37</v>
      </c>
      <c r="DM29" s="14">
        <f ca="1" t="shared" si="59"/>
        <v>37.9</v>
      </c>
      <c r="DN29" s="44">
        <f t="shared" si="40"/>
        <v>51</v>
      </c>
      <c r="DO29" s="49">
        <f t="shared" si="9"/>
        <v>0</v>
      </c>
      <c r="DP29" s="49">
        <f>SUM($DO$15:DO29)*DO29</f>
        <v>0</v>
      </c>
      <c r="DQ29" s="28" t="s">
        <v>42</v>
      </c>
      <c r="DS29" s="9">
        <f ca="1" t="shared" si="41"/>
        <v>25</v>
      </c>
      <c r="DT29" s="10">
        <f ca="1" t="shared" si="42"/>
        <v>118</v>
      </c>
      <c r="DU29" s="48">
        <f t="shared" si="43"/>
        <v>-10</v>
      </c>
      <c r="DV29" s="49">
        <f t="shared" si="10"/>
        <v>1</v>
      </c>
      <c r="DW29" s="45">
        <f t="shared" si="44"/>
        <v>37</v>
      </c>
      <c r="DX29" s="9">
        <f ca="1" t="shared" si="45"/>
        <v>36</v>
      </c>
      <c r="DY29" s="25">
        <v>37</v>
      </c>
      <c r="DZ29" s="14">
        <f ca="1" t="shared" si="46"/>
        <v>37.9</v>
      </c>
      <c r="EA29" s="44">
        <f t="shared" si="47"/>
        <v>103</v>
      </c>
      <c r="EB29" s="49">
        <f t="shared" si="11"/>
        <v>0</v>
      </c>
      <c r="EC29" s="49">
        <f>SUM($EB$15:EB29)*EB29</f>
        <v>0</v>
      </c>
      <c r="ED29" s="28" t="s">
        <v>42</v>
      </c>
    </row>
    <row r="30" spans="1:134" s="6" customFormat="1" ht="12.75" customHeight="1">
      <c r="A30" s="209">
        <f t="shared" si="0"/>
        <v>101</v>
      </c>
      <c r="B30" s="210"/>
      <c r="C30" s="209">
        <f t="shared" si="12"/>
        <v>3</v>
      </c>
      <c r="D30" s="210"/>
      <c r="E30" s="69"/>
      <c r="F30" s="67"/>
      <c r="G30" s="67"/>
      <c r="H30" s="67"/>
      <c r="I30" s="68"/>
      <c r="J30" s="69"/>
      <c r="K30" s="67"/>
      <c r="L30" s="67"/>
      <c r="M30" s="67"/>
      <c r="N30" s="68"/>
      <c r="O30" s="69"/>
      <c r="P30" s="67"/>
      <c r="Q30" s="67"/>
      <c r="R30" s="67"/>
      <c r="S30" s="68"/>
      <c r="T30" s="69"/>
      <c r="U30" s="67"/>
      <c r="V30" s="67">
        <v>1</v>
      </c>
      <c r="W30" s="67">
        <v>1</v>
      </c>
      <c r="X30" s="68">
        <v>1</v>
      </c>
      <c r="Y30" s="19">
        <v>50</v>
      </c>
      <c r="Z30" s="16" t="s">
        <v>15</v>
      </c>
      <c r="AA30" s="20">
        <v>51.9</v>
      </c>
      <c r="AB30" s="69">
        <v>1</v>
      </c>
      <c r="AC30" s="67"/>
      <c r="AD30" s="67"/>
      <c r="AE30" s="67"/>
      <c r="AF30" s="68"/>
      <c r="AG30" s="69"/>
      <c r="AH30" s="67"/>
      <c r="AI30" s="67"/>
      <c r="AJ30" s="67"/>
      <c r="AK30" s="68"/>
      <c r="AL30" s="69"/>
      <c r="AM30" s="67"/>
      <c r="AN30" s="67"/>
      <c r="AO30" s="67"/>
      <c r="AP30" s="68"/>
      <c r="AQ30" s="69"/>
      <c r="AR30" s="67"/>
      <c r="AS30" s="67"/>
      <c r="AT30" s="67"/>
      <c r="AU30" s="78"/>
      <c r="AV30" s="209">
        <f t="shared" si="1"/>
        <v>1</v>
      </c>
      <c r="AW30" s="210"/>
      <c r="AX30" s="209">
        <f t="shared" si="2"/>
        <v>110</v>
      </c>
      <c r="AY30" s="215"/>
      <c r="AZ30" s="149">
        <f t="shared" si="3"/>
        <v>4</v>
      </c>
      <c r="BA30" s="150"/>
      <c r="BB30" s="160">
        <f t="shared" si="4"/>
        <v>211</v>
      </c>
      <c r="BC30" s="150"/>
      <c r="BE30" s="9">
        <f ca="1" t="shared" si="13"/>
        <v>10</v>
      </c>
      <c r="BF30" s="10">
        <f ca="1" t="shared" si="14"/>
        <v>62</v>
      </c>
      <c r="BG30" s="48">
        <f t="shared" si="48"/>
        <v>27</v>
      </c>
      <c r="BH30" s="25">
        <f t="shared" si="15"/>
        <v>0</v>
      </c>
      <c r="BI30" s="45">
        <f t="shared" si="49"/>
        <v>0</v>
      </c>
      <c r="BJ30" s="9">
        <f ca="1" t="shared" si="50"/>
        <v>38</v>
      </c>
      <c r="BK30" s="25">
        <v>39</v>
      </c>
      <c r="BL30" s="14">
        <f ca="1" t="shared" si="51"/>
        <v>39.9</v>
      </c>
      <c r="BM30" s="44">
        <f t="shared" si="52"/>
        <v>43</v>
      </c>
      <c r="BN30" s="49">
        <f t="shared" si="16"/>
        <v>0</v>
      </c>
      <c r="BO30" s="49">
        <f>SUM($BN$15:BN30)*BN30</f>
        <v>0</v>
      </c>
      <c r="BP30" s="28" t="s">
        <v>43</v>
      </c>
      <c r="BR30" s="9">
        <f ca="1" t="shared" si="17"/>
        <v>10</v>
      </c>
      <c r="BS30" s="10">
        <f ca="1" t="shared" si="18"/>
        <v>76</v>
      </c>
      <c r="BT30" s="48">
        <f t="shared" si="19"/>
        <v>18</v>
      </c>
      <c r="BU30" s="49">
        <f t="shared" si="20"/>
        <v>0</v>
      </c>
      <c r="BV30" s="45">
        <f t="shared" si="21"/>
        <v>0</v>
      </c>
      <c r="BW30" s="9">
        <f ca="1" t="shared" si="22"/>
        <v>38</v>
      </c>
      <c r="BX30" s="25">
        <v>39</v>
      </c>
      <c r="BY30" s="14">
        <f ca="1" t="shared" si="53"/>
        <v>39.9</v>
      </c>
      <c r="BZ30" s="44">
        <f t="shared" si="23"/>
        <v>40</v>
      </c>
      <c r="CA30" s="49">
        <f t="shared" si="54"/>
        <v>0</v>
      </c>
      <c r="CB30" s="49">
        <f>SUM($CA$15:CA30)*CA30</f>
        <v>0</v>
      </c>
      <c r="CC30" s="28" t="s">
        <v>43</v>
      </c>
      <c r="CE30" s="9">
        <f ca="1" t="shared" si="24"/>
        <v>20</v>
      </c>
      <c r="CF30" s="10">
        <f ca="1" t="shared" si="25"/>
        <v>138</v>
      </c>
      <c r="CG30" s="48">
        <f t="shared" si="26"/>
        <v>45</v>
      </c>
      <c r="CH30" s="49">
        <f t="shared" si="27"/>
        <v>0</v>
      </c>
      <c r="CI30" s="45">
        <f t="shared" si="28"/>
        <v>0</v>
      </c>
      <c r="CJ30" s="9">
        <f ca="1" t="shared" si="55"/>
        <v>38</v>
      </c>
      <c r="CK30" s="25">
        <v>39</v>
      </c>
      <c r="CL30" s="14">
        <f ca="1" t="shared" si="56"/>
        <v>39.9</v>
      </c>
      <c r="CM30" s="44">
        <f t="shared" si="29"/>
        <v>83</v>
      </c>
      <c r="CN30" s="49">
        <f t="shared" si="30"/>
        <v>0</v>
      </c>
      <c r="CO30" s="49">
        <f>SUM($CN$15:CN30)*CN30</f>
        <v>0</v>
      </c>
      <c r="CP30" s="28" t="s">
        <v>43</v>
      </c>
      <c r="CS30" s="9">
        <f ca="1" t="shared" si="31"/>
        <v>10</v>
      </c>
      <c r="CT30" s="10">
        <f ca="1" t="shared" si="32"/>
        <v>62</v>
      </c>
      <c r="CU30" s="48">
        <f t="shared" si="5"/>
        <v>-9</v>
      </c>
      <c r="CV30" s="25">
        <f t="shared" si="6"/>
        <v>1</v>
      </c>
      <c r="CW30" s="45">
        <f t="shared" si="33"/>
        <v>39</v>
      </c>
      <c r="CX30" s="9">
        <f ca="1" t="shared" si="57"/>
        <v>38</v>
      </c>
      <c r="CY30" s="25">
        <v>39</v>
      </c>
      <c r="CZ30" s="14">
        <f ca="1" t="shared" si="58"/>
        <v>39.9</v>
      </c>
      <c r="DA30" s="44">
        <f t="shared" si="34"/>
        <v>43</v>
      </c>
      <c r="DB30" s="49">
        <f t="shared" si="7"/>
        <v>0</v>
      </c>
      <c r="DC30" s="49">
        <f>SUM($DB$15:DB30)*DB30</f>
        <v>0</v>
      </c>
      <c r="DD30" s="28" t="s">
        <v>43</v>
      </c>
      <c r="DF30" s="9">
        <f ca="1" t="shared" si="35"/>
        <v>10</v>
      </c>
      <c r="DG30" s="10">
        <f ca="1" t="shared" si="36"/>
        <v>76</v>
      </c>
      <c r="DH30" s="48">
        <f t="shared" si="37"/>
        <v>-21</v>
      </c>
      <c r="DI30" s="49">
        <f t="shared" si="8"/>
        <v>1</v>
      </c>
      <c r="DJ30" s="45">
        <f t="shared" si="38"/>
        <v>39</v>
      </c>
      <c r="DK30" s="9">
        <f ca="1" t="shared" si="39"/>
        <v>38</v>
      </c>
      <c r="DL30" s="25">
        <v>39</v>
      </c>
      <c r="DM30" s="14">
        <f ca="1" t="shared" si="59"/>
        <v>39.9</v>
      </c>
      <c r="DN30" s="44">
        <f t="shared" si="40"/>
        <v>40</v>
      </c>
      <c r="DO30" s="49">
        <f t="shared" si="9"/>
        <v>0</v>
      </c>
      <c r="DP30" s="49">
        <f>SUM($DO$15:DO30)*DO30</f>
        <v>0</v>
      </c>
      <c r="DQ30" s="28" t="s">
        <v>43</v>
      </c>
      <c r="DS30" s="9">
        <f ca="1" t="shared" si="41"/>
        <v>20</v>
      </c>
      <c r="DT30" s="10">
        <f ca="1" t="shared" si="42"/>
        <v>138</v>
      </c>
      <c r="DU30" s="48">
        <f t="shared" si="43"/>
        <v>-30</v>
      </c>
      <c r="DV30" s="49">
        <f t="shared" si="10"/>
        <v>1</v>
      </c>
      <c r="DW30" s="45">
        <f t="shared" si="44"/>
        <v>39</v>
      </c>
      <c r="DX30" s="9">
        <f ca="1" t="shared" si="45"/>
        <v>38</v>
      </c>
      <c r="DY30" s="25">
        <v>39</v>
      </c>
      <c r="DZ30" s="14">
        <f ca="1" t="shared" si="46"/>
        <v>39.9</v>
      </c>
      <c r="EA30" s="44">
        <f t="shared" si="47"/>
        <v>83</v>
      </c>
      <c r="EB30" s="49">
        <f t="shared" si="11"/>
        <v>0</v>
      </c>
      <c r="EC30" s="49">
        <f>SUM($EB$15:EB30)*EB30</f>
        <v>0</v>
      </c>
      <c r="ED30" s="28" t="s">
        <v>43</v>
      </c>
    </row>
    <row r="31" spans="1:134" s="6" customFormat="1" ht="12.75" customHeight="1">
      <c r="A31" s="209">
        <f t="shared" si="0"/>
        <v>98</v>
      </c>
      <c r="B31" s="210"/>
      <c r="C31" s="209">
        <f t="shared" si="12"/>
        <v>3</v>
      </c>
      <c r="D31" s="210"/>
      <c r="E31" s="69"/>
      <c r="F31" s="67"/>
      <c r="G31" s="67"/>
      <c r="H31" s="67"/>
      <c r="I31" s="68"/>
      <c r="J31" s="69"/>
      <c r="K31" s="67"/>
      <c r="L31" s="67"/>
      <c r="M31" s="67"/>
      <c r="N31" s="68"/>
      <c r="O31" s="69"/>
      <c r="P31" s="67"/>
      <c r="Q31" s="67"/>
      <c r="R31" s="67"/>
      <c r="S31" s="68"/>
      <c r="T31" s="69"/>
      <c r="U31" s="67"/>
      <c r="V31" s="67">
        <v>1</v>
      </c>
      <c r="W31" s="67">
        <v>1</v>
      </c>
      <c r="X31" s="68">
        <v>1</v>
      </c>
      <c r="Y31" s="19">
        <v>48</v>
      </c>
      <c r="Z31" s="16" t="s">
        <v>15</v>
      </c>
      <c r="AA31" s="20">
        <v>49.9</v>
      </c>
      <c r="AB31" s="69">
        <v>1</v>
      </c>
      <c r="AC31" s="67">
        <v>1</v>
      </c>
      <c r="AD31" s="67">
        <v>1</v>
      </c>
      <c r="AE31" s="67"/>
      <c r="AF31" s="68"/>
      <c r="AG31" s="69"/>
      <c r="AH31" s="67"/>
      <c r="AI31" s="67"/>
      <c r="AJ31" s="67"/>
      <c r="AK31" s="68"/>
      <c r="AL31" s="69"/>
      <c r="AM31" s="67"/>
      <c r="AN31" s="67"/>
      <c r="AO31" s="67"/>
      <c r="AP31" s="68"/>
      <c r="AQ31" s="69"/>
      <c r="AR31" s="67"/>
      <c r="AS31" s="67"/>
      <c r="AT31" s="67"/>
      <c r="AU31" s="78"/>
      <c r="AV31" s="209">
        <f t="shared" si="1"/>
        <v>3</v>
      </c>
      <c r="AW31" s="210"/>
      <c r="AX31" s="209">
        <f t="shared" si="2"/>
        <v>109</v>
      </c>
      <c r="AY31" s="215"/>
      <c r="AZ31" s="149">
        <f t="shared" si="3"/>
        <v>6</v>
      </c>
      <c r="BA31" s="150"/>
      <c r="BB31" s="160">
        <f t="shared" si="4"/>
        <v>207</v>
      </c>
      <c r="BC31" s="150"/>
      <c r="BE31" s="9">
        <f ca="1" t="shared" si="13"/>
        <v>13</v>
      </c>
      <c r="BF31" s="10">
        <f ca="1" t="shared" si="14"/>
        <v>75</v>
      </c>
      <c r="BG31" s="48">
        <f t="shared" si="48"/>
        <v>14</v>
      </c>
      <c r="BH31" s="25">
        <f t="shared" si="15"/>
        <v>0</v>
      </c>
      <c r="BI31" s="45">
        <f t="shared" si="49"/>
        <v>0</v>
      </c>
      <c r="BJ31" s="9">
        <f ca="1" t="shared" si="50"/>
        <v>40</v>
      </c>
      <c r="BK31" s="25">
        <v>41</v>
      </c>
      <c r="BL31" s="14">
        <f ca="1" t="shared" si="51"/>
        <v>41.9</v>
      </c>
      <c r="BM31" s="44">
        <f t="shared" si="52"/>
        <v>36</v>
      </c>
      <c r="BN31" s="49">
        <f t="shared" si="16"/>
        <v>0</v>
      </c>
      <c r="BO31" s="49">
        <f>SUM($BN$15:BN31)*BN31</f>
        <v>0</v>
      </c>
      <c r="BP31" s="28" t="s">
        <v>44</v>
      </c>
      <c r="BR31" s="9">
        <f ca="1" t="shared" si="17"/>
        <v>10</v>
      </c>
      <c r="BS31" s="10">
        <f ca="1" t="shared" si="18"/>
        <v>86</v>
      </c>
      <c r="BT31" s="48">
        <f t="shared" si="19"/>
        <v>8</v>
      </c>
      <c r="BU31" s="49">
        <f t="shared" si="20"/>
        <v>0</v>
      </c>
      <c r="BV31" s="45">
        <f t="shared" si="21"/>
        <v>0</v>
      </c>
      <c r="BW31" s="9">
        <f ca="1" t="shared" si="22"/>
        <v>40</v>
      </c>
      <c r="BX31" s="25">
        <v>41</v>
      </c>
      <c r="BY31" s="14">
        <f ca="1" t="shared" si="53"/>
        <v>41.9</v>
      </c>
      <c r="BZ31" s="44">
        <f t="shared" si="23"/>
        <v>33</v>
      </c>
      <c r="CA31" s="49">
        <f t="shared" si="54"/>
        <v>0</v>
      </c>
      <c r="CB31" s="49">
        <f>SUM($CA$15:CA31)*CA31</f>
        <v>0</v>
      </c>
      <c r="CC31" s="28" t="s">
        <v>44</v>
      </c>
      <c r="CE31" s="9">
        <f ca="1" t="shared" si="24"/>
        <v>23</v>
      </c>
      <c r="CF31" s="10">
        <f ca="1" t="shared" si="25"/>
        <v>161</v>
      </c>
      <c r="CG31" s="48">
        <f t="shared" si="26"/>
        <v>22</v>
      </c>
      <c r="CH31" s="49">
        <f t="shared" si="27"/>
        <v>0</v>
      </c>
      <c r="CI31" s="45">
        <f t="shared" si="28"/>
        <v>0</v>
      </c>
      <c r="CJ31" s="9">
        <f ca="1" t="shared" si="55"/>
        <v>40</v>
      </c>
      <c r="CK31" s="25">
        <v>41</v>
      </c>
      <c r="CL31" s="14">
        <f ca="1" t="shared" si="56"/>
        <v>41.9</v>
      </c>
      <c r="CM31" s="44">
        <f t="shared" si="29"/>
        <v>69</v>
      </c>
      <c r="CN31" s="49">
        <f t="shared" si="30"/>
        <v>0</v>
      </c>
      <c r="CO31" s="49">
        <f>SUM($CN$15:CN31)*CN31</f>
        <v>0</v>
      </c>
      <c r="CP31" s="28" t="s">
        <v>44</v>
      </c>
      <c r="CS31" s="9">
        <f ca="1" t="shared" si="31"/>
        <v>13</v>
      </c>
      <c r="CT31" s="10">
        <f ca="1" t="shared" si="32"/>
        <v>75</v>
      </c>
      <c r="CU31" s="48">
        <f t="shared" si="5"/>
        <v>-22</v>
      </c>
      <c r="CV31" s="25">
        <f t="shared" si="6"/>
        <v>1</v>
      </c>
      <c r="CW31" s="45">
        <f t="shared" si="33"/>
        <v>41</v>
      </c>
      <c r="CX31" s="9">
        <f ca="1" t="shared" si="57"/>
        <v>40</v>
      </c>
      <c r="CY31" s="25">
        <v>41</v>
      </c>
      <c r="CZ31" s="14">
        <f ca="1" t="shared" si="58"/>
        <v>41.9</v>
      </c>
      <c r="DA31" s="44">
        <f t="shared" si="34"/>
        <v>36</v>
      </c>
      <c r="DB31" s="49">
        <f t="shared" si="7"/>
        <v>0</v>
      </c>
      <c r="DC31" s="49">
        <f>SUM($DB$15:DB31)*DB31</f>
        <v>0</v>
      </c>
      <c r="DD31" s="28" t="s">
        <v>44</v>
      </c>
      <c r="DF31" s="9">
        <f ca="1" t="shared" si="35"/>
        <v>10</v>
      </c>
      <c r="DG31" s="10">
        <f ca="1" t="shared" si="36"/>
        <v>86</v>
      </c>
      <c r="DH31" s="48">
        <f t="shared" si="37"/>
        <v>-31</v>
      </c>
      <c r="DI31" s="49">
        <f t="shared" si="8"/>
        <v>1</v>
      </c>
      <c r="DJ31" s="45">
        <f t="shared" si="38"/>
        <v>41</v>
      </c>
      <c r="DK31" s="9">
        <f ca="1" t="shared" si="39"/>
        <v>40</v>
      </c>
      <c r="DL31" s="25">
        <v>41</v>
      </c>
      <c r="DM31" s="14">
        <f ca="1" t="shared" si="59"/>
        <v>41.9</v>
      </c>
      <c r="DN31" s="44">
        <f t="shared" si="40"/>
        <v>33</v>
      </c>
      <c r="DO31" s="49">
        <f t="shared" si="9"/>
        <v>0</v>
      </c>
      <c r="DP31" s="49">
        <f>SUM($DO$15:DO31)*DO31</f>
        <v>0</v>
      </c>
      <c r="DQ31" s="28" t="s">
        <v>44</v>
      </c>
      <c r="DS31" s="9">
        <f ca="1" t="shared" si="41"/>
        <v>23</v>
      </c>
      <c r="DT31" s="10">
        <f ca="1" t="shared" si="42"/>
        <v>161</v>
      </c>
      <c r="DU31" s="48">
        <f t="shared" si="43"/>
        <v>-53</v>
      </c>
      <c r="DV31" s="49">
        <f t="shared" si="10"/>
        <v>1</v>
      </c>
      <c r="DW31" s="45">
        <f t="shared" si="44"/>
        <v>41</v>
      </c>
      <c r="DX31" s="9">
        <f ca="1" t="shared" si="45"/>
        <v>40</v>
      </c>
      <c r="DY31" s="25">
        <v>41</v>
      </c>
      <c r="DZ31" s="14">
        <f ca="1" t="shared" si="46"/>
        <v>41.9</v>
      </c>
      <c r="EA31" s="44">
        <f t="shared" si="47"/>
        <v>69</v>
      </c>
      <c r="EB31" s="49">
        <f t="shared" si="11"/>
        <v>0</v>
      </c>
      <c r="EC31" s="49">
        <f>SUM($EB$15:EB31)*EB31</f>
        <v>0</v>
      </c>
      <c r="ED31" s="28" t="s">
        <v>44</v>
      </c>
    </row>
    <row r="32" spans="1:134" s="6" customFormat="1" ht="12.75" customHeight="1">
      <c r="A32" s="209">
        <f t="shared" si="0"/>
        <v>95</v>
      </c>
      <c r="B32" s="210"/>
      <c r="C32" s="209">
        <f t="shared" si="12"/>
        <v>4</v>
      </c>
      <c r="D32" s="210"/>
      <c r="E32" s="69"/>
      <c r="F32" s="67"/>
      <c r="G32" s="67"/>
      <c r="H32" s="67"/>
      <c r="I32" s="68"/>
      <c r="J32" s="69"/>
      <c r="K32" s="67"/>
      <c r="L32" s="67"/>
      <c r="M32" s="67"/>
      <c r="N32" s="68"/>
      <c r="O32" s="69"/>
      <c r="P32" s="67"/>
      <c r="Q32" s="67"/>
      <c r="R32" s="67"/>
      <c r="S32" s="68"/>
      <c r="T32" s="69"/>
      <c r="U32" s="67">
        <v>1</v>
      </c>
      <c r="V32" s="67">
        <v>1</v>
      </c>
      <c r="W32" s="67">
        <v>1</v>
      </c>
      <c r="X32" s="68">
        <v>1</v>
      </c>
      <c r="Y32" s="19">
        <v>46</v>
      </c>
      <c r="Z32" s="16" t="s">
        <v>15</v>
      </c>
      <c r="AA32" s="20">
        <v>47.9</v>
      </c>
      <c r="AB32" s="52">
        <v>1</v>
      </c>
      <c r="AC32" s="53"/>
      <c r="AD32" s="53"/>
      <c r="AE32" s="53"/>
      <c r="AF32" s="54"/>
      <c r="AG32" s="52"/>
      <c r="AH32" s="53"/>
      <c r="AI32" s="53"/>
      <c r="AJ32" s="53"/>
      <c r="AK32" s="54"/>
      <c r="AL32" s="52"/>
      <c r="AM32" s="53"/>
      <c r="AN32" s="53"/>
      <c r="AO32" s="53"/>
      <c r="AP32" s="54"/>
      <c r="AQ32" s="52"/>
      <c r="AR32" s="67"/>
      <c r="AS32" s="67"/>
      <c r="AT32" s="67"/>
      <c r="AU32" s="78"/>
      <c r="AV32" s="209">
        <f t="shared" si="1"/>
        <v>1</v>
      </c>
      <c r="AW32" s="210"/>
      <c r="AX32" s="209">
        <f t="shared" si="2"/>
        <v>106</v>
      </c>
      <c r="AY32" s="215"/>
      <c r="AZ32" s="149">
        <f t="shared" si="3"/>
        <v>5</v>
      </c>
      <c r="BA32" s="150"/>
      <c r="BB32" s="160">
        <f t="shared" si="4"/>
        <v>201</v>
      </c>
      <c r="BC32" s="150"/>
      <c r="BE32" s="9">
        <f ca="1" t="shared" si="13"/>
        <v>9</v>
      </c>
      <c r="BF32" s="10">
        <f ca="1" t="shared" si="14"/>
        <v>84</v>
      </c>
      <c r="BG32" s="48">
        <f t="shared" si="48"/>
        <v>5</v>
      </c>
      <c r="BH32" s="25">
        <f t="shared" si="15"/>
        <v>0</v>
      </c>
      <c r="BI32" s="45">
        <f t="shared" si="49"/>
        <v>0</v>
      </c>
      <c r="BJ32" s="9">
        <f ca="1" t="shared" si="50"/>
        <v>42</v>
      </c>
      <c r="BK32" s="25">
        <v>43</v>
      </c>
      <c r="BL32" s="14">
        <f ca="1" t="shared" si="51"/>
        <v>43.9</v>
      </c>
      <c r="BM32" s="44">
        <f t="shared" si="52"/>
        <v>26</v>
      </c>
      <c r="BN32" s="49">
        <f t="shared" si="16"/>
        <v>0</v>
      </c>
      <c r="BO32" s="49">
        <f>SUM($BN$15:BN32)*BN32</f>
        <v>0</v>
      </c>
      <c r="BP32" s="28" t="s">
        <v>45</v>
      </c>
      <c r="BR32" s="9">
        <f ca="1" t="shared" si="17"/>
        <v>10</v>
      </c>
      <c r="BS32" s="10">
        <f ca="1" t="shared" si="18"/>
        <v>96</v>
      </c>
      <c r="BT32" s="48">
        <f t="shared" si="19"/>
        <v>-2</v>
      </c>
      <c r="BU32" s="49">
        <f t="shared" si="20"/>
        <v>1</v>
      </c>
      <c r="BV32" s="45">
        <f t="shared" si="21"/>
        <v>43</v>
      </c>
      <c r="BW32" s="9">
        <f ca="1" t="shared" si="22"/>
        <v>42</v>
      </c>
      <c r="BX32" s="25">
        <v>43</v>
      </c>
      <c r="BY32" s="14">
        <f ca="1" t="shared" si="53"/>
        <v>43.9</v>
      </c>
      <c r="BZ32" s="44">
        <f t="shared" si="23"/>
        <v>24</v>
      </c>
      <c r="CA32" s="49">
        <f t="shared" si="54"/>
        <v>0</v>
      </c>
      <c r="CB32" s="49">
        <f>SUM($CA$15:CA32)*CA32</f>
        <v>0</v>
      </c>
      <c r="CC32" s="28" t="s">
        <v>45</v>
      </c>
      <c r="CE32" s="9">
        <f ca="1" t="shared" si="24"/>
        <v>19</v>
      </c>
      <c r="CF32" s="10">
        <f ca="1" t="shared" si="25"/>
        <v>180</v>
      </c>
      <c r="CG32" s="48">
        <f t="shared" si="26"/>
        <v>3</v>
      </c>
      <c r="CH32" s="49">
        <f t="shared" si="27"/>
        <v>0</v>
      </c>
      <c r="CI32" s="45">
        <f t="shared" si="28"/>
        <v>0</v>
      </c>
      <c r="CJ32" s="9">
        <f ca="1" t="shared" si="55"/>
        <v>42</v>
      </c>
      <c r="CK32" s="25">
        <v>43</v>
      </c>
      <c r="CL32" s="14">
        <f ca="1" t="shared" si="56"/>
        <v>43.9</v>
      </c>
      <c r="CM32" s="44">
        <f t="shared" si="29"/>
        <v>50</v>
      </c>
      <c r="CN32" s="49">
        <f t="shared" si="30"/>
        <v>0</v>
      </c>
      <c r="CO32" s="49">
        <f>SUM($CN$15:CN32)*CN32</f>
        <v>0</v>
      </c>
      <c r="CP32" s="28" t="s">
        <v>45</v>
      </c>
      <c r="CS32" s="9">
        <f ca="1" t="shared" si="31"/>
        <v>9</v>
      </c>
      <c r="CT32" s="10">
        <f ca="1" t="shared" si="32"/>
        <v>84</v>
      </c>
      <c r="CU32" s="48">
        <f t="shared" si="5"/>
        <v>-31</v>
      </c>
      <c r="CV32" s="25">
        <f t="shared" si="6"/>
        <v>1</v>
      </c>
      <c r="CW32" s="45">
        <f t="shared" si="33"/>
        <v>43</v>
      </c>
      <c r="CX32" s="9">
        <f ca="1" t="shared" si="57"/>
        <v>42</v>
      </c>
      <c r="CY32" s="25">
        <v>43</v>
      </c>
      <c r="CZ32" s="14">
        <f ca="1" t="shared" si="58"/>
        <v>43.9</v>
      </c>
      <c r="DA32" s="44">
        <f t="shared" si="34"/>
        <v>26</v>
      </c>
      <c r="DB32" s="49">
        <f t="shared" si="7"/>
        <v>0</v>
      </c>
      <c r="DC32" s="49">
        <f>SUM($DB$15:DB32)*DB32</f>
        <v>0</v>
      </c>
      <c r="DD32" s="28" t="s">
        <v>45</v>
      </c>
      <c r="DF32" s="9">
        <f ca="1" t="shared" si="35"/>
        <v>10</v>
      </c>
      <c r="DG32" s="10">
        <f ca="1" t="shared" si="36"/>
        <v>96</v>
      </c>
      <c r="DH32" s="48">
        <f t="shared" si="37"/>
        <v>-41</v>
      </c>
      <c r="DI32" s="49">
        <f t="shared" si="8"/>
        <v>1</v>
      </c>
      <c r="DJ32" s="45">
        <f t="shared" si="38"/>
        <v>43</v>
      </c>
      <c r="DK32" s="9">
        <f ca="1" t="shared" si="39"/>
        <v>42</v>
      </c>
      <c r="DL32" s="25">
        <v>43</v>
      </c>
      <c r="DM32" s="14">
        <f ca="1" t="shared" si="59"/>
        <v>43.9</v>
      </c>
      <c r="DN32" s="44">
        <f t="shared" si="40"/>
        <v>24</v>
      </c>
      <c r="DO32" s="49">
        <f t="shared" si="9"/>
        <v>0</v>
      </c>
      <c r="DP32" s="49">
        <f>SUM($DO$15:DO32)*DO32</f>
        <v>0</v>
      </c>
      <c r="DQ32" s="28" t="s">
        <v>45</v>
      </c>
      <c r="DS32" s="9">
        <f ca="1" t="shared" si="41"/>
        <v>19</v>
      </c>
      <c r="DT32" s="10">
        <f ca="1" t="shared" si="42"/>
        <v>180</v>
      </c>
      <c r="DU32" s="48">
        <f t="shared" si="43"/>
        <v>-72</v>
      </c>
      <c r="DV32" s="49">
        <f t="shared" si="10"/>
        <v>1</v>
      </c>
      <c r="DW32" s="45">
        <f t="shared" si="44"/>
        <v>43</v>
      </c>
      <c r="DX32" s="9">
        <f ca="1" t="shared" si="45"/>
        <v>42</v>
      </c>
      <c r="DY32" s="25">
        <v>43</v>
      </c>
      <c r="DZ32" s="14">
        <f ca="1" t="shared" si="46"/>
        <v>43.9</v>
      </c>
      <c r="EA32" s="44">
        <f t="shared" si="47"/>
        <v>50</v>
      </c>
      <c r="EB32" s="49">
        <f t="shared" si="11"/>
        <v>0</v>
      </c>
      <c r="EC32" s="49">
        <f>SUM($EB$15:EB32)*EB32</f>
        <v>0</v>
      </c>
      <c r="ED32" s="28" t="s">
        <v>45</v>
      </c>
    </row>
    <row r="33" spans="1:134" s="3" customFormat="1" ht="12.75" customHeight="1">
      <c r="A33" s="209">
        <f t="shared" si="0"/>
        <v>91</v>
      </c>
      <c r="B33" s="210"/>
      <c r="C33" s="209">
        <f t="shared" si="12"/>
        <v>7</v>
      </c>
      <c r="D33" s="210"/>
      <c r="E33" s="69"/>
      <c r="F33" s="67"/>
      <c r="G33" s="67"/>
      <c r="H33" s="67"/>
      <c r="I33" s="54"/>
      <c r="J33" s="52"/>
      <c r="K33" s="53"/>
      <c r="L33" s="53"/>
      <c r="M33" s="53"/>
      <c r="N33" s="54"/>
      <c r="O33" s="52"/>
      <c r="P33" s="53"/>
      <c r="Q33" s="53"/>
      <c r="R33" s="53">
        <v>1</v>
      </c>
      <c r="S33" s="54">
        <v>1</v>
      </c>
      <c r="T33" s="52">
        <v>1</v>
      </c>
      <c r="U33" s="53">
        <v>1</v>
      </c>
      <c r="V33" s="53">
        <v>1</v>
      </c>
      <c r="W33" s="53">
        <v>1</v>
      </c>
      <c r="X33" s="54">
        <v>1</v>
      </c>
      <c r="Y33" s="19">
        <v>44</v>
      </c>
      <c r="Z33" s="16" t="s">
        <v>15</v>
      </c>
      <c r="AA33" s="20">
        <v>45.9</v>
      </c>
      <c r="AB33" s="52">
        <v>1</v>
      </c>
      <c r="AC33" s="53">
        <v>1</v>
      </c>
      <c r="AD33" s="53">
        <v>1</v>
      </c>
      <c r="AE33" s="53">
        <v>1</v>
      </c>
      <c r="AF33" s="54">
        <v>1</v>
      </c>
      <c r="AG33" s="52">
        <v>1</v>
      </c>
      <c r="AH33" s="53">
        <v>1</v>
      </c>
      <c r="AI33" s="53">
        <v>1</v>
      </c>
      <c r="AJ33" s="53">
        <v>1</v>
      </c>
      <c r="AK33" s="54"/>
      <c r="AL33" s="52"/>
      <c r="AM33" s="53"/>
      <c r="AN33" s="53"/>
      <c r="AO33" s="53"/>
      <c r="AP33" s="54"/>
      <c r="AQ33" s="52"/>
      <c r="AR33" s="53"/>
      <c r="AS33" s="53"/>
      <c r="AT33" s="53"/>
      <c r="AU33" s="75"/>
      <c r="AV33" s="209">
        <f t="shared" si="1"/>
        <v>9</v>
      </c>
      <c r="AW33" s="210"/>
      <c r="AX33" s="209">
        <f t="shared" si="2"/>
        <v>105</v>
      </c>
      <c r="AY33" s="215"/>
      <c r="AZ33" s="149">
        <f t="shared" si="3"/>
        <v>16</v>
      </c>
      <c r="BA33" s="150"/>
      <c r="BB33" s="160">
        <f t="shared" si="4"/>
        <v>196</v>
      </c>
      <c r="BC33" s="150"/>
      <c r="BE33" s="9">
        <f ca="1" t="shared" si="13"/>
        <v>7</v>
      </c>
      <c r="BF33" s="10">
        <f ca="1" t="shared" si="14"/>
        <v>91</v>
      </c>
      <c r="BG33" s="48">
        <f t="shared" si="48"/>
        <v>-2</v>
      </c>
      <c r="BH33" s="25">
        <f t="shared" si="15"/>
        <v>1</v>
      </c>
      <c r="BI33" s="45">
        <f t="shared" si="49"/>
        <v>45</v>
      </c>
      <c r="BJ33" s="9">
        <f ca="1" t="shared" si="50"/>
        <v>44</v>
      </c>
      <c r="BK33" s="25">
        <v>45</v>
      </c>
      <c r="BL33" s="14">
        <f ca="1" t="shared" si="51"/>
        <v>45.9</v>
      </c>
      <c r="BM33" s="44">
        <f t="shared" si="52"/>
        <v>19</v>
      </c>
      <c r="BN33" s="49">
        <f t="shared" si="16"/>
        <v>0</v>
      </c>
      <c r="BO33" s="49">
        <f>SUM($BN$15:BN33)*BN33</f>
        <v>0</v>
      </c>
      <c r="BP33" s="28" t="s">
        <v>46</v>
      </c>
      <c r="BQ33" s="6"/>
      <c r="BR33" s="9">
        <f ca="1" t="shared" si="17"/>
        <v>9</v>
      </c>
      <c r="BS33" s="10">
        <f ca="1" t="shared" si="18"/>
        <v>105</v>
      </c>
      <c r="BT33" s="48">
        <f t="shared" si="19"/>
        <v>-11</v>
      </c>
      <c r="BU33" s="49">
        <f t="shared" si="20"/>
        <v>1</v>
      </c>
      <c r="BV33" s="45">
        <f t="shared" si="21"/>
        <v>45</v>
      </c>
      <c r="BW33" s="9">
        <f ca="1" t="shared" si="22"/>
        <v>44</v>
      </c>
      <c r="BX33" s="25">
        <v>45</v>
      </c>
      <c r="BY33" s="14">
        <f ca="1" t="shared" si="53"/>
        <v>45.9</v>
      </c>
      <c r="BZ33" s="44">
        <f t="shared" si="23"/>
        <v>14</v>
      </c>
      <c r="CA33" s="49">
        <f t="shared" si="54"/>
        <v>0</v>
      </c>
      <c r="CB33" s="49">
        <f>SUM($CA$15:CA33)*CA33</f>
        <v>0</v>
      </c>
      <c r="CC33" s="28" t="s">
        <v>46</v>
      </c>
      <c r="CD33" s="6"/>
      <c r="CE33" s="9">
        <f ca="1" t="shared" si="24"/>
        <v>16</v>
      </c>
      <c r="CF33" s="10">
        <f ca="1" t="shared" si="25"/>
        <v>196</v>
      </c>
      <c r="CG33" s="48">
        <f t="shared" si="26"/>
        <v>-13</v>
      </c>
      <c r="CH33" s="49">
        <f t="shared" si="27"/>
        <v>1</v>
      </c>
      <c r="CI33" s="45">
        <f t="shared" si="28"/>
        <v>45</v>
      </c>
      <c r="CJ33" s="9">
        <f ca="1" t="shared" si="55"/>
        <v>44</v>
      </c>
      <c r="CK33" s="25">
        <v>45</v>
      </c>
      <c r="CL33" s="14">
        <f ca="1" t="shared" si="56"/>
        <v>45.9</v>
      </c>
      <c r="CM33" s="44">
        <f t="shared" si="29"/>
        <v>33</v>
      </c>
      <c r="CN33" s="49">
        <f t="shared" si="30"/>
        <v>0</v>
      </c>
      <c r="CO33" s="49">
        <f>SUM($CN$15:CN33)*CN33</f>
        <v>0</v>
      </c>
      <c r="CP33" s="28" t="s">
        <v>46</v>
      </c>
      <c r="CS33" s="9">
        <f ca="1" t="shared" si="31"/>
        <v>7</v>
      </c>
      <c r="CT33" s="10">
        <f ca="1" t="shared" si="32"/>
        <v>91</v>
      </c>
      <c r="CU33" s="48">
        <f t="shared" si="5"/>
        <v>-38</v>
      </c>
      <c r="CV33" s="25">
        <f t="shared" si="6"/>
        <v>1</v>
      </c>
      <c r="CW33" s="45">
        <f t="shared" si="33"/>
        <v>45</v>
      </c>
      <c r="CX33" s="9">
        <f ca="1" t="shared" si="57"/>
        <v>44</v>
      </c>
      <c r="CY33" s="25">
        <v>45</v>
      </c>
      <c r="CZ33" s="14">
        <f ca="1" t="shared" si="58"/>
        <v>45.9</v>
      </c>
      <c r="DA33" s="44">
        <f t="shared" si="34"/>
        <v>19</v>
      </c>
      <c r="DB33" s="49">
        <f t="shared" si="7"/>
        <v>0</v>
      </c>
      <c r="DC33" s="49">
        <f>SUM($DB$15:DB33)*DB33</f>
        <v>0</v>
      </c>
      <c r="DD33" s="28" t="s">
        <v>46</v>
      </c>
      <c r="DE33" s="6"/>
      <c r="DF33" s="9">
        <f ca="1" t="shared" si="35"/>
        <v>9</v>
      </c>
      <c r="DG33" s="10">
        <f ca="1" t="shared" si="36"/>
        <v>105</v>
      </c>
      <c r="DH33" s="48">
        <f t="shared" si="37"/>
        <v>-50</v>
      </c>
      <c r="DI33" s="49">
        <f t="shared" si="8"/>
        <v>1</v>
      </c>
      <c r="DJ33" s="45">
        <f t="shared" si="38"/>
        <v>45</v>
      </c>
      <c r="DK33" s="9">
        <f ca="1" t="shared" si="39"/>
        <v>44</v>
      </c>
      <c r="DL33" s="25">
        <v>45</v>
      </c>
      <c r="DM33" s="14">
        <f ca="1" t="shared" si="59"/>
        <v>45.9</v>
      </c>
      <c r="DN33" s="44">
        <f t="shared" si="40"/>
        <v>14</v>
      </c>
      <c r="DO33" s="49">
        <f t="shared" si="9"/>
        <v>0</v>
      </c>
      <c r="DP33" s="49">
        <f>SUM($DO$15:DO33)*DO33</f>
        <v>0</v>
      </c>
      <c r="DQ33" s="28" t="s">
        <v>46</v>
      </c>
      <c r="DR33" s="6"/>
      <c r="DS33" s="9">
        <f ca="1" t="shared" si="41"/>
        <v>16</v>
      </c>
      <c r="DT33" s="10">
        <f ca="1" t="shared" si="42"/>
        <v>196</v>
      </c>
      <c r="DU33" s="48">
        <f t="shared" si="43"/>
        <v>-88</v>
      </c>
      <c r="DV33" s="49">
        <f t="shared" si="10"/>
        <v>1</v>
      </c>
      <c r="DW33" s="45">
        <f t="shared" si="44"/>
        <v>45</v>
      </c>
      <c r="DX33" s="9">
        <f ca="1" t="shared" si="45"/>
        <v>44</v>
      </c>
      <c r="DY33" s="25">
        <v>45</v>
      </c>
      <c r="DZ33" s="14">
        <f ca="1" t="shared" si="46"/>
        <v>45.9</v>
      </c>
      <c r="EA33" s="44">
        <f t="shared" si="47"/>
        <v>33</v>
      </c>
      <c r="EB33" s="49">
        <f t="shared" si="11"/>
        <v>0</v>
      </c>
      <c r="EC33" s="49">
        <f>SUM($EB$15:EB33)*EB33</f>
        <v>0</v>
      </c>
      <c r="ED33" s="28" t="s">
        <v>46</v>
      </c>
    </row>
    <row r="34" spans="1:134" s="3" customFormat="1" ht="12.75" customHeight="1">
      <c r="A34" s="209">
        <f t="shared" si="0"/>
        <v>84</v>
      </c>
      <c r="B34" s="210"/>
      <c r="C34" s="209">
        <f t="shared" si="12"/>
        <v>9</v>
      </c>
      <c r="D34" s="210"/>
      <c r="E34" s="69"/>
      <c r="F34" s="67"/>
      <c r="G34" s="67"/>
      <c r="H34" s="67"/>
      <c r="I34" s="54"/>
      <c r="J34" s="52"/>
      <c r="K34" s="53"/>
      <c r="L34" s="53"/>
      <c r="M34" s="53"/>
      <c r="N34" s="54"/>
      <c r="O34" s="52"/>
      <c r="P34" s="53">
        <v>1</v>
      </c>
      <c r="Q34" s="53">
        <v>1</v>
      </c>
      <c r="R34" s="53">
        <v>1</v>
      </c>
      <c r="S34" s="54">
        <v>1</v>
      </c>
      <c r="T34" s="52">
        <v>1</v>
      </c>
      <c r="U34" s="53">
        <v>1</v>
      </c>
      <c r="V34" s="53">
        <v>1</v>
      </c>
      <c r="W34" s="53">
        <v>1</v>
      </c>
      <c r="X34" s="54">
        <v>1</v>
      </c>
      <c r="Y34" s="19">
        <v>42</v>
      </c>
      <c r="Z34" s="16" t="s">
        <v>15</v>
      </c>
      <c r="AA34" s="20">
        <v>43.9</v>
      </c>
      <c r="AB34" s="52">
        <v>1</v>
      </c>
      <c r="AC34" s="53">
        <v>1</v>
      </c>
      <c r="AD34" s="53">
        <v>1</v>
      </c>
      <c r="AE34" s="53">
        <v>1</v>
      </c>
      <c r="AF34" s="54">
        <v>1</v>
      </c>
      <c r="AG34" s="52">
        <v>1</v>
      </c>
      <c r="AH34" s="53">
        <v>1</v>
      </c>
      <c r="AI34" s="53">
        <v>1</v>
      </c>
      <c r="AJ34" s="53">
        <v>1</v>
      </c>
      <c r="AK34" s="54">
        <v>1</v>
      </c>
      <c r="AL34" s="52"/>
      <c r="AM34" s="53"/>
      <c r="AN34" s="53"/>
      <c r="AO34" s="53"/>
      <c r="AP34" s="54"/>
      <c r="AQ34" s="52"/>
      <c r="AR34" s="53"/>
      <c r="AS34" s="53"/>
      <c r="AT34" s="53"/>
      <c r="AU34" s="75"/>
      <c r="AV34" s="209">
        <f t="shared" si="1"/>
        <v>10</v>
      </c>
      <c r="AW34" s="210"/>
      <c r="AX34" s="209">
        <f t="shared" si="2"/>
        <v>96</v>
      </c>
      <c r="AY34" s="215"/>
      <c r="AZ34" s="149">
        <f t="shared" si="3"/>
        <v>19</v>
      </c>
      <c r="BA34" s="150"/>
      <c r="BB34" s="160">
        <f t="shared" si="4"/>
        <v>180</v>
      </c>
      <c r="BC34" s="150"/>
      <c r="BE34" s="9">
        <f ca="1" t="shared" si="13"/>
        <v>4</v>
      </c>
      <c r="BF34" s="10">
        <f ca="1" t="shared" si="14"/>
        <v>95</v>
      </c>
      <c r="BG34" s="48">
        <f t="shared" si="48"/>
        <v>-6</v>
      </c>
      <c r="BH34" s="25">
        <f t="shared" si="15"/>
        <v>1</v>
      </c>
      <c r="BI34" s="45">
        <f t="shared" si="49"/>
        <v>47</v>
      </c>
      <c r="BJ34" s="9">
        <f ca="1" t="shared" si="50"/>
        <v>46</v>
      </c>
      <c r="BK34" s="25">
        <v>47</v>
      </c>
      <c r="BL34" s="14">
        <f ca="1" t="shared" si="51"/>
        <v>47.9</v>
      </c>
      <c r="BM34" s="44">
        <f t="shared" si="52"/>
        <v>14</v>
      </c>
      <c r="BN34" s="49">
        <f t="shared" si="16"/>
        <v>0</v>
      </c>
      <c r="BO34" s="49">
        <f>SUM($BN$15:BN34)*BN34</f>
        <v>0</v>
      </c>
      <c r="BP34" s="28" t="s">
        <v>47</v>
      </c>
      <c r="BQ34" s="6"/>
      <c r="BR34" s="9">
        <f ca="1" t="shared" si="17"/>
        <v>1</v>
      </c>
      <c r="BS34" s="10">
        <f ca="1" t="shared" si="18"/>
        <v>106</v>
      </c>
      <c r="BT34" s="48">
        <f t="shared" si="19"/>
        <v>-12</v>
      </c>
      <c r="BU34" s="49">
        <f t="shared" si="20"/>
        <v>1</v>
      </c>
      <c r="BV34" s="45">
        <f t="shared" si="21"/>
        <v>47</v>
      </c>
      <c r="BW34" s="9">
        <f ca="1" t="shared" si="22"/>
        <v>46</v>
      </c>
      <c r="BX34" s="25">
        <v>47</v>
      </c>
      <c r="BY34" s="14">
        <f ca="1" t="shared" si="53"/>
        <v>47.9</v>
      </c>
      <c r="BZ34" s="44">
        <f t="shared" si="23"/>
        <v>5</v>
      </c>
      <c r="CA34" s="49">
        <f t="shared" si="54"/>
        <v>0</v>
      </c>
      <c r="CB34" s="49">
        <f>SUM($CA$15:CA34)*CA34</f>
        <v>0</v>
      </c>
      <c r="CC34" s="28" t="s">
        <v>47</v>
      </c>
      <c r="CD34" s="6"/>
      <c r="CE34" s="9">
        <f ca="1" t="shared" si="24"/>
        <v>5</v>
      </c>
      <c r="CF34" s="10">
        <f ca="1" t="shared" si="25"/>
        <v>201</v>
      </c>
      <c r="CG34" s="48">
        <f t="shared" si="26"/>
        <v>-18</v>
      </c>
      <c r="CH34" s="49">
        <f t="shared" si="27"/>
        <v>1</v>
      </c>
      <c r="CI34" s="45">
        <f t="shared" si="28"/>
        <v>47</v>
      </c>
      <c r="CJ34" s="9">
        <f ca="1" t="shared" si="55"/>
        <v>46</v>
      </c>
      <c r="CK34" s="25">
        <v>47</v>
      </c>
      <c r="CL34" s="14">
        <f ca="1" t="shared" si="56"/>
        <v>47.9</v>
      </c>
      <c r="CM34" s="44">
        <f t="shared" si="29"/>
        <v>19</v>
      </c>
      <c r="CN34" s="49">
        <f t="shared" si="30"/>
        <v>0</v>
      </c>
      <c r="CO34" s="49">
        <f>SUM($CN$15:CN34)*CN34</f>
        <v>0</v>
      </c>
      <c r="CP34" s="28" t="s">
        <v>47</v>
      </c>
      <c r="CS34" s="9">
        <f ca="1" t="shared" si="31"/>
        <v>4</v>
      </c>
      <c r="CT34" s="10">
        <f ca="1" t="shared" si="32"/>
        <v>95</v>
      </c>
      <c r="CU34" s="48">
        <f t="shared" si="5"/>
        <v>-42</v>
      </c>
      <c r="CV34" s="25">
        <f t="shared" si="6"/>
        <v>1</v>
      </c>
      <c r="CW34" s="45">
        <f t="shared" si="33"/>
        <v>47</v>
      </c>
      <c r="CX34" s="9">
        <f ca="1" t="shared" si="57"/>
        <v>46</v>
      </c>
      <c r="CY34" s="25">
        <v>47</v>
      </c>
      <c r="CZ34" s="14">
        <f ca="1" t="shared" si="58"/>
        <v>47.9</v>
      </c>
      <c r="DA34" s="44">
        <f t="shared" si="34"/>
        <v>14</v>
      </c>
      <c r="DB34" s="49">
        <f t="shared" si="7"/>
        <v>0</v>
      </c>
      <c r="DC34" s="49">
        <f>SUM($DB$15:DB34)*DB34</f>
        <v>0</v>
      </c>
      <c r="DD34" s="28" t="s">
        <v>47</v>
      </c>
      <c r="DE34" s="6"/>
      <c r="DF34" s="9">
        <f ca="1" t="shared" si="35"/>
        <v>1</v>
      </c>
      <c r="DG34" s="10">
        <f ca="1" t="shared" si="36"/>
        <v>106</v>
      </c>
      <c r="DH34" s="48">
        <f t="shared" si="37"/>
        <v>-51</v>
      </c>
      <c r="DI34" s="49">
        <f t="shared" si="8"/>
        <v>1</v>
      </c>
      <c r="DJ34" s="45">
        <f t="shared" si="38"/>
        <v>47</v>
      </c>
      <c r="DK34" s="9">
        <f ca="1" t="shared" si="39"/>
        <v>46</v>
      </c>
      <c r="DL34" s="25">
        <v>47</v>
      </c>
      <c r="DM34" s="14">
        <f ca="1" t="shared" si="59"/>
        <v>47.9</v>
      </c>
      <c r="DN34" s="44">
        <f t="shared" si="40"/>
        <v>5</v>
      </c>
      <c r="DO34" s="49">
        <f t="shared" si="9"/>
        <v>0</v>
      </c>
      <c r="DP34" s="49">
        <f>SUM($DO$15:DO34)*DO34</f>
        <v>0</v>
      </c>
      <c r="DQ34" s="28" t="s">
        <v>47</v>
      </c>
      <c r="DR34" s="6"/>
      <c r="DS34" s="9">
        <f ca="1" t="shared" si="41"/>
        <v>5</v>
      </c>
      <c r="DT34" s="10">
        <f ca="1" t="shared" si="42"/>
        <v>201</v>
      </c>
      <c r="DU34" s="48">
        <f t="shared" si="43"/>
        <v>-93</v>
      </c>
      <c r="DV34" s="49">
        <f t="shared" si="10"/>
        <v>1</v>
      </c>
      <c r="DW34" s="45">
        <f t="shared" si="44"/>
        <v>47</v>
      </c>
      <c r="DX34" s="9">
        <f ca="1" t="shared" si="45"/>
        <v>46</v>
      </c>
      <c r="DY34" s="25">
        <v>47</v>
      </c>
      <c r="DZ34" s="14">
        <f ca="1" t="shared" si="46"/>
        <v>47.9</v>
      </c>
      <c r="EA34" s="44">
        <f t="shared" si="47"/>
        <v>19</v>
      </c>
      <c r="EB34" s="49">
        <f t="shared" si="11"/>
        <v>0</v>
      </c>
      <c r="EC34" s="49">
        <f>SUM($EB$15:EB34)*EB34</f>
        <v>0</v>
      </c>
      <c r="ED34" s="28" t="s">
        <v>47</v>
      </c>
    </row>
    <row r="35" spans="1:134" s="3" customFormat="1" ht="12.75" customHeight="1">
      <c r="A35" s="209">
        <f t="shared" si="0"/>
        <v>75</v>
      </c>
      <c r="B35" s="210"/>
      <c r="C35" s="209">
        <f t="shared" si="12"/>
        <v>13</v>
      </c>
      <c r="D35" s="210"/>
      <c r="E35" s="69"/>
      <c r="F35" s="67"/>
      <c r="G35" s="67"/>
      <c r="H35" s="67"/>
      <c r="I35" s="54"/>
      <c r="J35" s="52"/>
      <c r="K35" s="53"/>
      <c r="L35" s="53">
        <v>1</v>
      </c>
      <c r="M35" s="53">
        <v>1</v>
      </c>
      <c r="N35" s="54">
        <v>1</v>
      </c>
      <c r="O35" s="52">
        <v>1</v>
      </c>
      <c r="P35" s="53">
        <v>1</v>
      </c>
      <c r="Q35" s="53">
        <v>1</v>
      </c>
      <c r="R35" s="53">
        <v>1</v>
      </c>
      <c r="S35" s="54">
        <v>1</v>
      </c>
      <c r="T35" s="52">
        <v>1</v>
      </c>
      <c r="U35" s="53">
        <v>1</v>
      </c>
      <c r="V35" s="53">
        <v>1</v>
      </c>
      <c r="W35" s="53">
        <v>1</v>
      </c>
      <c r="X35" s="54">
        <v>1</v>
      </c>
      <c r="Y35" s="19">
        <v>40</v>
      </c>
      <c r="Z35" s="16" t="s">
        <v>15</v>
      </c>
      <c r="AA35" s="20">
        <v>41.9</v>
      </c>
      <c r="AB35" s="52">
        <v>1</v>
      </c>
      <c r="AC35" s="53">
        <v>1</v>
      </c>
      <c r="AD35" s="53">
        <v>1</v>
      </c>
      <c r="AE35" s="53">
        <v>1</v>
      </c>
      <c r="AF35" s="54">
        <v>1</v>
      </c>
      <c r="AG35" s="52">
        <v>1</v>
      </c>
      <c r="AH35" s="53">
        <v>1</v>
      </c>
      <c r="AI35" s="53">
        <v>1</v>
      </c>
      <c r="AJ35" s="53">
        <v>1</v>
      </c>
      <c r="AK35" s="54">
        <v>1</v>
      </c>
      <c r="AL35" s="52"/>
      <c r="AM35" s="53"/>
      <c r="AN35" s="53"/>
      <c r="AO35" s="53"/>
      <c r="AP35" s="54"/>
      <c r="AQ35" s="52"/>
      <c r="AR35" s="53"/>
      <c r="AS35" s="53"/>
      <c r="AT35" s="53"/>
      <c r="AU35" s="75"/>
      <c r="AV35" s="209">
        <f t="shared" si="1"/>
        <v>10</v>
      </c>
      <c r="AW35" s="210"/>
      <c r="AX35" s="209">
        <f t="shared" si="2"/>
        <v>86</v>
      </c>
      <c r="AY35" s="215"/>
      <c r="AZ35" s="149">
        <f t="shared" si="3"/>
        <v>23</v>
      </c>
      <c r="BA35" s="150"/>
      <c r="BB35" s="160">
        <f t="shared" si="4"/>
        <v>161</v>
      </c>
      <c r="BC35" s="150"/>
      <c r="BE35" s="9">
        <f ca="1" t="shared" si="13"/>
        <v>3</v>
      </c>
      <c r="BF35" s="10">
        <f ca="1" t="shared" si="14"/>
        <v>98</v>
      </c>
      <c r="BG35" s="48">
        <f t="shared" si="48"/>
        <v>-9</v>
      </c>
      <c r="BH35" s="25">
        <f t="shared" si="15"/>
        <v>1</v>
      </c>
      <c r="BI35" s="45">
        <f t="shared" si="49"/>
        <v>49</v>
      </c>
      <c r="BJ35" s="9">
        <f ca="1" t="shared" si="50"/>
        <v>48</v>
      </c>
      <c r="BK35" s="25">
        <v>49</v>
      </c>
      <c r="BL35" s="14">
        <f ca="1" t="shared" si="51"/>
        <v>49.9</v>
      </c>
      <c r="BM35" s="44">
        <f t="shared" si="52"/>
        <v>10</v>
      </c>
      <c r="BN35" s="49">
        <f t="shared" si="16"/>
        <v>0</v>
      </c>
      <c r="BO35" s="49">
        <f>SUM($BN$15:BN35)*BN35</f>
        <v>0</v>
      </c>
      <c r="BP35" s="28" t="s">
        <v>48</v>
      </c>
      <c r="BQ35" s="6"/>
      <c r="BR35" s="9">
        <f ca="1" t="shared" si="17"/>
        <v>3</v>
      </c>
      <c r="BS35" s="10">
        <f ca="1" t="shared" si="18"/>
        <v>109</v>
      </c>
      <c r="BT35" s="48">
        <f t="shared" si="19"/>
        <v>-15</v>
      </c>
      <c r="BU35" s="49">
        <f t="shared" si="20"/>
        <v>1</v>
      </c>
      <c r="BV35" s="45">
        <f t="shared" si="21"/>
        <v>49</v>
      </c>
      <c r="BW35" s="9">
        <f ca="1" t="shared" si="22"/>
        <v>48</v>
      </c>
      <c r="BX35" s="25">
        <v>49</v>
      </c>
      <c r="BY35" s="14">
        <f ca="1" t="shared" si="53"/>
        <v>49.9</v>
      </c>
      <c r="BZ35" s="44">
        <f t="shared" si="23"/>
        <v>4</v>
      </c>
      <c r="CA35" s="49">
        <f t="shared" si="54"/>
        <v>0</v>
      </c>
      <c r="CB35" s="49">
        <f>SUM($CA$15:CA35)*CA35</f>
        <v>0</v>
      </c>
      <c r="CC35" s="28" t="s">
        <v>48</v>
      </c>
      <c r="CD35" s="6"/>
      <c r="CE35" s="9">
        <f ca="1" t="shared" si="24"/>
        <v>6</v>
      </c>
      <c r="CF35" s="10">
        <f ca="1" t="shared" si="25"/>
        <v>207</v>
      </c>
      <c r="CG35" s="48">
        <f t="shared" si="26"/>
        <v>-24</v>
      </c>
      <c r="CH35" s="49">
        <f t="shared" si="27"/>
        <v>1</v>
      </c>
      <c r="CI35" s="45">
        <f t="shared" si="28"/>
        <v>49</v>
      </c>
      <c r="CJ35" s="9">
        <f ca="1" t="shared" si="55"/>
        <v>48</v>
      </c>
      <c r="CK35" s="25">
        <v>49</v>
      </c>
      <c r="CL35" s="14">
        <f ca="1" t="shared" si="56"/>
        <v>49.9</v>
      </c>
      <c r="CM35" s="44">
        <f t="shared" si="29"/>
        <v>14</v>
      </c>
      <c r="CN35" s="49">
        <f t="shared" si="30"/>
        <v>0</v>
      </c>
      <c r="CO35" s="49">
        <f>SUM($CN$15:CN35)*CN35</f>
        <v>0</v>
      </c>
      <c r="CP35" s="28" t="s">
        <v>48</v>
      </c>
      <c r="CS35" s="9">
        <f ca="1" t="shared" si="31"/>
        <v>3</v>
      </c>
      <c r="CT35" s="10">
        <f ca="1" t="shared" si="32"/>
        <v>98</v>
      </c>
      <c r="CU35" s="48">
        <f t="shared" si="5"/>
        <v>-45</v>
      </c>
      <c r="CV35" s="25">
        <f t="shared" si="6"/>
        <v>1</v>
      </c>
      <c r="CW35" s="45">
        <f t="shared" si="33"/>
        <v>49</v>
      </c>
      <c r="CX35" s="9">
        <f ca="1" t="shared" si="57"/>
        <v>48</v>
      </c>
      <c r="CY35" s="25">
        <v>49</v>
      </c>
      <c r="CZ35" s="14">
        <f ca="1" t="shared" si="58"/>
        <v>49.9</v>
      </c>
      <c r="DA35" s="44">
        <f t="shared" si="34"/>
        <v>10</v>
      </c>
      <c r="DB35" s="49">
        <f t="shared" si="7"/>
        <v>0</v>
      </c>
      <c r="DC35" s="49">
        <f>SUM($DB$15:DB35)*DB35</f>
        <v>0</v>
      </c>
      <c r="DD35" s="28" t="s">
        <v>48</v>
      </c>
      <c r="DE35" s="6"/>
      <c r="DF35" s="9">
        <f ca="1" t="shared" si="35"/>
        <v>3</v>
      </c>
      <c r="DG35" s="10">
        <f ca="1" t="shared" si="36"/>
        <v>109</v>
      </c>
      <c r="DH35" s="48">
        <f t="shared" si="37"/>
        <v>-54</v>
      </c>
      <c r="DI35" s="49">
        <f t="shared" si="8"/>
        <v>1</v>
      </c>
      <c r="DJ35" s="45">
        <f t="shared" si="38"/>
        <v>49</v>
      </c>
      <c r="DK35" s="9">
        <f ca="1" t="shared" si="39"/>
        <v>48</v>
      </c>
      <c r="DL35" s="25">
        <v>49</v>
      </c>
      <c r="DM35" s="14">
        <f ca="1" t="shared" si="59"/>
        <v>49.9</v>
      </c>
      <c r="DN35" s="44">
        <f t="shared" si="40"/>
        <v>4</v>
      </c>
      <c r="DO35" s="49">
        <f t="shared" si="9"/>
        <v>0</v>
      </c>
      <c r="DP35" s="49">
        <f>SUM($DO$15:DO35)*DO35</f>
        <v>0</v>
      </c>
      <c r="DQ35" s="28" t="s">
        <v>48</v>
      </c>
      <c r="DR35" s="6"/>
      <c r="DS35" s="9">
        <f ca="1" t="shared" si="41"/>
        <v>6</v>
      </c>
      <c r="DT35" s="10">
        <f ca="1" t="shared" si="42"/>
        <v>207</v>
      </c>
      <c r="DU35" s="48">
        <f t="shared" si="43"/>
        <v>-99</v>
      </c>
      <c r="DV35" s="49">
        <f t="shared" si="10"/>
        <v>1</v>
      </c>
      <c r="DW35" s="45">
        <f t="shared" si="44"/>
        <v>49</v>
      </c>
      <c r="DX35" s="9">
        <f ca="1" t="shared" si="45"/>
        <v>48</v>
      </c>
      <c r="DY35" s="25">
        <v>49</v>
      </c>
      <c r="DZ35" s="14">
        <f ca="1" t="shared" si="46"/>
        <v>49.9</v>
      </c>
      <c r="EA35" s="44">
        <f t="shared" si="47"/>
        <v>14</v>
      </c>
      <c r="EB35" s="49">
        <f t="shared" si="11"/>
        <v>0</v>
      </c>
      <c r="EC35" s="49">
        <f>SUM($EB$15:EB35)*EB35</f>
        <v>0</v>
      </c>
      <c r="ED35" s="28" t="s">
        <v>48</v>
      </c>
    </row>
    <row r="36" spans="1:134" s="3" customFormat="1" ht="12.75" customHeight="1">
      <c r="A36" s="209">
        <f t="shared" si="0"/>
        <v>62</v>
      </c>
      <c r="B36" s="210"/>
      <c r="C36" s="209">
        <f t="shared" si="12"/>
        <v>10</v>
      </c>
      <c r="D36" s="210"/>
      <c r="E36" s="52"/>
      <c r="F36" s="53"/>
      <c r="G36" s="53"/>
      <c r="H36" s="67"/>
      <c r="I36" s="54"/>
      <c r="J36" s="52"/>
      <c r="K36" s="53"/>
      <c r="L36" s="53"/>
      <c r="M36" s="53"/>
      <c r="N36" s="54"/>
      <c r="O36" s="52">
        <v>1</v>
      </c>
      <c r="P36" s="53">
        <v>1</v>
      </c>
      <c r="Q36" s="53">
        <v>1</v>
      </c>
      <c r="R36" s="53">
        <v>1</v>
      </c>
      <c r="S36" s="54">
        <v>1</v>
      </c>
      <c r="T36" s="52">
        <v>1</v>
      </c>
      <c r="U36" s="53">
        <v>1</v>
      </c>
      <c r="V36" s="53">
        <v>1</v>
      </c>
      <c r="W36" s="53">
        <v>1</v>
      </c>
      <c r="X36" s="54">
        <v>1</v>
      </c>
      <c r="Y36" s="19">
        <v>38</v>
      </c>
      <c r="Z36" s="16" t="s">
        <v>15</v>
      </c>
      <c r="AA36" s="20">
        <v>39.9</v>
      </c>
      <c r="AB36" s="52">
        <v>1</v>
      </c>
      <c r="AC36" s="53">
        <v>1</v>
      </c>
      <c r="AD36" s="53">
        <v>1</v>
      </c>
      <c r="AE36" s="53">
        <v>1</v>
      </c>
      <c r="AF36" s="54">
        <v>1</v>
      </c>
      <c r="AG36" s="52">
        <v>1</v>
      </c>
      <c r="AH36" s="53">
        <v>1</v>
      </c>
      <c r="AI36" s="53">
        <v>1</v>
      </c>
      <c r="AJ36" s="53">
        <v>1</v>
      </c>
      <c r="AK36" s="54">
        <v>1</v>
      </c>
      <c r="AL36" s="52"/>
      <c r="AM36" s="53"/>
      <c r="AN36" s="53"/>
      <c r="AO36" s="53"/>
      <c r="AP36" s="54"/>
      <c r="AQ36" s="52"/>
      <c r="AR36" s="53"/>
      <c r="AS36" s="53"/>
      <c r="AT36" s="53"/>
      <c r="AU36" s="75"/>
      <c r="AV36" s="305">
        <f>SUM(AB36:AU36)</f>
        <v>10</v>
      </c>
      <c r="AW36" s="210"/>
      <c r="AX36" s="305">
        <f>AX37+AV36</f>
        <v>76</v>
      </c>
      <c r="AY36" s="215"/>
      <c r="AZ36" s="149">
        <f t="shared" si="3"/>
        <v>20</v>
      </c>
      <c r="BA36" s="150"/>
      <c r="BB36" s="160">
        <f t="shared" si="4"/>
        <v>138</v>
      </c>
      <c r="BC36" s="150"/>
      <c r="BE36" s="9">
        <f ca="1" t="shared" si="13"/>
        <v>3</v>
      </c>
      <c r="BF36" s="10">
        <f ca="1" t="shared" si="14"/>
        <v>101</v>
      </c>
      <c r="BG36" s="48">
        <f t="shared" si="48"/>
        <v>-12</v>
      </c>
      <c r="BH36" s="25">
        <f t="shared" si="15"/>
        <v>1</v>
      </c>
      <c r="BI36" s="45">
        <f t="shared" si="49"/>
        <v>51</v>
      </c>
      <c r="BJ36" s="9">
        <f ca="1" t="shared" si="50"/>
        <v>50</v>
      </c>
      <c r="BK36" s="25">
        <v>51</v>
      </c>
      <c r="BL36" s="14">
        <f ca="1" t="shared" si="51"/>
        <v>51.9</v>
      </c>
      <c r="BM36" s="44">
        <f t="shared" si="52"/>
        <v>7</v>
      </c>
      <c r="BN36" s="49">
        <f t="shared" si="16"/>
        <v>0</v>
      </c>
      <c r="BO36" s="49">
        <f>SUM($BN$15:BN36)*BN36</f>
        <v>0</v>
      </c>
      <c r="BP36" s="28" t="s">
        <v>49</v>
      </c>
      <c r="BQ36" s="6"/>
      <c r="BR36" s="9">
        <f ca="1" t="shared" si="17"/>
        <v>1</v>
      </c>
      <c r="BS36" s="10">
        <f ca="1" t="shared" si="18"/>
        <v>110</v>
      </c>
      <c r="BT36" s="48">
        <f t="shared" si="19"/>
        <v>-16</v>
      </c>
      <c r="BU36" s="49">
        <f t="shared" si="20"/>
        <v>1</v>
      </c>
      <c r="BV36" s="45">
        <f t="shared" si="21"/>
        <v>51</v>
      </c>
      <c r="BW36" s="9">
        <f ca="1" t="shared" si="22"/>
        <v>50</v>
      </c>
      <c r="BX36" s="25">
        <v>51</v>
      </c>
      <c r="BY36" s="14">
        <f ca="1" t="shared" si="53"/>
        <v>51.9</v>
      </c>
      <c r="BZ36" s="44">
        <f t="shared" si="23"/>
        <v>1</v>
      </c>
      <c r="CA36" s="49">
        <f t="shared" si="54"/>
        <v>0</v>
      </c>
      <c r="CB36" s="49">
        <f>SUM($CA$15:CA36)*CA36</f>
        <v>0</v>
      </c>
      <c r="CC36" s="28" t="s">
        <v>49</v>
      </c>
      <c r="CD36" s="6"/>
      <c r="CE36" s="9">
        <f ca="1" t="shared" si="24"/>
        <v>4</v>
      </c>
      <c r="CF36" s="10">
        <f ca="1" t="shared" si="25"/>
        <v>211</v>
      </c>
      <c r="CG36" s="48">
        <f t="shared" si="26"/>
        <v>-28</v>
      </c>
      <c r="CH36" s="49">
        <f t="shared" si="27"/>
        <v>1</v>
      </c>
      <c r="CI36" s="45">
        <f t="shared" si="28"/>
        <v>51</v>
      </c>
      <c r="CJ36" s="9">
        <f ca="1" t="shared" si="55"/>
        <v>50</v>
      </c>
      <c r="CK36" s="25">
        <v>51</v>
      </c>
      <c r="CL36" s="14">
        <f ca="1" t="shared" si="56"/>
        <v>51.9</v>
      </c>
      <c r="CM36" s="44">
        <f t="shared" si="29"/>
        <v>8</v>
      </c>
      <c r="CN36" s="49">
        <f t="shared" si="30"/>
        <v>0</v>
      </c>
      <c r="CO36" s="49">
        <f>SUM($CN$15:CN36)*CN36</f>
        <v>0</v>
      </c>
      <c r="CP36" s="28" t="s">
        <v>49</v>
      </c>
      <c r="CS36" s="9">
        <f ca="1" t="shared" si="31"/>
        <v>3</v>
      </c>
      <c r="CT36" s="10">
        <f ca="1" t="shared" si="32"/>
        <v>101</v>
      </c>
      <c r="CU36" s="48">
        <f t="shared" si="5"/>
        <v>-48</v>
      </c>
      <c r="CV36" s="25">
        <f t="shared" si="6"/>
        <v>1</v>
      </c>
      <c r="CW36" s="45">
        <f t="shared" si="33"/>
        <v>51</v>
      </c>
      <c r="CX36" s="9">
        <f ca="1" t="shared" si="57"/>
        <v>50</v>
      </c>
      <c r="CY36" s="25">
        <v>51</v>
      </c>
      <c r="CZ36" s="14">
        <f ca="1" t="shared" si="58"/>
        <v>51.9</v>
      </c>
      <c r="DA36" s="44">
        <f t="shared" si="34"/>
        <v>7</v>
      </c>
      <c r="DB36" s="49">
        <f t="shared" si="7"/>
        <v>0</v>
      </c>
      <c r="DC36" s="49">
        <f>SUM($DB$15:DB36)*DB36</f>
        <v>0</v>
      </c>
      <c r="DD36" s="28" t="s">
        <v>49</v>
      </c>
      <c r="DE36" s="6"/>
      <c r="DF36" s="9">
        <f ca="1" t="shared" si="35"/>
        <v>1</v>
      </c>
      <c r="DG36" s="10">
        <f ca="1" t="shared" si="36"/>
        <v>110</v>
      </c>
      <c r="DH36" s="48">
        <f t="shared" si="37"/>
        <v>-55</v>
      </c>
      <c r="DI36" s="49">
        <f t="shared" si="8"/>
        <v>1</v>
      </c>
      <c r="DJ36" s="45">
        <f t="shared" si="38"/>
        <v>51</v>
      </c>
      <c r="DK36" s="9">
        <f ca="1" t="shared" si="39"/>
        <v>50</v>
      </c>
      <c r="DL36" s="25">
        <v>51</v>
      </c>
      <c r="DM36" s="14">
        <f ca="1" t="shared" si="59"/>
        <v>51.9</v>
      </c>
      <c r="DN36" s="44">
        <f t="shared" si="40"/>
        <v>1</v>
      </c>
      <c r="DO36" s="49">
        <f t="shared" si="9"/>
        <v>0</v>
      </c>
      <c r="DP36" s="49">
        <f>SUM($DO$15:DO36)*DO36</f>
        <v>0</v>
      </c>
      <c r="DQ36" s="28" t="s">
        <v>49</v>
      </c>
      <c r="DR36" s="6"/>
      <c r="DS36" s="9">
        <f ca="1" t="shared" si="41"/>
        <v>4</v>
      </c>
      <c r="DT36" s="10">
        <f ca="1" t="shared" si="42"/>
        <v>211</v>
      </c>
      <c r="DU36" s="48">
        <f t="shared" si="43"/>
        <v>-103</v>
      </c>
      <c r="DV36" s="49">
        <f t="shared" si="10"/>
        <v>1</v>
      </c>
      <c r="DW36" s="45">
        <f t="shared" si="44"/>
        <v>51</v>
      </c>
      <c r="DX36" s="9">
        <f ca="1" t="shared" si="45"/>
        <v>50</v>
      </c>
      <c r="DY36" s="25">
        <v>51</v>
      </c>
      <c r="DZ36" s="14">
        <f ca="1" t="shared" si="46"/>
        <v>51.9</v>
      </c>
      <c r="EA36" s="44">
        <f t="shared" si="47"/>
        <v>8</v>
      </c>
      <c r="EB36" s="49">
        <f t="shared" si="11"/>
        <v>0</v>
      </c>
      <c r="EC36" s="49">
        <f>SUM($EB$15:EB36)*EB36</f>
        <v>0</v>
      </c>
      <c r="ED36" s="28" t="s">
        <v>49</v>
      </c>
    </row>
    <row r="37" spans="1:134" s="3" customFormat="1" ht="12.75" customHeight="1">
      <c r="A37" s="209">
        <f t="shared" si="0"/>
        <v>52</v>
      </c>
      <c r="B37" s="210"/>
      <c r="C37" s="209">
        <f t="shared" si="12"/>
        <v>13</v>
      </c>
      <c r="D37" s="210"/>
      <c r="E37" s="52"/>
      <c r="F37" s="53"/>
      <c r="G37" s="53"/>
      <c r="H37" s="53"/>
      <c r="I37" s="54"/>
      <c r="J37" s="52"/>
      <c r="K37" s="53"/>
      <c r="L37" s="53">
        <v>1</v>
      </c>
      <c r="M37" s="53">
        <v>1</v>
      </c>
      <c r="N37" s="54">
        <v>1</v>
      </c>
      <c r="O37" s="52">
        <v>1</v>
      </c>
      <c r="P37" s="53">
        <v>1</v>
      </c>
      <c r="Q37" s="53">
        <v>1</v>
      </c>
      <c r="R37" s="53">
        <v>1</v>
      </c>
      <c r="S37" s="54">
        <v>1</v>
      </c>
      <c r="T37" s="52">
        <v>1</v>
      </c>
      <c r="U37" s="53">
        <v>1</v>
      </c>
      <c r="V37" s="53">
        <v>1</v>
      </c>
      <c r="W37" s="53">
        <v>1</v>
      </c>
      <c r="X37" s="54">
        <v>1</v>
      </c>
      <c r="Y37" s="19">
        <v>36</v>
      </c>
      <c r="Z37" s="16" t="s">
        <v>15</v>
      </c>
      <c r="AA37" s="20">
        <v>37.9</v>
      </c>
      <c r="AB37" s="52">
        <v>1</v>
      </c>
      <c r="AC37" s="53">
        <v>1</v>
      </c>
      <c r="AD37" s="53">
        <v>1</v>
      </c>
      <c r="AE37" s="53">
        <v>1</v>
      </c>
      <c r="AF37" s="54">
        <v>1</v>
      </c>
      <c r="AG37" s="52">
        <v>1</v>
      </c>
      <c r="AH37" s="53">
        <v>1</v>
      </c>
      <c r="AI37" s="53">
        <v>1</v>
      </c>
      <c r="AJ37" s="53">
        <v>1</v>
      </c>
      <c r="AK37" s="54">
        <v>1</v>
      </c>
      <c r="AL37" s="52">
        <v>1</v>
      </c>
      <c r="AM37" s="53">
        <v>1</v>
      </c>
      <c r="AN37" s="53"/>
      <c r="AO37" s="53"/>
      <c r="AP37" s="54"/>
      <c r="AQ37" s="52"/>
      <c r="AR37" s="53"/>
      <c r="AS37" s="53"/>
      <c r="AT37" s="53"/>
      <c r="AU37" s="75"/>
      <c r="AV37" s="209">
        <f t="shared" si="1"/>
        <v>12</v>
      </c>
      <c r="AW37" s="210"/>
      <c r="AX37" s="209">
        <f t="shared" si="2"/>
        <v>66</v>
      </c>
      <c r="AY37" s="215"/>
      <c r="AZ37" s="149">
        <f t="shared" si="3"/>
        <v>25</v>
      </c>
      <c r="BA37" s="150"/>
      <c r="BB37" s="160">
        <f t="shared" si="4"/>
        <v>118</v>
      </c>
      <c r="BC37" s="150"/>
      <c r="BE37" s="9">
        <f ca="1" t="shared" si="13"/>
        <v>2</v>
      </c>
      <c r="BF37" s="10">
        <f ca="1" t="shared" si="14"/>
        <v>103</v>
      </c>
      <c r="BG37" s="48">
        <f t="shared" si="48"/>
        <v>-14</v>
      </c>
      <c r="BH37" s="25">
        <f t="shared" si="15"/>
        <v>1</v>
      </c>
      <c r="BI37" s="45">
        <f t="shared" si="49"/>
        <v>53</v>
      </c>
      <c r="BJ37" s="9">
        <f ca="1" t="shared" si="50"/>
        <v>52</v>
      </c>
      <c r="BK37" s="25">
        <v>53</v>
      </c>
      <c r="BL37" s="14">
        <f ca="1" t="shared" si="51"/>
        <v>53.9</v>
      </c>
      <c r="BM37" s="44">
        <f t="shared" si="52"/>
        <v>4</v>
      </c>
      <c r="BN37" s="49">
        <f t="shared" si="16"/>
        <v>0</v>
      </c>
      <c r="BO37" s="49">
        <f>SUM($BN$15:BN37)*BN37</f>
        <v>0</v>
      </c>
      <c r="BP37" s="28" t="s">
        <v>50</v>
      </c>
      <c r="BQ37" s="6"/>
      <c r="BR37" s="9">
        <f ca="1" t="shared" si="17"/>
        <v>0</v>
      </c>
      <c r="BS37" s="10">
        <f ca="1" t="shared" si="18"/>
        <v>110</v>
      </c>
      <c r="BT37" s="48">
        <f t="shared" si="19"/>
        <v>-16</v>
      </c>
      <c r="BU37" s="49">
        <f t="shared" si="20"/>
        <v>1</v>
      </c>
      <c r="BV37" s="45">
        <f t="shared" si="21"/>
        <v>53</v>
      </c>
      <c r="BW37" s="9">
        <f ca="1" t="shared" si="22"/>
        <v>52</v>
      </c>
      <c r="BX37" s="25">
        <v>53</v>
      </c>
      <c r="BY37" s="14">
        <f ca="1" t="shared" si="53"/>
        <v>53.9</v>
      </c>
      <c r="BZ37" s="44">
        <f t="shared" si="23"/>
        <v>0</v>
      </c>
      <c r="CA37" s="49">
        <f t="shared" si="54"/>
        <v>0</v>
      </c>
      <c r="CB37" s="49">
        <f>SUM($CA$15:CA37)*CA37</f>
        <v>0</v>
      </c>
      <c r="CC37" s="28" t="s">
        <v>50</v>
      </c>
      <c r="CD37" s="6"/>
      <c r="CE37" s="9">
        <f ca="1" t="shared" si="24"/>
        <v>2</v>
      </c>
      <c r="CF37" s="10">
        <f ca="1" t="shared" si="25"/>
        <v>213</v>
      </c>
      <c r="CG37" s="48">
        <f t="shared" si="26"/>
        <v>-30</v>
      </c>
      <c r="CH37" s="49">
        <f t="shared" si="27"/>
        <v>1</v>
      </c>
      <c r="CI37" s="45">
        <f t="shared" si="28"/>
        <v>53</v>
      </c>
      <c r="CJ37" s="9">
        <f ca="1" t="shared" si="55"/>
        <v>52</v>
      </c>
      <c r="CK37" s="25">
        <v>53</v>
      </c>
      <c r="CL37" s="14">
        <f ca="1" t="shared" si="56"/>
        <v>53.9</v>
      </c>
      <c r="CM37" s="44">
        <f t="shared" si="29"/>
        <v>4</v>
      </c>
      <c r="CN37" s="49">
        <f t="shared" si="30"/>
        <v>0</v>
      </c>
      <c r="CO37" s="49">
        <f>SUM($CN$15:CN37)*CN37</f>
        <v>0</v>
      </c>
      <c r="CP37" s="28" t="s">
        <v>50</v>
      </c>
      <c r="CS37" s="9">
        <f ca="1" t="shared" si="31"/>
        <v>2</v>
      </c>
      <c r="CT37" s="10">
        <f ca="1" t="shared" si="32"/>
        <v>103</v>
      </c>
      <c r="CU37" s="48">
        <f t="shared" si="5"/>
        <v>-50</v>
      </c>
      <c r="CV37" s="25">
        <f t="shared" si="6"/>
        <v>1</v>
      </c>
      <c r="CW37" s="45">
        <f t="shared" si="33"/>
        <v>53</v>
      </c>
      <c r="CX37" s="9">
        <f ca="1" t="shared" si="57"/>
        <v>52</v>
      </c>
      <c r="CY37" s="25">
        <v>53</v>
      </c>
      <c r="CZ37" s="14">
        <f ca="1" t="shared" si="58"/>
        <v>53.9</v>
      </c>
      <c r="DA37" s="44">
        <f t="shared" si="34"/>
        <v>4</v>
      </c>
      <c r="DB37" s="49">
        <f t="shared" si="7"/>
        <v>0</v>
      </c>
      <c r="DC37" s="49">
        <f>SUM($DB$15:DB37)*DB37</f>
        <v>0</v>
      </c>
      <c r="DD37" s="28" t="s">
        <v>50</v>
      </c>
      <c r="DE37" s="6"/>
      <c r="DF37" s="9">
        <f ca="1" t="shared" si="35"/>
        <v>0</v>
      </c>
      <c r="DG37" s="10">
        <f ca="1" t="shared" si="36"/>
        <v>110</v>
      </c>
      <c r="DH37" s="48">
        <f t="shared" si="37"/>
        <v>-55</v>
      </c>
      <c r="DI37" s="49">
        <f t="shared" si="8"/>
        <v>1</v>
      </c>
      <c r="DJ37" s="45">
        <f t="shared" si="38"/>
        <v>53</v>
      </c>
      <c r="DK37" s="9">
        <f ca="1" t="shared" si="39"/>
        <v>52</v>
      </c>
      <c r="DL37" s="25">
        <v>53</v>
      </c>
      <c r="DM37" s="14">
        <f ca="1" t="shared" si="59"/>
        <v>53.9</v>
      </c>
      <c r="DN37" s="44">
        <f t="shared" si="40"/>
        <v>0</v>
      </c>
      <c r="DO37" s="49">
        <f t="shared" si="9"/>
        <v>0</v>
      </c>
      <c r="DP37" s="49">
        <f>SUM($DO$15:DO37)*DO37</f>
        <v>0</v>
      </c>
      <c r="DQ37" s="28" t="s">
        <v>50</v>
      </c>
      <c r="DR37" s="6"/>
      <c r="DS37" s="9">
        <f ca="1" t="shared" si="41"/>
        <v>2</v>
      </c>
      <c r="DT37" s="10">
        <f ca="1" t="shared" si="42"/>
        <v>213</v>
      </c>
      <c r="DU37" s="48">
        <f t="shared" si="43"/>
        <v>-105</v>
      </c>
      <c r="DV37" s="49">
        <f t="shared" si="10"/>
        <v>1</v>
      </c>
      <c r="DW37" s="45">
        <f t="shared" si="44"/>
        <v>53</v>
      </c>
      <c r="DX37" s="9">
        <f ca="1" t="shared" si="45"/>
        <v>52</v>
      </c>
      <c r="DY37" s="25">
        <v>53</v>
      </c>
      <c r="DZ37" s="14">
        <f ca="1" t="shared" si="46"/>
        <v>53.9</v>
      </c>
      <c r="EA37" s="44">
        <f t="shared" si="47"/>
        <v>4</v>
      </c>
      <c r="EB37" s="49">
        <f t="shared" si="11"/>
        <v>0</v>
      </c>
      <c r="EC37" s="49">
        <f>SUM($EB$15:EB37)*EB37</f>
        <v>0</v>
      </c>
      <c r="ED37" s="28" t="s">
        <v>50</v>
      </c>
    </row>
    <row r="38" spans="1:134" s="3" customFormat="1" ht="12.75" customHeight="1">
      <c r="A38" s="209">
        <f t="shared" si="0"/>
        <v>39</v>
      </c>
      <c r="B38" s="210"/>
      <c r="C38" s="209">
        <f t="shared" si="12"/>
        <v>17</v>
      </c>
      <c r="D38" s="210"/>
      <c r="E38" s="52"/>
      <c r="F38" s="53"/>
      <c r="G38" s="53"/>
      <c r="H38" s="53">
        <v>1</v>
      </c>
      <c r="I38" s="54">
        <v>1</v>
      </c>
      <c r="J38" s="52">
        <v>1</v>
      </c>
      <c r="K38" s="53">
        <v>1</v>
      </c>
      <c r="L38" s="53">
        <v>1</v>
      </c>
      <c r="M38" s="53">
        <v>1</v>
      </c>
      <c r="N38" s="54">
        <v>1</v>
      </c>
      <c r="O38" s="52">
        <v>1</v>
      </c>
      <c r="P38" s="53">
        <v>1</v>
      </c>
      <c r="Q38" s="53">
        <v>1</v>
      </c>
      <c r="R38" s="53">
        <v>1</v>
      </c>
      <c r="S38" s="54">
        <v>1</v>
      </c>
      <c r="T38" s="52">
        <v>1</v>
      </c>
      <c r="U38" s="53">
        <v>1</v>
      </c>
      <c r="V38" s="53">
        <v>1</v>
      </c>
      <c r="W38" s="53">
        <v>1</v>
      </c>
      <c r="X38" s="54">
        <v>1</v>
      </c>
      <c r="Y38" s="19">
        <v>34</v>
      </c>
      <c r="Z38" s="16" t="s">
        <v>15</v>
      </c>
      <c r="AA38" s="20">
        <v>35.9</v>
      </c>
      <c r="AB38" s="52">
        <v>1</v>
      </c>
      <c r="AC38" s="53">
        <v>1</v>
      </c>
      <c r="AD38" s="53">
        <v>1</v>
      </c>
      <c r="AE38" s="53">
        <v>1</v>
      </c>
      <c r="AF38" s="54">
        <v>1</v>
      </c>
      <c r="AG38" s="52">
        <v>1</v>
      </c>
      <c r="AH38" s="53">
        <v>1</v>
      </c>
      <c r="AI38" s="53">
        <v>1</v>
      </c>
      <c r="AJ38" s="53">
        <v>1</v>
      </c>
      <c r="AK38" s="54">
        <v>1</v>
      </c>
      <c r="AL38" s="52">
        <v>1</v>
      </c>
      <c r="AM38" s="53">
        <v>1</v>
      </c>
      <c r="AN38" s="53">
        <v>1</v>
      </c>
      <c r="AO38" s="53">
        <v>1</v>
      </c>
      <c r="AP38" s="54">
        <v>1</v>
      </c>
      <c r="AQ38" s="52">
        <v>1</v>
      </c>
      <c r="AR38" s="53"/>
      <c r="AS38" s="53"/>
      <c r="AT38" s="53"/>
      <c r="AU38" s="75"/>
      <c r="AV38" s="209">
        <f t="shared" si="1"/>
        <v>16</v>
      </c>
      <c r="AW38" s="210"/>
      <c r="AX38" s="209">
        <f t="shared" si="2"/>
        <v>54</v>
      </c>
      <c r="AY38" s="215"/>
      <c r="AZ38" s="149">
        <f t="shared" si="3"/>
        <v>33</v>
      </c>
      <c r="BA38" s="150"/>
      <c r="BB38" s="160">
        <f t="shared" si="4"/>
        <v>93</v>
      </c>
      <c r="BC38" s="150"/>
      <c r="BE38" s="9">
        <f ca="1" t="shared" si="13"/>
        <v>2</v>
      </c>
      <c r="BF38" s="10">
        <f ca="1" t="shared" si="14"/>
        <v>105</v>
      </c>
      <c r="BG38" s="48">
        <f t="shared" si="48"/>
        <v>-16</v>
      </c>
      <c r="BH38" s="25">
        <f t="shared" si="15"/>
        <v>1</v>
      </c>
      <c r="BI38" s="45">
        <f t="shared" si="49"/>
        <v>55</v>
      </c>
      <c r="BJ38" s="9">
        <f ca="1" t="shared" si="50"/>
        <v>54</v>
      </c>
      <c r="BK38" s="25">
        <v>55</v>
      </c>
      <c r="BL38" s="14">
        <f ca="1" t="shared" si="51"/>
        <v>55.9</v>
      </c>
      <c r="BM38" s="44">
        <f t="shared" si="52"/>
        <v>2</v>
      </c>
      <c r="BN38" s="49">
        <f t="shared" si="16"/>
        <v>0</v>
      </c>
      <c r="BO38" s="49">
        <f>SUM($BN$15:BN38)*BN38</f>
        <v>0</v>
      </c>
      <c r="BP38" s="28" t="s">
        <v>51</v>
      </c>
      <c r="BQ38" s="6"/>
      <c r="BR38" s="9">
        <f ca="1" t="shared" si="17"/>
        <v>0</v>
      </c>
      <c r="BS38" s="10">
        <f ca="1" t="shared" si="18"/>
        <v>110</v>
      </c>
      <c r="BT38" s="48">
        <f t="shared" si="19"/>
        <v>-16</v>
      </c>
      <c r="BU38" s="49">
        <f t="shared" si="20"/>
        <v>1</v>
      </c>
      <c r="BV38" s="45">
        <f t="shared" si="21"/>
        <v>55</v>
      </c>
      <c r="BW38" s="9">
        <f ca="1" t="shared" si="22"/>
        <v>54</v>
      </c>
      <c r="BX38" s="25">
        <v>55</v>
      </c>
      <c r="BY38" s="14">
        <f ca="1" t="shared" si="53"/>
        <v>55.9</v>
      </c>
      <c r="BZ38" s="44">
        <f t="shared" si="23"/>
        <v>0</v>
      </c>
      <c r="CA38" s="49">
        <f t="shared" si="54"/>
        <v>0</v>
      </c>
      <c r="CB38" s="49">
        <f>SUM($CA$15:CA38)*CA38</f>
        <v>0</v>
      </c>
      <c r="CC38" s="28" t="s">
        <v>51</v>
      </c>
      <c r="CD38" s="6"/>
      <c r="CE38" s="9">
        <f ca="1" t="shared" si="24"/>
        <v>2</v>
      </c>
      <c r="CF38" s="10">
        <f ca="1" t="shared" si="25"/>
        <v>215</v>
      </c>
      <c r="CG38" s="48">
        <f t="shared" si="26"/>
        <v>-32</v>
      </c>
      <c r="CH38" s="49">
        <f t="shared" si="27"/>
        <v>1</v>
      </c>
      <c r="CI38" s="45">
        <f t="shared" si="28"/>
        <v>55</v>
      </c>
      <c r="CJ38" s="9">
        <f ca="1" t="shared" si="55"/>
        <v>54</v>
      </c>
      <c r="CK38" s="25">
        <v>55</v>
      </c>
      <c r="CL38" s="14">
        <f ca="1" t="shared" si="56"/>
        <v>55.9</v>
      </c>
      <c r="CM38" s="44">
        <f t="shared" si="29"/>
        <v>2</v>
      </c>
      <c r="CN38" s="49">
        <f t="shared" si="30"/>
        <v>0</v>
      </c>
      <c r="CO38" s="49">
        <f>SUM($CN$15:CN38)*CN38</f>
        <v>0</v>
      </c>
      <c r="CP38" s="28" t="s">
        <v>51</v>
      </c>
      <c r="CS38" s="9">
        <f ca="1" t="shared" si="31"/>
        <v>2</v>
      </c>
      <c r="CT38" s="10">
        <f ca="1" t="shared" si="32"/>
        <v>105</v>
      </c>
      <c r="CU38" s="48">
        <f t="shared" si="5"/>
        <v>-52</v>
      </c>
      <c r="CV38" s="25">
        <f t="shared" si="6"/>
        <v>1</v>
      </c>
      <c r="CW38" s="45">
        <f t="shared" si="33"/>
        <v>55</v>
      </c>
      <c r="CX38" s="9">
        <f ca="1" t="shared" si="57"/>
        <v>54</v>
      </c>
      <c r="CY38" s="25">
        <v>55</v>
      </c>
      <c r="CZ38" s="14">
        <f ca="1" t="shared" si="58"/>
        <v>55.9</v>
      </c>
      <c r="DA38" s="44">
        <f t="shared" si="34"/>
        <v>2</v>
      </c>
      <c r="DB38" s="49">
        <f t="shared" si="7"/>
        <v>0</v>
      </c>
      <c r="DC38" s="49">
        <f>SUM($DB$15:DB38)*DB38</f>
        <v>0</v>
      </c>
      <c r="DD38" s="28" t="s">
        <v>51</v>
      </c>
      <c r="DE38" s="6"/>
      <c r="DF38" s="9">
        <f ca="1" t="shared" si="35"/>
        <v>0</v>
      </c>
      <c r="DG38" s="10">
        <f ca="1" t="shared" si="36"/>
        <v>110</v>
      </c>
      <c r="DH38" s="48">
        <f t="shared" si="37"/>
        <v>-55</v>
      </c>
      <c r="DI38" s="49">
        <f t="shared" si="8"/>
        <v>1</v>
      </c>
      <c r="DJ38" s="45">
        <f t="shared" si="38"/>
        <v>55</v>
      </c>
      <c r="DK38" s="9">
        <f ca="1" t="shared" si="39"/>
        <v>54</v>
      </c>
      <c r="DL38" s="25">
        <v>55</v>
      </c>
      <c r="DM38" s="14">
        <f ca="1" t="shared" si="59"/>
        <v>55.9</v>
      </c>
      <c r="DN38" s="44">
        <f t="shared" si="40"/>
        <v>0</v>
      </c>
      <c r="DO38" s="49">
        <f t="shared" si="9"/>
        <v>0</v>
      </c>
      <c r="DP38" s="49">
        <f>SUM($DO$15:DO38)*DO38</f>
        <v>0</v>
      </c>
      <c r="DQ38" s="28" t="s">
        <v>51</v>
      </c>
      <c r="DR38" s="6"/>
      <c r="DS38" s="9">
        <f ca="1" t="shared" si="41"/>
        <v>2</v>
      </c>
      <c r="DT38" s="10">
        <f ca="1" t="shared" si="42"/>
        <v>215</v>
      </c>
      <c r="DU38" s="48">
        <f t="shared" si="43"/>
        <v>-107</v>
      </c>
      <c r="DV38" s="49">
        <f t="shared" si="10"/>
        <v>1</v>
      </c>
      <c r="DW38" s="45">
        <f t="shared" si="44"/>
        <v>55</v>
      </c>
      <c r="DX38" s="9">
        <f ca="1" t="shared" si="45"/>
        <v>54</v>
      </c>
      <c r="DY38" s="25">
        <v>55</v>
      </c>
      <c r="DZ38" s="14">
        <f ca="1" t="shared" si="46"/>
        <v>55.9</v>
      </c>
      <c r="EA38" s="44">
        <f t="shared" si="47"/>
        <v>2</v>
      </c>
      <c r="EB38" s="49">
        <f t="shared" si="11"/>
        <v>0</v>
      </c>
      <c r="EC38" s="49">
        <f>SUM($EB$15:EB38)*EB38</f>
        <v>0</v>
      </c>
      <c r="ED38" s="28" t="s">
        <v>51</v>
      </c>
    </row>
    <row r="39" spans="1:134" s="6" customFormat="1" ht="12.75" customHeight="1">
      <c r="A39" s="209">
        <f t="shared" si="0"/>
        <v>22</v>
      </c>
      <c r="B39" s="210"/>
      <c r="C39" s="209">
        <f t="shared" si="12"/>
        <v>11</v>
      </c>
      <c r="D39" s="210"/>
      <c r="E39" s="52"/>
      <c r="F39" s="53"/>
      <c r="G39" s="53"/>
      <c r="H39" s="53"/>
      <c r="I39" s="54"/>
      <c r="J39" s="52"/>
      <c r="K39" s="53"/>
      <c r="L39" s="53"/>
      <c r="M39" s="53"/>
      <c r="N39" s="54">
        <v>1</v>
      </c>
      <c r="O39" s="52">
        <v>1</v>
      </c>
      <c r="P39" s="53">
        <v>1</v>
      </c>
      <c r="Q39" s="53">
        <v>1</v>
      </c>
      <c r="R39" s="53">
        <v>1</v>
      </c>
      <c r="S39" s="54">
        <v>1</v>
      </c>
      <c r="T39" s="52">
        <v>1</v>
      </c>
      <c r="U39" s="53">
        <v>1</v>
      </c>
      <c r="V39" s="53">
        <v>1</v>
      </c>
      <c r="W39" s="53">
        <v>1</v>
      </c>
      <c r="X39" s="54">
        <v>1</v>
      </c>
      <c r="Y39" s="19">
        <v>32</v>
      </c>
      <c r="Z39" s="16" t="s">
        <v>15</v>
      </c>
      <c r="AA39" s="20">
        <v>33.9</v>
      </c>
      <c r="AB39" s="52">
        <v>1</v>
      </c>
      <c r="AC39" s="53">
        <v>1</v>
      </c>
      <c r="AD39" s="53">
        <v>1</v>
      </c>
      <c r="AE39" s="53">
        <v>1</v>
      </c>
      <c r="AF39" s="54">
        <v>1</v>
      </c>
      <c r="AG39" s="52">
        <v>1</v>
      </c>
      <c r="AH39" s="53">
        <v>1</v>
      </c>
      <c r="AI39" s="53">
        <v>1</v>
      </c>
      <c r="AJ39" s="53">
        <v>1</v>
      </c>
      <c r="AK39" s="54">
        <v>1</v>
      </c>
      <c r="AL39" s="52">
        <v>1</v>
      </c>
      <c r="AM39" s="53">
        <v>1</v>
      </c>
      <c r="AN39" s="53">
        <v>1</v>
      </c>
      <c r="AO39" s="53">
        <v>1</v>
      </c>
      <c r="AP39" s="54">
        <v>1</v>
      </c>
      <c r="AQ39" s="52"/>
      <c r="AR39" s="53"/>
      <c r="AS39" s="53"/>
      <c r="AT39" s="53"/>
      <c r="AU39" s="75"/>
      <c r="AV39" s="209">
        <f t="shared" si="1"/>
        <v>15</v>
      </c>
      <c r="AW39" s="210"/>
      <c r="AX39" s="209">
        <f t="shared" si="2"/>
        <v>38</v>
      </c>
      <c r="AY39" s="215"/>
      <c r="AZ39" s="149">
        <f t="shared" si="3"/>
        <v>26</v>
      </c>
      <c r="BA39" s="150"/>
      <c r="BB39" s="160">
        <f t="shared" si="4"/>
        <v>60</v>
      </c>
      <c r="BC39" s="150"/>
      <c r="BE39" s="9">
        <f ca="1" t="shared" si="13"/>
        <v>0</v>
      </c>
      <c r="BF39" s="10">
        <f ca="1" t="shared" si="14"/>
        <v>105</v>
      </c>
      <c r="BG39" s="48">
        <f t="shared" si="48"/>
        <v>-16</v>
      </c>
      <c r="BH39" s="25">
        <f t="shared" si="15"/>
        <v>1</v>
      </c>
      <c r="BI39" s="45">
        <f t="shared" si="49"/>
        <v>57</v>
      </c>
      <c r="BJ39" s="9">
        <f ca="1" t="shared" si="50"/>
        <v>56</v>
      </c>
      <c r="BK39" s="25">
        <v>57</v>
      </c>
      <c r="BL39" s="14">
        <f ca="1" t="shared" si="51"/>
        <v>57.9</v>
      </c>
      <c r="BM39" s="44">
        <f t="shared" si="52"/>
        <v>0</v>
      </c>
      <c r="BN39" s="49">
        <f t="shared" si="16"/>
        <v>0</v>
      </c>
      <c r="BO39" s="49">
        <f>SUM($BN$15:BN39)*BN39</f>
        <v>0</v>
      </c>
      <c r="BP39" s="28" t="s">
        <v>52</v>
      </c>
      <c r="BR39" s="9">
        <f ca="1" t="shared" si="17"/>
        <v>0</v>
      </c>
      <c r="BS39" s="10">
        <f ca="1" t="shared" si="18"/>
        <v>110</v>
      </c>
      <c r="BT39" s="48">
        <f t="shared" si="19"/>
        <v>-16</v>
      </c>
      <c r="BU39" s="49">
        <f t="shared" si="20"/>
        <v>1</v>
      </c>
      <c r="BV39" s="45">
        <f t="shared" si="21"/>
        <v>57</v>
      </c>
      <c r="BW39" s="9">
        <f ca="1" t="shared" si="22"/>
        <v>56</v>
      </c>
      <c r="BX39" s="25">
        <v>57</v>
      </c>
      <c r="BY39" s="14">
        <f ca="1" t="shared" si="53"/>
        <v>57.9</v>
      </c>
      <c r="BZ39" s="44">
        <f t="shared" si="23"/>
        <v>0</v>
      </c>
      <c r="CA39" s="49">
        <f t="shared" si="54"/>
        <v>0</v>
      </c>
      <c r="CB39" s="49">
        <f>SUM($CA$15:CA39)*CA39</f>
        <v>0</v>
      </c>
      <c r="CC39" s="28" t="s">
        <v>52</v>
      </c>
      <c r="CE39" s="9">
        <f ca="1" t="shared" si="24"/>
        <v>0</v>
      </c>
      <c r="CF39" s="10">
        <f ca="1" t="shared" si="25"/>
        <v>215</v>
      </c>
      <c r="CG39" s="48">
        <f t="shared" si="26"/>
        <v>-32</v>
      </c>
      <c r="CH39" s="49">
        <f t="shared" si="27"/>
        <v>1</v>
      </c>
      <c r="CI39" s="45">
        <f t="shared" si="28"/>
        <v>57</v>
      </c>
      <c r="CJ39" s="9">
        <f ca="1" t="shared" si="55"/>
        <v>56</v>
      </c>
      <c r="CK39" s="25">
        <v>57</v>
      </c>
      <c r="CL39" s="14">
        <f ca="1" t="shared" si="56"/>
        <v>57.9</v>
      </c>
      <c r="CM39" s="44">
        <f t="shared" si="29"/>
        <v>0</v>
      </c>
      <c r="CN39" s="49">
        <f t="shared" si="30"/>
        <v>0</v>
      </c>
      <c r="CO39" s="49">
        <f>SUM($CN$15:CN39)*CN39</f>
        <v>0</v>
      </c>
      <c r="CP39" s="28" t="s">
        <v>52</v>
      </c>
      <c r="CS39" s="9">
        <f ca="1" t="shared" si="31"/>
        <v>0</v>
      </c>
      <c r="CT39" s="10">
        <f ca="1" t="shared" si="32"/>
        <v>105</v>
      </c>
      <c r="CU39" s="48">
        <f t="shared" si="5"/>
        <v>-52</v>
      </c>
      <c r="CV39" s="25">
        <f t="shared" si="6"/>
        <v>1</v>
      </c>
      <c r="CW39" s="45">
        <f t="shared" si="33"/>
        <v>57</v>
      </c>
      <c r="CX39" s="9">
        <f ca="1" t="shared" si="57"/>
        <v>56</v>
      </c>
      <c r="CY39" s="25">
        <v>57</v>
      </c>
      <c r="CZ39" s="14">
        <f ca="1" t="shared" si="58"/>
        <v>57.9</v>
      </c>
      <c r="DA39" s="44">
        <f t="shared" si="34"/>
        <v>0</v>
      </c>
      <c r="DB39" s="49">
        <f t="shared" si="7"/>
        <v>0</v>
      </c>
      <c r="DC39" s="49">
        <f>SUM($DB$15:DB39)*DB39</f>
        <v>0</v>
      </c>
      <c r="DD39" s="28" t="s">
        <v>52</v>
      </c>
      <c r="DF39" s="9">
        <f ca="1" t="shared" si="35"/>
        <v>0</v>
      </c>
      <c r="DG39" s="10">
        <f ca="1" t="shared" si="36"/>
        <v>110</v>
      </c>
      <c r="DH39" s="48">
        <f t="shared" si="37"/>
        <v>-55</v>
      </c>
      <c r="DI39" s="49">
        <f t="shared" si="8"/>
        <v>1</v>
      </c>
      <c r="DJ39" s="45">
        <f t="shared" si="38"/>
        <v>57</v>
      </c>
      <c r="DK39" s="9">
        <f ca="1" t="shared" si="39"/>
        <v>56</v>
      </c>
      <c r="DL39" s="25">
        <v>57</v>
      </c>
      <c r="DM39" s="14">
        <f ca="1" t="shared" si="59"/>
        <v>57.9</v>
      </c>
      <c r="DN39" s="44">
        <f t="shared" si="40"/>
        <v>0</v>
      </c>
      <c r="DO39" s="49">
        <f t="shared" si="9"/>
        <v>0</v>
      </c>
      <c r="DP39" s="49">
        <f>SUM($DO$15:DO39)*DO39</f>
        <v>0</v>
      </c>
      <c r="DQ39" s="28" t="s">
        <v>52</v>
      </c>
      <c r="DS39" s="9">
        <f ca="1" t="shared" si="41"/>
        <v>0</v>
      </c>
      <c r="DT39" s="10">
        <f ca="1" t="shared" si="42"/>
        <v>215</v>
      </c>
      <c r="DU39" s="48">
        <f t="shared" si="43"/>
        <v>-107</v>
      </c>
      <c r="DV39" s="49">
        <f t="shared" si="10"/>
        <v>1</v>
      </c>
      <c r="DW39" s="45">
        <f t="shared" si="44"/>
        <v>57</v>
      </c>
      <c r="DX39" s="9">
        <f ca="1" t="shared" si="45"/>
        <v>56</v>
      </c>
      <c r="DY39" s="25">
        <v>57</v>
      </c>
      <c r="DZ39" s="14">
        <f ca="1" t="shared" si="46"/>
        <v>57.9</v>
      </c>
      <c r="EA39" s="44">
        <f t="shared" si="47"/>
        <v>0</v>
      </c>
      <c r="EB39" s="49">
        <f t="shared" si="11"/>
        <v>0</v>
      </c>
      <c r="EC39" s="49">
        <f>SUM($EB$15:EB39)*EB39</f>
        <v>0</v>
      </c>
      <c r="ED39" s="28" t="s">
        <v>52</v>
      </c>
    </row>
    <row r="40" spans="1:134" s="6" customFormat="1" ht="12.75" customHeight="1">
      <c r="A40" s="209">
        <f t="shared" si="0"/>
        <v>11</v>
      </c>
      <c r="B40" s="210"/>
      <c r="C40" s="209">
        <f t="shared" si="12"/>
        <v>4</v>
      </c>
      <c r="D40" s="210"/>
      <c r="E40" s="52"/>
      <c r="F40" s="53"/>
      <c r="G40" s="53"/>
      <c r="H40" s="53"/>
      <c r="I40" s="54"/>
      <c r="J40" s="52"/>
      <c r="K40" s="53"/>
      <c r="L40" s="53"/>
      <c r="M40" s="53"/>
      <c r="N40" s="54"/>
      <c r="O40" s="52"/>
      <c r="P40" s="53"/>
      <c r="Q40" s="53"/>
      <c r="R40" s="53"/>
      <c r="S40" s="54"/>
      <c r="T40" s="52"/>
      <c r="U40" s="53">
        <v>1</v>
      </c>
      <c r="V40" s="53">
        <v>1</v>
      </c>
      <c r="W40" s="53">
        <v>1</v>
      </c>
      <c r="X40" s="54">
        <v>1</v>
      </c>
      <c r="Y40" s="19">
        <v>30</v>
      </c>
      <c r="Z40" s="16" t="s">
        <v>15</v>
      </c>
      <c r="AA40" s="20">
        <v>31.9</v>
      </c>
      <c r="AB40" s="52">
        <v>1</v>
      </c>
      <c r="AC40" s="53">
        <v>1</v>
      </c>
      <c r="AD40" s="53">
        <v>1</v>
      </c>
      <c r="AE40" s="53">
        <v>1</v>
      </c>
      <c r="AF40" s="54">
        <v>1</v>
      </c>
      <c r="AG40" s="52">
        <v>1</v>
      </c>
      <c r="AH40" s="53">
        <v>1</v>
      </c>
      <c r="AI40" s="53">
        <v>1</v>
      </c>
      <c r="AJ40" s="53">
        <v>1</v>
      </c>
      <c r="AK40" s="54">
        <v>1</v>
      </c>
      <c r="AL40" s="52">
        <v>1</v>
      </c>
      <c r="AM40" s="53">
        <v>1</v>
      </c>
      <c r="AN40" s="53"/>
      <c r="AO40" s="53"/>
      <c r="AP40" s="54"/>
      <c r="AQ40" s="52"/>
      <c r="AR40" s="53"/>
      <c r="AS40" s="53"/>
      <c r="AT40" s="53"/>
      <c r="AU40" s="75"/>
      <c r="AV40" s="209">
        <f t="shared" si="1"/>
        <v>12</v>
      </c>
      <c r="AW40" s="210"/>
      <c r="AX40" s="209">
        <f t="shared" si="2"/>
        <v>23</v>
      </c>
      <c r="AY40" s="215"/>
      <c r="AZ40" s="149">
        <f t="shared" si="3"/>
        <v>16</v>
      </c>
      <c r="BA40" s="150"/>
      <c r="BB40" s="160">
        <f t="shared" si="4"/>
        <v>34</v>
      </c>
      <c r="BC40" s="150"/>
      <c r="BE40" s="9">
        <f ca="1" t="shared" si="13"/>
        <v>0</v>
      </c>
      <c r="BF40" s="10">
        <f ca="1" t="shared" si="14"/>
        <v>105</v>
      </c>
      <c r="BG40" s="48">
        <f t="shared" si="48"/>
        <v>-16</v>
      </c>
      <c r="BH40" s="25">
        <f t="shared" si="15"/>
        <v>1</v>
      </c>
      <c r="BI40" s="45">
        <f t="shared" si="49"/>
        <v>59</v>
      </c>
      <c r="BJ40" s="9">
        <f ca="1" t="shared" si="50"/>
        <v>58</v>
      </c>
      <c r="BK40" s="25">
        <v>59</v>
      </c>
      <c r="BL40" s="14">
        <f ca="1" t="shared" si="51"/>
        <v>59.9</v>
      </c>
      <c r="BM40" s="44">
        <f t="shared" si="52"/>
        <v>0</v>
      </c>
      <c r="BN40" s="49">
        <f t="shared" si="16"/>
        <v>0</v>
      </c>
      <c r="BO40" s="49">
        <f>SUM($BN$15:BN40)*BN40</f>
        <v>0</v>
      </c>
      <c r="BP40" s="28" t="s">
        <v>53</v>
      </c>
      <c r="BR40" s="9">
        <f ca="1" t="shared" si="17"/>
        <v>0</v>
      </c>
      <c r="BS40" s="10">
        <f ca="1" t="shared" si="18"/>
        <v>110</v>
      </c>
      <c r="BT40" s="48">
        <f t="shared" si="19"/>
        <v>-16</v>
      </c>
      <c r="BU40" s="49">
        <f t="shared" si="20"/>
        <v>1</v>
      </c>
      <c r="BV40" s="45">
        <f t="shared" si="21"/>
        <v>59</v>
      </c>
      <c r="BW40" s="9">
        <f ca="1" t="shared" si="22"/>
        <v>58</v>
      </c>
      <c r="BX40" s="25">
        <v>59</v>
      </c>
      <c r="BY40" s="14">
        <f ca="1" t="shared" si="53"/>
        <v>59.9</v>
      </c>
      <c r="BZ40" s="44">
        <f t="shared" si="23"/>
        <v>0</v>
      </c>
      <c r="CA40" s="49">
        <f t="shared" si="54"/>
        <v>0</v>
      </c>
      <c r="CB40" s="49">
        <f>SUM($CA$15:CA40)*CA40</f>
        <v>0</v>
      </c>
      <c r="CC40" s="28" t="s">
        <v>53</v>
      </c>
      <c r="CE40" s="9">
        <f ca="1" t="shared" si="24"/>
        <v>0</v>
      </c>
      <c r="CF40" s="10">
        <f ca="1" t="shared" si="25"/>
        <v>215</v>
      </c>
      <c r="CG40" s="48">
        <f t="shared" si="26"/>
        <v>-32</v>
      </c>
      <c r="CH40" s="49">
        <f t="shared" si="27"/>
        <v>1</v>
      </c>
      <c r="CI40" s="45">
        <f t="shared" si="28"/>
        <v>59</v>
      </c>
      <c r="CJ40" s="9">
        <f ca="1" t="shared" si="55"/>
        <v>58</v>
      </c>
      <c r="CK40" s="25">
        <v>59</v>
      </c>
      <c r="CL40" s="14">
        <f ca="1" t="shared" si="56"/>
        <v>59.9</v>
      </c>
      <c r="CM40" s="44">
        <f t="shared" si="29"/>
        <v>0</v>
      </c>
      <c r="CN40" s="49">
        <f t="shared" si="30"/>
        <v>0</v>
      </c>
      <c r="CO40" s="49">
        <f>SUM($CN$15:CN40)*CN40</f>
        <v>0</v>
      </c>
      <c r="CP40" s="28" t="s">
        <v>53</v>
      </c>
      <c r="CS40" s="9">
        <f ca="1" t="shared" si="31"/>
        <v>0</v>
      </c>
      <c r="CT40" s="10">
        <f ca="1" t="shared" si="32"/>
        <v>105</v>
      </c>
      <c r="CU40" s="48">
        <f t="shared" si="5"/>
        <v>-52</v>
      </c>
      <c r="CV40" s="25">
        <f t="shared" si="6"/>
        <v>1</v>
      </c>
      <c r="CW40" s="45">
        <f t="shared" si="33"/>
        <v>59</v>
      </c>
      <c r="CX40" s="9">
        <f ca="1" t="shared" si="57"/>
        <v>58</v>
      </c>
      <c r="CY40" s="25">
        <v>59</v>
      </c>
      <c r="CZ40" s="14">
        <f ca="1" t="shared" si="58"/>
        <v>59.9</v>
      </c>
      <c r="DA40" s="44">
        <f t="shared" si="34"/>
        <v>0</v>
      </c>
      <c r="DB40" s="49">
        <f t="shared" si="7"/>
        <v>0</v>
      </c>
      <c r="DC40" s="49">
        <f>SUM($DB$15:DB40)*DB40</f>
        <v>0</v>
      </c>
      <c r="DD40" s="28" t="s">
        <v>53</v>
      </c>
      <c r="DF40" s="9">
        <f ca="1" t="shared" si="35"/>
        <v>0</v>
      </c>
      <c r="DG40" s="10">
        <f ca="1" t="shared" si="36"/>
        <v>110</v>
      </c>
      <c r="DH40" s="48">
        <f t="shared" si="37"/>
        <v>-55</v>
      </c>
      <c r="DI40" s="49">
        <f t="shared" si="8"/>
        <v>1</v>
      </c>
      <c r="DJ40" s="45">
        <f t="shared" si="38"/>
        <v>59</v>
      </c>
      <c r="DK40" s="9">
        <f ca="1" t="shared" si="39"/>
        <v>58</v>
      </c>
      <c r="DL40" s="25">
        <v>59</v>
      </c>
      <c r="DM40" s="14">
        <f ca="1" t="shared" si="59"/>
        <v>59.9</v>
      </c>
      <c r="DN40" s="44">
        <f t="shared" si="40"/>
        <v>0</v>
      </c>
      <c r="DO40" s="49">
        <f t="shared" si="9"/>
        <v>0</v>
      </c>
      <c r="DP40" s="49">
        <f>SUM($DO$15:DO40)*DO40</f>
        <v>0</v>
      </c>
      <c r="DQ40" s="28" t="s">
        <v>53</v>
      </c>
      <c r="DS40" s="9">
        <f ca="1" t="shared" si="41"/>
        <v>0</v>
      </c>
      <c r="DT40" s="10">
        <f ca="1" t="shared" si="42"/>
        <v>215</v>
      </c>
      <c r="DU40" s="48">
        <f t="shared" si="43"/>
        <v>-107</v>
      </c>
      <c r="DV40" s="49">
        <f t="shared" si="10"/>
        <v>1</v>
      </c>
      <c r="DW40" s="45">
        <f t="shared" si="44"/>
        <v>59</v>
      </c>
      <c r="DX40" s="9">
        <f ca="1" t="shared" si="45"/>
        <v>58</v>
      </c>
      <c r="DY40" s="25">
        <v>59</v>
      </c>
      <c r="DZ40" s="14">
        <f ca="1" t="shared" si="46"/>
        <v>59.9</v>
      </c>
      <c r="EA40" s="44">
        <f t="shared" si="47"/>
        <v>0</v>
      </c>
      <c r="EB40" s="49">
        <f t="shared" si="11"/>
        <v>0</v>
      </c>
      <c r="EC40" s="49">
        <f>SUM($EB$15:EB40)*EB40</f>
        <v>0</v>
      </c>
      <c r="ED40" s="28" t="s">
        <v>53</v>
      </c>
    </row>
    <row r="41" spans="1:134" s="6" customFormat="1" ht="12.75" customHeight="1">
      <c r="A41" s="209">
        <f t="shared" si="0"/>
        <v>7</v>
      </c>
      <c r="B41" s="210"/>
      <c r="C41" s="209">
        <f t="shared" si="12"/>
        <v>4</v>
      </c>
      <c r="D41" s="210"/>
      <c r="E41" s="52"/>
      <c r="F41" s="53"/>
      <c r="G41" s="53"/>
      <c r="H41" s="53"/>
      <c r="I41" s="54"/>
      <c r="J41" s="52"/>
      <c r="K41" s="53"/>
      <c r="L41" s="53"/>
      <c r="M41" s="53"/>
      <c r="N41" s="54"/>
      <c r="O41" s="52"/>
      <c r="P41" s="53"/>
      <c r="Q41" s="53"/>
      <c r="R41" s="53"/>
      <c r="S41" s="54"/>
      <c r="T41" s="52"/>
      <c r="U41" s="53">
        <v>1</v>
      </c>
      <c r="V41" s="53">
        <v>1</v>
      </c>
      <c r="W41" s="53">
        <v>1</v>
      </c>
      <c r="X41" s="54">
        <v>1</v>
      </c>
      <c r="Y41" s="19">
        <v>28</v>
      </c>
      <c r="Z41" s="16" t="s">
        <v>15</v>
      </c>
      <c r="AA41" s="20">
        <v>29.9</v>
      </c>
      <c r="AB41" s="52">
        <v>1</v>
      </c>
      <c r="AC41" s="53">
        <v>1</v>
      </c>
      <c r="AD41" s="53">
        <v>1</v>
      </c>
      <c r="AE41" s="53">
        <v>1</v>
      </c>
      <c r="AF41" s="54">
        <v>1</v>
      </c>
      <c r="AG41" s="52">
        <v>1</v>
      </c>
      <c r="AH41" s="53">
        <v>1</v>
      </c>
      <c r="AI41" s="53">
        <v>1</v>
      </c>
      <c r="AJ41" s="53">
        <v>1</v>
      </c>
      <c r="AK41" s="54">
        <v>1</v>
      </c>
      <c r="AL41" s="52"/>
      <c r="AM41" s="53"/>
      <c r="AN41" s="53"/>
      <c r="AO41" s="53"/>
      <c r="AP41" s="54"/>
      <c r="AQ41" s="52"/>
      <c r="AR41" s="53"/>
      <c r="AS41" s="53"/>
      <c r="AT41" s="53"/>
      <c r="AU41" s="75"/>
      <c r="AV41" s="209">
        <f t="shared" si="1"/>
        <v>10</v>
      </c>
      <c r="AW41" s="210"/>
      <c r="AX41" s="209">
        <f t="shared" si="2"/>
        <v>11</v>
      </c>
      <c r="AY41" s="215"/>
      <c r="AZ41" s="149">
        <f t="shared" si="3"/>
        <v>14</v>
      </c>
      <c r="BA41" s="150"/>
      <c r="BB41" s="160">
        <f t="shared" si="4"/>
        <v>18</v>
      </c>
      <c r="BC41" s="150"/>
      <c r="BE41" s="9">
        <f ca="1" t="shared" si="13"/>
        <v>0</v>
      </c>
      <c r="BF41" s="10">
        <f ca="1" t="shared" si="14"/>
        <v>105</v>
      </c>
      <c r="BG41" s="48">
        <f t="shared" si="48"/>
        <v>-16</v>
      </c>
      <c r="BH41" s="25">
        <f t="shared" si="15"/>
        <v>1</v>
      </c>
      <c r="BI41" s="45">
        <f t="shared" si="49"/>
        <v>61</v>
      </c>
      <c r="BJ41" s="9">
        <f ca="1" t="shared" si="50"/>
        <v>60</v>
      </c>
      <c r="BK41" s="25">
        <v>61</v>
      </c>
      <c r="BL41" s="14">
        <f ca="1" t="shared" si="51"/>
        <v>61.9</v>
      </c>
      <c r="BM41" s="44">
        <f t="shared" si="52"/>
        <v>0</v>
      </c>
      <c r="BN41" s="49">
        <f t="shared" si="16"/>
        <v>0</v>
      </c>
      <c r="BO41" s="49">
        <f>SUM($BN$15:BN41)*BN41</f>
        <v>0</v>
      </c>
      <c r="BP41" s="28" t="s">
        <v>54</v>
      </c>
      <c r="BR41" s="9">
        <f ca="1" t="shared" si="17"/>
        <v>0</v>
      </c>
      <c r="BS41" s="10">
        <f ca="1" t="shared" si="18"/>
        <v>110</v>
      </c>
      <c r="BT41" s="48">
        <f t="shared" si="19"/>
        <v>-16</v>
      </c>
      <c r="BU41" s="49">
        <f t="shared" si="20"/>
        <v>1</v>
      </c>
      <c r="BV41" s="45">
        <f t="shared" si="21"/>
        <v>61</v>
      </c>
      <c r="BW41" s="9">
        <f ca="1" t="shared" si="22"/>
        <v>60</v>
      </c>
      <c r="BX41" s="25">
        <v>61</v>
      </c>
      <c r="BY41" s="14">
        <f ca="1" t="shared" si="53"/>
        <v>61.9</v>
      </c>
      <c r="BZ41" s="44">
        <f t="shared" si="23"/>
        <v>0</v>
      </c>
      <c r="CA41" s="49">
        <f t="shared" si="54"/>
        <v>0</v>
      </c>
      <c r="CB41" s="49">
        <f>SUM($CA$15:CA41)*CA41</f>
        <v>0</v>
      </c>
      <c r="CC41" s="28" t="s">
        <v>54</v>
      </c>
      <c r="CE41" s="9">
        <f ca="1" t="shared" si="24"/>
        <v>0</v>
      </c>
      <c r="CF41" s="10">
        <f ca="1" t="shared" si="25"/>
        <v>215</v>
      </c>
      <c r="CG41" s="48">
        <f t="shared" si="26"/>
        <v>-32</v>
      </c>
      <c r="CH41" s="49">
        <f t="shared" si="27"/>
        <v>1</v>
      </c>
      <c r="CI41" s="45">
        <f t="shared" si="28"/>
        <v>61</v>
      </c>
      <c r="CJ41" s="9">
        <f ca="1" t="shared" si="55"/>
        <v>60</v>
      </c>
      <c r="CK41" s="25">
        <v>61</v>
      </c>
      <c r="CL41" s="14">
        <f ca="1" t="shared" si="56"/>
        <v>61.9</v>
      </c>
      <c r="CM41" s="44">
        <f t="shared" si="29"/>
        <v>0</v>
      </c>
      <c r="CN41" s="49">
        <f t="shared" si="30"/>
        <v>0</v>
      </c>
      <c r="CO41" s="49">
        <f>SUM($CN$15:CN41)*CN41</f>
        <v>0</v>
      </c>
      <c r="CP41" s="28" t="s">
        <v>54</v>
      </c>
      <c r="CS41" s="9">
        <f ca="1" t="shared" si="31"/>
        <v>0</v>
      </c>
      <c r="CT41" s="10">
        <f ca="1" t="shared" si="32"/>
        <v>105</v>
      </c>
      <c r="CU41" s="48">
        <f t="shared" si="5"/>
        <v>-52</v>
      </c>
      <c r="CV41" s="25">
        <f t="shared" si="6"/>
        <v>1</v>
      </c>
      <c r="CW41" s="45">
        <f t="shared" si="33"/>
        <v>61</v>
      </c>
      <c r="CX41" s="9">
        <f ca="1" t="shared" si="57"/>
        <v>60</v>
      </c>
      <c r="CY41" s="25">
        <v>61</v>
      </c>
      <c r="CZ41" s="14">
        <f ca="1" t="shared" si="58"/>
        <v>61.9</v>
      </c>
      <c r="DA41" s="44">
        <f t="shared" si="34"/>
        <v>0</v>
      </c>
      <c r="DB41" s="49">
        <f t="shared" si="7"/>
        <v>0</v>
      </c>
      <c r="DC41" s="49">
        <f>SUM($DB$15:DB41)*DB41</f>
        <v>0</v>
      </c>
      <c r="DD41" s="28" t="s">
        <v>54</v>
      </c>
      <c r="DF41" s="9">
        <f ca="1" t="shared" si="35"/>
        <v>0</v>
      </c>
      <c r="DG41" s="10">
        <f ca="1" t="shared" si="36"/>
        <v>110</v>
      </c>
      <c r="DH41" s="48">
        <f t="shared" si="37"/>
        <v>-55</v>
      </c>
      <c r="DI41" s="49">
        <f t="shared" si="8"/>
        <v>1</v>
      </c>
      <c r="DJ41" s="45">
        <f t="shared" si="38"/>
        <v>61</v>
      </c>
      <c r="DK41" s="9">
        <f ca="1" t="shared" si="39"/>
        <v>60</v>
      </c>
      <c r="DL41" s="25">
        <v>61</v>
      </c>
      <c r="DM41" s="14">
        <f ca="1" t="shared" si="59"/>
        <v>61.9</v>
      </c>
      <c r="DN41" s="44">
        <f t="shared" si="40"/>
        <v>0</v>
      </c>
      <c r="DO41" s="49">
        <f t="shared" si="9"/>
        <v>0</v>
      </c>
      <c r="DP41" s="49">
        <f>SUM($DO$15:DO41)*DO41</f>
        <v>0</v>
      </c>
      <c r="DQ41" s="28" t="s">
        <v>54</v>
      </c>
      <c r="DS41" s="9">
        <f ca="1" t="shared" si="41"/>
        <v>0</v>
      </c>
      <c r="DT41" s="10">
        <f ca="1" t="shared" si="42"/>
        <v>215</v>
      </c>
      <c r="DU41" s="48">
        <f t="shared" si="43"/>
        <v>-107</v>
      </c>
      <c r="DV41" s="49">
        <f t="shared" si="10"/>
        <v>1</v>
      </c>
      <c r="DW41" s="45">
        <f t="shared" si="44"/>
        <v>61</v>
      </c>
      <c r="DX41" s="9">
        <f ca="1" t="shared" si="45"/>
        <v>60</v>
      </c>
      <c r="DY41" s="25">
        <v>61</v>
      </c>
      <c r="DZ41" s="14">
        <f ca="1" t="shared" si="46"/>
        <v>61.9</v>
      </c>
      <c r="EA41" s="44">
        <f t="shared" si="47"/>
        <v>0</v>
      </c>
      <c r="EB41" s="49">
        <f t="shared" si="11"/>
        <v>0</v>
      </c>
      <c r="EC41" s="49">
        <f>SUM($EB$15:EB41)*EB41</f>
        <v>0</v>
      </c>
      <c r="ED41" s="28" t="s">
        <v>54</v>
      </c>
    </row>
    <row r="42" spans="1:134" s="6" customFormat="1" ht="12.75" customHeight="1">
      <c r="A42" s="209">
        <f t="shared" si="0"/>
        <v>3</v>
      </c>
      <c r="B42" s="210"/>
      <c r="C42" s="209">
        <f t="shared" si="12"/>
        <v>2</v>
      </c>
      <c r="D42" s="210"/>
      <c r="E42" s="52"/>
      <c r="F42" s="53"/>
      <c r="G42" s="53"/>
      <c r="H42" s="53"/>
      <c r="I42" s="54"/>
      <c r="J42" s="52"/>
      <c r="K42" s="53"/>
      <c r="L42" s="53"/>
      <c r="M42" s="53"/>
      <c r="N42" s="54"/>
      <c r="O42" s="52"/>
      <c r="P42" s="53"/>
      <c r="Q42" s="53"/>
      <c r="R42" s="53"/>
      <c r="S42" s="54"/>
      <c r="T42" s="52"/>
      <c r="U42" s="53"/>
      <c r="V42" s="53"/>
      <c r="W42" s="53">
        <v>1</v>
      </c>
      <c r="X42" s="54">
        <v>1</v>
      </c>
      <c r="Y42" s="19">
        <v>26</v>
      </c>
      <c r="Z42" s="16" t="s">
        <v>15</v>
      </c>
      <c r="AA42" s="20">
        <v>27.9</v>
      </c>
      <c r="AB42" s="52">
        <v>1</v>
      </c>
      <c r="AC42" s="53"/>
      <c r="AD42" s="53"/>
      <c r="AE42" s="53"/>
      <c r="AF42" s="54"/>
      <c r="AG42" s="52"/>
      <c r="AH42" s="53"/>
      <c r="AI42" s="53"/>
      <c r="AJ42" s="53"/>
      <c r="AK42" s="54"/>
      <c r="AL42" s="52"/>
      <c r="AM42" s="53"/>
      <c r="AN42" s="53"/>
      <c r="AO42" s="53"/>
      <c r="AP42" s="54"/>
      <c r="AQ42" s="52"/>
      <c r="AR42" s="53"/>
      <c r="AS42" s="53"/>
      <c r="AT42" s="53"/>
      <c r="AU42" s="75"/>
      <c r="AV42" s="209">
        <f t="shared" si="1"/>
        <v>1</v>
      </c>
      <c r="AW42" s="210"/>
      <c r="AX42" s="209">
        <f t="shared" si="2"/>
        <v>1</v>
      </c>
      <c r="AY42" s="215"/>
      <c r="AZ42" s="149">
        <f t="shared" si="3"/>
        <v>3</v>
      </c>
      <c r="BA42" s="150"/>
      <c r="BB42" s="160">
        <f t="shared" si="4"/>
        <v>4</v>
      </c>
      <c r="BC42" s="150"/>
      <c r="BE42" s="9">
        <f ca="1" t="shared" si="13"/>
        <v>0</v>
      </c>
      <c r="BF42" s="10">
        <f ca="1" t="shared" si="14"/>
        <v>105</v>
      </c>
      <c r="BG42" s="48">
        <f t="shared" si="48"/>
        <v>-16</v>
      </c>
      <c r="BH42" s="25">
        <f t="shared" si="15"/>
        <v>1</v>
      </c>
      <c r="BI42" s="45">
        <f t="shared" si="49"/>
        <v>63</v>
      </c>
      <c r="BJ42" s="9">
        <f ca="1" t="shared" si="50"/>
        <v>62</v>
      </c>
      <c r="BK42" s="25">
        <v>63</v>
      </c>
      <c r="BL42" s="14">
        <f ca="1" t="shared" si="51"/>
        <v>63.9</v>
      </c>
      <c r="BM42" s="44">
        <f t="shared" si="52"/>
        <v>0</v>
      </c>
      <c r="BN42" s="49">
        <f t="shared" si="16"/>
        <v>0</v>
      </c>
      <c r="BO42" s="49">
        <f>SUM($BN$15:BN42)*BN42</f>
        <v>0</v>
      </c>
      <c r="BP42" s="28" t="s">
        <v>55</v>
      </c>
      <c r="BR42" s="9">
        <f ca="1" t="shared" si="17"/>
        <v>0</v>
      </c>
      <c r="BS42" s="10">
        <f ca="1" t="shared" si="18"/>
        <v>110</v>
      </c>
      <c r="BT42" s="48">
        <f t="shared" si="19"/>
        <v>-16</v>
      </c>
      <c r="BU42" s="49">
        <f t="shared" si="20"/>
        <v>1</v>
      </c>
      <c r="BV42" s="45">
        <f t="shared" si="21"/>
        <v>63</v>
      </c>
      <c r="BW42" s="9">
        <f ca="1" t="shared" si="22"/>
        <v>62</v>
      </c>
      <c r="BX42" s="25">
        <v>63</v>
      </c>
      <c r="BY42" s="14">
        <f ca="1" t="shared" si="53"/>
        <v>63.9</v>
      </c>
      <c r="BZ42" s="44">
        <f t="shared" si="23"/>
        <v>0</v>
      </c>
      <c r="CA42" s="49">
        <f t="shared" si="54"/>
        <v>0</v>
      </c>
      <c r="CB42" s="49">
        <f>SUM($CA$15:CA42)*CA42</f>
        <v>0</v>
      </c>
      <c r="CC42" s="28" t="s">
        <v>55</v>
      </c>
      <c r="CE42" s="9">
        <f ca="1" t="shared" si="24"/>
        <v>0</v>
      </c>
      <c r="CF42" s="10">
        <f ca="1" t="shared" si="25"/>
        <v>215</v>
      </c>
      <c r="CG42" s="48">
        <f t="shared" si="26"/>
        <v>-32</v>
      </c>
      <c r="CH42" s="49">
        <f t="shared" si="27"/>
        <v>1</v>
      </c>
      <c r="CI42" s="45">
        <f t="shared" si="28"/>
        <v>63</v>
      </c>
      <c r="CJ42" s="9">
        <f ca="1" t="shared" si="55"/>
        <v>62</v>
      </c>
      <c r="CK42" s="25">
        <v>63</v>
      </c>
      <c r="CL42" s="14">
        <f ca="1" t="shared" si="56"/>
        <v>63.9</v>
      </c>
      <c r="CM42" s="44">
        <f t="shared" si="29"/>
        <v>0</v>
      </c>
      <c r="CN42" s="49">
        <f t="shared" si="30"/>
        <v>0</v>
      </c>
      <c r="CO42" s="49">
        <f>SUM($CN$15:CN42)*CN42</f>
        <v>0</v>
      </c>
      <c r="CP42" s="28" t="s">
        <v>55</v>
      </c>
      <c r="CS42" s="9">
        <f ca="1" t="shared" si="31"/>
        <v>0</v>
      </c>
      <c r="CT42" s="10">
        <f ca="1" t="shared" si="32"/>
        <v>105</v>
      </c>
      <c r="CU42" s="48">
        <f t="shared" si="5"/>
        <v>-52</v>
      </c>
      <c r="CV42" s="25">
        <f t="shared" si="6"/>
        <v>1</v>
      </c>
      <c r="CW42" s="45">
        <f t="shared" si="33"/>
        <v>63</v>
      </c>
      <c r="CX42" s="9">
        <f ca="1" t="shared" si="57"/>
        <v>62</v>
      </c>
      <c r="CY42" s="25">
        <v>63</v>
      </c>
      <c r="CZ42" s="14">
        <f ca="1" t="shared" si="58"/>
        <v>63.9</v>
      </c>
      <c r="DA42" s="44">
        <f t="shared" si="34"/>
        <v>0</v>
      </c>
      <c r="DB42" s="49">
        <f t="shared" si="7"/>
        <v>0</v>
      </c>
      <c r="DC42" s="49">
        <f>SUM($DB$15:DB42)*DB42</f>
        <v>0</v>
      </c>
      <c r="DD42" s="28" t="s">
        <v>55</v>
      </c>
      <c r="DF42" s="9">
        <f ca="1" t="shared" si="35"/>
        <v>0</v>
      </c>
      <c r="DG42" s="10">
        <f ca="1" t="shared" si="36"/>
        <v>110</v>
      </c>
      <c r="DH42" s="48">
        <f t="shared" si="37"/>
        <v>-55</v>
      </c>
      <c r="DI42" s="49">
        <f t="shared" si="8"/>
        <v>1</v>
      </c>
      <c r="DJ42" s="45">
        <f t="shared" si="38"/>
        <v>63</v>
      </c>
      <c r="DK42" s="9">
        <f ca="1" t="shared" si="39"/>
        <v>62</v>
      </c>
      <c r="DL42" s="25">
        <v>63</v>
      </c>
      <c r="DM42" s="14">
        <f ca="1" t="shared" si="59"/>
        <v>63.9</v>
      </c>
      <c r="DN42" s="44">
        <f t="shared" si="40"/>
        <v>0</v>
      </c>
      <c r="DO42" s="49">
        <f t="shared" si="9"/>
        <v>0</v>
      </c>
      <c r="DP42" s="49">
        <f>SUM($DO$15:DO42)*DO42</f>
        <v>0</v>
      </c>
      <c r="DQ42" s="28" t="s">
        <v>55</v>
      </c>
      <c r="DS42" s="9">
        <f ca="1" t="shared" si="41"/>
        <v>0</v>
      </c>
      <c r="DT42" s="10">
        <f ca="1" t="shared" si="42"/>
        <v>215</v>
      </c>
      <c r="DU42" s="48">
        <f t="shared" si="43"/>
        <v>-107</v>
      </c>
      <c r="DV42" s="49">
        <f t="shared" si="10"/>
        <v>1</v>
      </c>
      <c r="DW42" s="45">
        <f t="shared" si="44"/>
        <v>63</v>
      </c>
      <c r="DX42" s="9">
        <f ca="1" t="shared" si="45"/>
        <v>62</v>
      </c>
      <c r="DY42" s="25">
        <v>63</v>
      </c>
      <c r="DZ42" s="14">
        <f ca="1" t="shared" si="46"/>
        <v>63.9</v>
      </c>
      <c r="EA42" s="44">
        <f t="shared" si="47"/>
        <v>0</v>
      </c>
      <c r="EB42" s="49">
        <f t="shared" si="11"/>
        <v>0</v>
      </c>
      <c r="EC42" s="49">
        <f>SUM($EB$15:EB42)*EB42</f>
        <v>0</v>
      </c>
      <c r="ED42" s="28" t="s">
        <v>55</v>
      </c>
    </row>
    <row r="43" spans="1:134" s="6" customFormat="1" ht="12.75" customHeight="1">
      <c r="A43" s="209">
        <f t="shared" si="0"/>
        <v>1</v>
      </c>
      <c r="B43" s="210"/>
      <c r="C43" s="209">
        <f t="shared" si="12"/>
        <v>1</v>
      </c>
      <c r="D43" s="210"/>
      <c r="E43" s="52"/>
      <c r="F43" s="53"/>
      <c r="G43" s="53"/>
      <c r="H43" s="53"/>
      <c r="I43" s="54"/>
      <c r="J43" s="52"/>
      <c r="K43" s="53"/>
      <c r="L43" s="53"/>
      <c r="M43" s="53"/>
      <c r="N43" s="54"/>
      <c r="O43" s="52"/>
      <c r="P43" s="53"/>
      <c r="Q43" s="53"/>
      <c r="R43" s="53"/>
      <c r="S43" s="54"/>
      <c r="T43" s="52"/>
      <c r="U43" s="53"/>
      <c r="V43" s="53"/>
      <c r="W43" s="53"/>
      <c r="X43" s="54">
        <v>1</v>
      </c>
      <c r="Y43" s="19">
        <v>24</v>
      </c>
      <c r="Z43" s="16" t="s">
        <v>15</v>
      </c>
      <c r="AA43" s="20">
        <v>25.9</v>
      </c>
      <c r="AB43" s="52"/>
      <c r="AC43" s="53"/>
      <c r="AD43" s="53"/>
      <c r="AE43" s="53"/>
      <c r="AF43" s="54"/>
      <c r="AG43" s="52"/>
      <c r="AH43" s="53"/>
      <c r="AI43" s="53"/>
      <c r="AJ43" s="53"/>
      <c r="AK43" s="54"/>
      <c r="AL43" s="52"/>
      <c r="AM43" s="53"/>
      <c r="AN43" s="53"/>
      <c r="AO43" s="53"/>
      <c r="AP43" s="54"/>
      <c r="AQ43" s="52"/>
      <c r="AR43" s="53"/>
      <c r="AS43" s="53"/>
      <c r="AT43" s="53"/>
      <c r="AU43" s="75"/>
      <c r="AV43" s="209">
        <f t="shared" si="1"/>
        <v>0</v>
      </c>
      <c r="AW43" s="210"/>
      <c r="AX43" s="209">
        <f t="shared" si="2"/>
        <v>0</v>
      </c>
      <c r="AY43" s="215"/>
      <c r="AZ43" s="149">
        <f t="shared" si="3"/>
        <v>1</v>
      </c>
      <c r="BA43" s="150"/>
      <c r="BB43" s="160">
        <f t="shared" si="4"/>
        <v>1</v>
      </c>
      <c r="BC43" s="150"/>
      <c r="BE43" s="9">
        <f ca="1" t="shared" si="13"/>
        <v>0</v>
      </c>
      <c r="BF43" s="10">
        <f ca="1" t="shared" si="14"/>
        <v>105</v>
      </c>
      <c r="BG43" s="48">
        <f t="shared" si="48"/>
        <v>-16</v>
      </c>
      <c r="BH43" s="25">
        <f t="shared" si="15"/>
        <v>1</v>
      </c>
      <c r="BI43" s="45">
        <f t="shared" si="49"/>
        <v>65</v>
      </c>
      <c r="BJ43" s="9">
        <f ca="1" t="shared" si="50"/>
        <v>64</v>
      </c>
      <c r="BK43" s="25">
        <v>65</v>
      </c>
      <c r="BL43" s="14">
        <f ca="1" t="shared" si="51"/>
        <v>65.9</v>
      </c>
      <c r="BM43" s="44">
        <f t="shared" si="52"/>
        <v>0</v>
      </c>
      <c r="BN43" s="49">
        <f t="shared" si="16"/>
        <v>0</v>
      </c>
      <c r="BO43" s="49">
        <f>SUM($BN$15:BN43)*BN43</f>
        <v>0</v>
      </c>
      <c r="BP43" s="28" t="s">
        <v>56</v>
      </c>
      <c r="BR43" s="9">
        <f ca="1" t="shared" si="17"/>
        <v>0</v>
      </c>
      <c r="BS43" s="10">
        <f ca="1" t="shared" si="18"/>
        <v>110</v>
      </c>
      <c r="BT43" s="48">
        <f t="shared" si="19"/>
        <v>-16</v>
      </c>
      <c r="BU43" s="49">
        <f t="shared" si="20"/>
        <v>1</v>
      </c>
      <c r="BV43" s="45">
        <f t="shared" si="21"/>
        <v>65</v>
      </c>
      <c r="BW43" s="9">
        <f ca="1" t="shared" si="22"/>
        <v>64</v>
      </c>
      <c r="BX43" s="25">
        <v>65</v>
      </c>
      <c r="BY43" s="14">
        <f ca="1" t="shared" si="53"/>
        <v>65.9</v>
      </c>
      <c r="BZ43" s="44">
        <f t="shared" si="23"/>
        <v>0</v>
      </c>
      <c r="CA43" s="49">
        <f t="shared" si="54"/>
        <v>0</v>
      </c>
      <c r="CB43" s="49">
        <f>SUM($CA$15:CA43)*CA43</f>
        <v>0</v>
      </c>
      <c r="CC43" s="28" t="s">
        <v>56</v>
      </c>
      <c r="CE43" s="9">
        <f ca="1" t="shared" si="24"/>
        <v>0</v>
      </c>
      <c r="CF43" s="10">
        <f ca="1" t="shared" si="25"/>
        <v>215</v>
      </c>
      <c r="CG43" s="48">
        <f t="shared" si="26"/>
        <v>-32</v>
      </c>
      <c r="CH43" s="49">
        <f t="shared" si="27"/>
        <v>1</v>
      </c>
      <c r="CI43" s="45">
        <f t="shared" si="28"/>
        <v>65</v>
      </c>
      <c r="CJ43" s="9">
        <f ca="1" t="shared" si="55"/>
        <v>64</v>
      </c>
      <c r="CK43" s="25">
        <v>65</v>
      </c>
      <c r="CL43" s="14">
        <f ca="1" t="shared" si="56"/>
        <v>65.9</v>
      </c>
      <c r="CM43" s="44">
        <f t="shared" si="29"/>
        <v>0</v>
      </c>
      <c r="CN43" s="49">
        <f t="shared" si="30"/>
        <v>0</v>
      </c>
      <c r="CO43" s="49">
        <f>SUM($CN$15:CN43)*CN43</f>
        <v>0</v>
      </c>
      <c r="CP43" s="28" t="s">
        <v>56</v>
      </c>
      <c r="CS43" s="9">
        <f ca="1" t="shared" si="31"/>
        <v>0</v>
      </c>
      <c r="CT43" s="10">
        <f ca="1" t="shared" si="32"/>
        <v>105</v>
      </c>
      <c r="CU43" s="48">
        <f t="shared" si="5"/>
        <v>-52</v>
      </c>
      <c r="CV43" s="25">
        <f t="shared" si="6"/>
        <v>1</v>
      </c>
      <c r="CW43" s="45">
        <f t="shared" si="33"/>
        <v>65</v>
      </c>
      <c r="CX43" s="9">
        <f ca="1" t="shared" si="57"/>
        <v>64</v>
      </c>
      <c r="CY43" s="25">
        <v>65</v>
      </c>
      <c r="CZ43" s="14">
        <f ca="1" t="shared" si="58"/>
        <v>65.9</v>
      </c>
      <c r="DA43" s="44">
        <f t="shared" si="34"/>
        <v>0</v>
      </c>
      <c r="DB43" s="49">
        <f t="shared" si="7"/>
        <v>0</v>
      </c>
      <c r="DC43" s="49">
        <f>SUM($DB$15:DB43)*DB43</f>
        <v>0</v>
      </c>
      <c r="DD43" s="28" t="s">
        <v>56</v>
      </c>
      <c r="DF43" s="9">
        <f ca="1" t="shared" si="35"/>
        <v>0</v>
      </c>
      <c r="DG43" s="10">
        <f ca="1" t="shared" si="36"/>
        <v>110</v>
      </c>
      <c r="DH43" s="48">
        <f t="shared" si="37"/>
        <v>-55</v>
      </c>
      <c r="DI43" s="49">
        <f t="shared" si="8"/>
        <v>1</v>
      </c>
      <c r="DJ43" s="45">
        <f t="shared" si="38"/>
        <v>65</v>
      </c>
      <c r="DK43" s="9">
        <f ca="1" t="shared" si="39"/>
        <v>64</v>
      </c>
      <c r="DL43" s="25">
        <v>65</v>
      </c>
      <c r="DM43" s="14">
        <f ca="1" t="shared" si="59"/>
        <v>65.9</v>
      </c>
      <c r="DN43" s="44">
        <f t="shared" si="40"/>
        <v>0</v>
      </c>
      <c r="DO43" s="49">
        <f t="shared" si="9"/>
        <v>0</v>
      </c>
      <c r="DP43" s="49">
        <f>SUM($DO$15:DO43)*DO43</f>
        <v>0</v>
      </c>
      <c r="DQ43" s="28" t="s">
        <v>56</v>
      </c>
      <c r="DS43" s="9">
        <f ca="1" t="shared" si="41"/>
        <v>0</v>
      </c>
      <c r="DT43" s="10">
        <f ca="1" t="shared" si="42"/>
        <v>215</v>
      </c>
      <c r="DU43" s="48">
        <f t="shared" si="43"/>
        <v>-107</v>
      </c>
      <c r="DV43" s="49">
        <f t="shared" si="10"/>
        <v>1</v>
      </c>
      <c r="DW43" s="45">
        <f t="shared" si="44"/>
        <v>65</v>
      </c>
      <c r="DX43" s="9">
        <f ca="1" t="shared" si="45"/>
        <v>64</v>
      </c>
      <c r="DY43" s="25">
        <v>65</v>
      </c>
      <c r="DZ43" s="14">
        <f ca="1" t="shared" si="46"/>
        <v>65.9</v>
      </c>
      <c r="EA43" s="44">
        <f t="shared" si="47"/>
        <v>0</v>
      </c>
      <c r="EB43" s="49">
        <f t="shared" si="11"/>
        <v>0</v>
      </c>
      <c r="EC43" s="49">
        <f>SUM($EB$15:EB43)*EB43</f>
        <v>0</v>
      </c>
      <c r="ED43" s="28" t="s">
        <v>56</v>
      </c>
    </row>
    <row r="44" spans="1:134" s="6" customFormat="1" ht="12.75" customHeight="1">
      <c r="A44" s="209">
        <f t="shared" si="0"/>
        <v>0</v>
      </c>
      <c r="B44" s="210"/>
      <c r="C44" s="209">
        <f t="shared" si="12"/>
        <v>0</v>
      </c>
      <c r="D44" s="210"/>
      <c r="E44" s="52"/>
      <c r="F44" s="53"/>
      <c r="G44" s="53"/>
      <c r="H44" s="53"/>
      <c r="I44" s="54"/>
      <c r="J44" s="52"/>
      <c r="K44" s="53"/>
      <c r="L44" s="53"/>
      <c r="M44" s="53"/>
      <c r="N44" s="54"/>
      <c r="O44" s="52"/>
      <c r="P44" s="53"/>
      <c r="Q44" s="53"/>
      <c r="R44" s="53"/>
      <c r="S44" s="54"/>
      <c r="T44" s="52"/>
      <c r="U44" s="53"/>
      <c r="V44" s="53"/>
      <c r="W44" s="53"/>
      <c r="X44" s="54"/>
      <c r="Y44" s="19">
        <v>22</v>
      </c>
      <c r="Z44" s="16" t="s">
        <v>15</v>
      </c>
      <c r="AA44" s="20">
        <v>23.9</v>
      </c>
      <c r="AB44" s="52"/>
      <c r="AC44" s="53"/>
      <c r="AD44" s="53"/>
      <c r="AE44" s="53"/>
      <c r="AF44" s="54"/>
      <c r="AG44" s="52"/>
      <c r="AH44" s="53"/>
      <c r="AI44" s="53"/>
      <c r="AJ44" s="53"/>
      <c r="AK44" s="54"/>
      <c r="AL44" s="52"/>
      <c r="AM44" s="53"/>
      <c r="AN44" s="53"/>
      <c r="AO44" s="53"/>
      <c r="AP44" s="54"/>
      <c r="AQ44" s="52"/>
      <c r="AR44" s="53"/>
      <c r="AS44" s="53"/>
      <c r="AT44" s="53"/>
      <c r="AU44" s="75"/>
      <c r="AV44" s="209">
        <f t="shared" si="1"/>
        <v>0</v>
      </c>
      <c r="AW44" s="210"/>
      <c r="AX44" s="209">
        <f t="shared" si="2"/>
        <v>0</v>
      </c>
      <c r="AY44" s="215"/>
      <c r="AZ44" s="149">
        <f t="shared" si="3"/>
        <v>0</v>
      </c>
      <c r="BA44" s="150"/>
      <c r="BB44" s="160">
        <f t="shared" si="4"/>
        <v>0</v>
      </c>
      <c r="BC44" s="150"/>
      <c r="BE44" s="9">
        <f ca="1" t="shared" si="13"/>
        <v>0</v>
      </c>
      <c r="BF44" s="10">
        <f ca="1" t="shared" si="14"/>
        <v>105</v>
      </c>
      <c r="BG44" s="48">
        <f t="shared" si="48"/>
        <v>-16</v>
      </c>
      <c r="BH44" s="25">
        <f t="shared" si="15"/>
        <v>1</v>
      </c>
      <c r="BI44" s="45">
        <f t="shared" si="49"/>
        <v>67</v>
      </c>
      <c r="BJ44" s="9">
        <f ca="1" t="shared" si="50"/>
        <v>66</v>
      </c>
      <c r="BK44" s="25">
        <v>67</v>
      </c>
      <c r="BL44" s="14">
        <f ca="1" t="shared" si="51"/>
        <v>67.9</v>
      </c>
      <c r="BM44" s="44">
        <f t="shared" si="52"/>
        <v>0</v>
      </c>
      <c r="BN44" s="49">
        <f t="shared" si="16"/>
        <v>0</v>
      </c>
      <c r="BO44" s="49">
        <f>SUM($BN$15:BN44)*BN44</f>
        <v>0</v>
      </c>
      <c r="BP44" s="28" t="s">
        <v>57</v>
      </c>
      <c r="BR44" s="9">
        <f ca="1" t="shared" si="17"/>
        <v>0</v>
      </c>
      <c r="BS44" s="10">
        <f ca="1" t="shared" si="18"/>
        <v>110</v>
      </c>
      <c r="BT44" s="48">
        <f t="shared" si="19"/>
        <v>-16</v>
      </c>
      <c r="BU44" s="49">
        <f t="shared" si="20"/>
        <v>1</v>
      </c>
      <c r="BV44" s="45">
        <f t="shared" si="21"/>
        <v>67</v>
      </c>
      <c r="BW44" s="9">
        <f ca="1" t="shared" si="22"/>
        <v>66</v>
      </c>
      <c r="BX44" s="25">
        <v>67</v>
      </c>
      <c r="BY44" s="14">
        <f ca="1" t="shared" si="53"/>
        <v>67.9</v>
      </c>
      <c r="BZ44" s="44">
        <f t="shared" si="23"/>
        <v>0</v>
      </c>
      <c r="CA44" s="49">
        <f t="shared" si="54"/>
        <v>0</v>
      </c>
      <c r="CB44" s="49">
        <f>SUM($CA$15:CA44)*CA44</f>
        <v>0</v>
      </c>
      <c r="CC44" s="28" t="s">
        <v>57</v>
      </c>
      <c r="CE44" s="9">
        <f ca="1" t="shared" si="24"/>
        <v>0</v>
      </c>
      <c r="CF44" s="10">
        <f ca="1" t="shared" si="25"/>
        <v>215</v>
      </c>
      <c r="CG44" s="48">
        <f t="shared" si="26"/>
        <v>-32</v>
      </c>
      <c r="CH44" s="49">
        <f t="shared" si="27"/>
        <v>1</v>
      </c>
      <c r="CI44" s="45">
        <f t="shared" si="28"/>
        <v>67</v>
      </c>
      <c r="CJ44" s="9">
        <f ca="1" t="shared" si="55"/>
        <v>66</v>
      </c>
      <c r="CK44" s="25">
        <v>67</v>
      </c>
      <c r="CL44" s="14">
        <f ca="1" t="shared" si="56"/>
        <v>67.9</v>
      </c>
      <c r="CM44" s="44">
        <f t="shared" si="29"/>
        <v>0</v>
      </c>
      <c r="CN44" s="49">
        <f t="shared" si="30"/>
        <v>0</v>
      </c>
      <c r="CO44" s="49">
        <f>SUM($CN$15:CN44)*CN44</f>
        <v>0</v>
      </c>
      <c r="CP44" s="28" t="s">
        <v>57</v>
      </c>
      <c r="CS44" s="9">
        <f ca="1" t="shared" si="31"/>
        <v>0</v>
      </c>
      <c r="CT44" s="10">
        <f ca="1" t="shared" si="32"/>
        <v>105</v>
      </c>
      <c r="CU44" s="48">
        <f t="shared" si="5"/>
        <v>-52</v>
      </c>
      <c r="CV44" s="25">
        <f t="shared" si="6"/>
        <v>1</v>
      </c>
      <c r="CW44" s="45">
        <f t="shared" si="33"/>
        <v>67</v>
      </c>
      <c r="CX44" s="9">
        <f ca="1" t="shared" si="57"/>
        <v>66</v>
      </c>
      <c r="CY44" s="25">
        <v>67</v>
      </c>
      <c r="CZ44" s="14">
        <f ca="1" t="shared" si="58"/>
        <v>67.9</v>
      </c>
      <c r="DA44" s="44">
        <f t="shared" si="34"/>
        <v>0</v>
      </c>
      <c r="DB44" s="49">
        <f t="shared" si="7"/>
        <v>0</v>
      </c>
      <c r="DC44" s="49">
        <f>SUM($DB$15:DB44)*DB44</f>
        <v>0</v>
      </c>
      <c r="DD44" s="28" t="s">
        <v>57</v>
      </c>
      <c r="DF44" s="9">
        <f ca="1" t="shared" si="35"/>
        <v>0</v>
      </c>
      <c r="DG44" s="10">
        <f ca="1" t="shared" si="36"/>
        <v>110</v>
      </c>
      <c r="DH44" s="48">
        <f t="shared" si="37"/>
        <v>-55</v>
      </c>
      <c r="DI44" s="49">
        <f t="shared" si="8"/>
        <v>1</v>
      </c>
      <c r="DJ44" s="45">
        <f t="shared" si="38"/>
        <v>67</v>
      </c>
      <c r="DK44" s="9">
        <f ca="1" t="shared" si="39"/>
        <v>66</v>
      </c>
      <c r="DL44" s="25">
        <v>67</v>
      </c>
      <c r="DM44" s="14">
        <f ca="1" t="shared" si="59"/>
        <v>67.9</v>
      </c>
      <c r="DN44" s="44">
        <f t="shared" si="40"/>
        <v>0</v>
      </c>
      <c r="DO44" s="49">
        <f t="shared" si="9"/>
        <v>0</v>
      </c>
      <c r="DP44" s="49">
        <f>SUM($DO$15:DO44)*DO44</f>
        <v>0</v>
      </c>
      <c r="DQ44" s="28" t="s">
        <v>57</v>
      </c>
      <c r="DS44" s="9">
        <f ca="1" t="shared" si="41"/>
        <v>0</v>
      </c>
      <c r="DT44" s="10">
        <f ca="1" t="shared" si="42"/>
        <v>215</v>
      </c>
      <c r="DU44" s="48">
        <f t="shared" si="43"/>
        <v>-107</v>
      </c>
      <c r="DV44" s="49">
        <f t="shared" si="10"/>
        <v>1</v>
      </c>
      <c r="DW44" s="45">
        <f t="shared" si="44"/>
        <v>67</v>
      </c>
      <c r="DX44" s="9">
        <f ca="1" t="shared" si="45"/>
        <v>66</v>
      </c>
      <c r="DY44" s="25">
        <v>67</v>
      </c>
      <c r="DZ44" s="14">
        <f ca="1" t="shared" si="46"/>
        <v>67.9</v>
      </c>
      <c r="EA44" s="44">
        <f t="shared" si="47"/>
        <v>0</v>
      </c>
      <c r="EB44" s="49">
        <f t="shared" si="11"/>
        <v>0</v>
      </c>
      <c r="EC44" s="49">
        <f>SUM($EB$15:EB44)*EB44</f>
        <v>0</v>
      </c>
      <c r="ED44" s="28" t="s">
        <v>57</v>
      </c>
    </row>
    <row r="45" spans="1:134" s="6" customFormat="1" ht="12.75" customHeight="1">
      <c r="A45" s="209">
        <f t="shared" si="0"/>
        <v>0</v>
      </c>
      <c r="B45" s="210"/>
      <c r="C45" s="209">
        <f t="shared" si="12"/>
        <v>0</v>
      </c>
      <c r="D45" s="210"/>
      <c r="E45" s="52"/>
      <c r="F45" s="53"/>
      <c r="G45" s="53"/>
      <c r="H45" s="53"/>
      <c r="I45" s="54"/>
      <c r="J45" s="52"/>
      <c r="K45" s="53"/>
      <c r="L45" s="53"/>
      <c r="M45" s="53"/>
      <c r="N45" s="54"/>
      <c r="O45" s="52"/>
      <c r="P45" s="53"/>
      <c r="Q45" s="53"/>
      <c r="R45" s="53"/>
      <c r="S45" s="54"/>
      <c r="T45" s="52"/>
      <c r="U45" s="53"/>
      <c r="V45" s="53"/>
      <c r="W45" s="53"/>
      <c r="X45" s="54"/>
      <c r="Y45" s="19">
        <v>20</v>
      </c>
      <c r="Z45" s="16" t="s">
        <v>15</v>
      </c>
      <c r="AA45" s="20">
        <v>21.9</v>
      </c>
      <c r="AB45" s="52"/>
      <c r="AC45" s="53"/>
      <c r="AD45" s="53"/>
      <c r="AE45" s="53"/>
      <c r="AF45" s="54"/>
      <c r="AG45" s="52"/>
      <c r="AH45" s="53"/>
      <c r="AI45" s="53"/>
      <c r="AJ45" s="53"/>
      <c r="AK45" s="54"/>
      <c r="AL45" s="52"/>
      <c r="AM45" s="53"/>
      <c r="AN45" s="53"/>
      <c r="AO45" s="53"/>
      <c r="AP45" s="54"/>
      <c r="AQ45" s="52"/>
      <c r="AR45" s="53"/>
      <c r="AS45" s="53"/>
      <c r="AT45" s="53"/>
      <c r="AU45" s="75"/>
      <c r="AV45" s="209">
        <f t="shared" si="1"/>
        <v>0</v>
      </c>
      <c r="AW45" s="210"/>
      <c r="AX45" s="209">
        <f t="shared" si="2"/>
        <v>0</v>
      </c>
      <c r="AY45" s="215"/>
      <c r="AZ45" s="149">
        <f t="shared" si="3"/>
        <v>0</v>
      </c>
      <c r="BA45" s="150"/>
      <c r="BB45" s="160">
        <f t="shared" si="4"/>
        <v>0</v>
      </c>
      <c r="BC45" s="150"/>
      <c r="BE45" s="9">
        <f ca="1" t="shared" si="13"/>
        <v>0</v>
      </c>
      <c r="BF45" s="10">
        <f ca="1" t="shared" si="14"/>
        <v>105</v>
      </c>
      <c r="BG45" s="48">
        <f t="shared" si="48"/>
        <v>-16</v>
      </c>
      <c r="BH45" s="25">
        <f t="shared" si="15"/>
        <v>1</v>
      </c>
      <c r="BI45" s="45">
        <f t="shared" si="49"/>
        <v>69</v>
      </c>
      <c r="BJ45" s="9">
        <f ca="1" t="shared" si="50"/>
        <v>68</v>
      </c>
      <c r="BK45" s="25">
        <v>69</v>
      </c>
      <c r="BL45" s="14">
        <f ca="1" t="shared" si="51"/>
        <v>69.9</v>
      </c>
      <c r="BM45" s="44">
        <f t="shared" si="52"/>
        <v>0</v>
      </c>
      <c r="BN45" s="49">
        <f t="shared" si="16"/>
        <v>0</v>
      </c>
      <c r="BO45" s="49">
        <f>SUM($BN$15:BN45)*BN45</f>
        <v>0</v>
      </c>
      <c r="BP45" s="28" t="s">
        <v>58</v>
      </c>
      <c r="BR45" s="9">
        <f ca="1" t="shared" si="17"/>
        <v>0</v>
      </c>
      <c r="BS45" s="10">
        <f ca="1" t="shared" si="18"/>
        <v>110</v>
      </c>
      <c r="BT45" s="48">
        <f t="shared" si="19"/>
        <v>-16</v>
      </c>
      <c r="BU45" s="49">
        <f t="shared" si="20"/>
        <v>1</v>
      </c>
      <c r="BV45" s="45">
        <f t="shared" si="21"/>
        <v>69</v>
      </c>
      <c r="BW45" s="9">
        <f ca="1" t="shared" si="22"/>
        <v>68</v>
      </c>
      <c r="BX45" s="25">
        <v>69</v>
      </c>
      <c r="BY45" s="14">
        <f ca="1" t="shared" si="53"/>
        <v>69.9</v>
      </c>
      <c r="BZ45" s="44">
        <f t="shared" si="23"/>
        <v>0</v>
      </c>
      <c r="CA45" s="49">
        <f t="shared" si="54"/>
        <v>0</v>
      </c>
      <c r="CB45" s="49">
        <f>SUM($CA$15:CA45)*CA45</f>
        <v>0</v>
      </c>
      <c r="CC45" s="28" t="s">
        <v>58</v>
      </c>
      <c r="CE45" s="9">
        <f ca="1" t="shared" si="24"/>
        <v>0</v>
      </c>
      <c r="CF45" s="10">
        <f ca="1" t="shared" si="25"/>
        <v>215</v>
      </c>
      <c r="CG45" s="48">
        <f t="shared" si="26"/>
        <v>-32</v>
      </c>
      <c r="CH45" s="49">
        <f t="shared" si="27"/>
        <v>1</v>
      </c>
      <c r="CI45" s="45">
        <f t="shared" si="28"/>
        <v>69</v>
      </c>
      <c r="CJ45" s="9">
        <f ca="1" t="shared" si="55"/>
        <v>68</v>
      </c>
      <c r="CK45" s="25">
        <v>69</v>
      </c>
      <c r="CL45" s="14">
        <f ca="1" t="shared" si="56"/>
        <v>69.9</v>
      </c>
      <c r="CM45" s="44">
        <f t="shared" si="29"/>
        <v>0</v>
      </c>
      <c r="CN45" s="49">
        <f t="shared" si="30"/>
        <v>0</v>
      </c>
      <c r="CO45" s="49">
        <f>SUM($CN$15:CN45)*CN45</f>
        <v>0</v>
      </c>
      <c r="CP45" s="28" t="s">
        <v>58</v>
      </c>
      <c r="CS45" s="9">
        <f ca="1" t="shared" si="31"/>
        <v>0</v>
      </c>
      <c r="CT45" s="10">
        <f ca="1" t="shared" si="32"/>
        <v>105</v>
      </c>
      <c r="CU45" s="48">
        <f t="shared" si="5"/>
        <v>-52</v>
      </c>
      <c r="CV45" s="25">
        <f t="shared" si="6"/>
        <v>1</v>
      </c>
      <c r="CW45" s="45">
        <f t="shared" si="33"/>
        <v>69</v>
      </c>
      <c r="CX45" s="9">
        <f ca="1" t="shared" si="57"/>
        <v>68</v>
      </c>
      <c r="CY45" s="25">
        <v>69</v>
      </c>
      <c r="CZ45" s="14">
        <f ca="1" t="shared" si="58"/>
        <v>69.9</v>
      </c>
      <c r="DA45" s="44">
        <f t="shared" si="34"/>
        <v>0</v>
      </c>
      <c r="DB45" s="49">
        <f t="shared" si="7"/>
        <v>0</v>
      </c>
      <c r="DC45" s="49">
        <f>SUM($DB$15:DB45)*DB45</f>
        <v>0</v>
      </c>
      <c r="DD45" s="28" t="s">
        <v>58</v>
      </c>
      <c r="DF45" s="9">
        <f ca="1" t="shared" si="35"/>
        <v>0</v>
      </c>
      <c r="DG45" s="10">
        <f ca="1" t="shared" si="36"/>
        <v>110</v>
      </c>
      <c r="DH45" s="48">
        <f t="shared" si="37"/>
        <v>-55</v>
      </c>
      <c r="DI45" s="49">
        <f t="shared" si="8"/>
        <v>1</v>
      </c>
      <c r="DJ45" s="45">
        <f t="shared" si="38"/>
        <v>69</v>
      </c>
      <c r="DK45" s="9">
        <f ca="1" t="shared" si="39"/>
        <v>68</v>
      </c>
      <c r="DL45" s="25">
        <v>69</v>
      </c>
      <c r="DM45" s="14">
        <f ca="1" t="shared" si="59"/>
        <v>69.9</v>
      </c>
      <c r="DN45" s="44">
        <f t="shared" si="40"/>
        <v>0</v>
      </c>
      <c r="DO45" s="49">
        <f t="shared" si="9"/>
        <v>0</v>
      </c>
      <c r="DP45" s="49">
        <f>SUM($DO$15:DO45)*DO45</f>
        <v>0</v>
      </c>
      <c r="DQ45" s="28" t="s">
        <v>58</v>
      </c>
      <c r="DS45" s="9">
        <f ca="1" t="shared" si="41"/>
        <v>0</v>
      </c>
      <c r="DT45" s="10">
        <f ca="1" t="shared" si="42"/>
        <v>215</v>
      </c>
      <c r="DU45" s="48">
        <f t="shared" si="43"/>
        <v>-107</v>
      </c>
      <c r="DV45" s="49">
        <f t="shared" si="10"/>
        <v>1</v>
      </c>
      <c r="DW45" s="45">
        <f t="shared" si="44"/>
        <v>69</v>
      </c>
      <c r="DX45" s="9">
        <f ca="1" t="shared" si="45"/>
        <v>68</v>
      </c>
      <c r="DY45" s="25">
        <v>69</v>
      </c>
      <c r="DZ45" s="14">
        <f ca="1" t="shared" si="46"/>
        <v>69.9</v>
      </c>
      <c r="EA45" s="44">
        <f t="shared" si="47"/>
        <v>0</v>
      </c>
      <c r="EB45" s="49">
        <f t="shared" si="11"/>
        <v>0</v>
      </c>
      <c r="EC45" s="49">
        <f>SUM($EB$15:EB45)*EB45</f>
        <v>0</v>
      </c>
      <c r="ED45" s="28" t="s">
        <v>58</v>
      </c>
    </row>
    <row r="46" spans="1:134" s="3" customFormat="1" ht="12.75" customHeight="1">
      <c r="A46" s="209">
        <f t="shared" si="0"/>
        <v>0</v>
      </c>
      <c r="B46" s="210"/>
      <c r="C46" s="209">
        <f t="shared" si="12"/>
        <v>0</v>
      </c>
      <c r="D46" s="210"/>
      <c r="E46" s="52"/>
      <c r="F46" s="53"/>
      <c r="G46" s="53"/>
      <c r="H46" s="53"/>
      <c r="I46" s="54"/>
      <c r="J46" s="52"/>
      <c r="K46" s="53"/>
      <c r="L46" s="53"/>
      <c r="M46" s="53"/>
      <c r="N46" s="54"/>
      <c r="O46" s="52"/>
      <c r="P46" s="53"/>
      <c r="Q46" s="53"/>
      <c r="R46" s="53"/>
      <c r="S46" s="54"/>
      <c r="T46" s="52"/>
      <c r="U46" s="53"/>
      <c r="V46" s="53"/>
      <c r="W46" s="53"/>
      <c r="X46" s="54"/>
      <c r="Y46" s="19">
        <v>18</v>
      </c>
      <c r="Z46" s="16" t="s">
        <v>15</v>
      </c>
      <c r="AA46" s="20">
        <v>19.9</v>
      </c>
      <c r="AB46" s="52"/>
      <c r="AC46" s="53"/>
      <c r="AD46" s="53"/>
      <c r="AE46" s="53"/>
      <c r="AF46" s="54"/>
      <c r="AG46" s="52"/>
      <c r="AH46" s="53"/>
      <c r="AI46" s="53"/>
      <c r="AJ46" s="53"/>
      <c r="AK46" s="54"/>
      <c r="AL46" s="52"/>
      <c r="AM46" s="53"/>
      <c r="AN46" s="53"/>
      <c r="AO46" s="53"/>
      <c r="AP46" s="54"/>
      <c r="AQ46" s="52"/>
      <c r="AR46" s="53"/>
      <c r="AS46" s="53"/>
      <c r="AT46" s="53"/>
      <c r="AU46" s="75"/>
      <c r="AV46" s="209">
        <f t="shared" si="1"/>
        <v>0</v>
      </c>
      <c r="AW46" s="210"/>
      <c r="AX46" s="209">
        <f t="shared" si="2"/>
        <v>0</v>
      </c>
      <c r="AY46" s="215"/>
      <c r="AZ46" s="149">
        <f t="shared" si="3"/>
        <v>0</v>
      </c>
      <c r="BA46" s="150"/>
      <c r="BB46" s="160">
        <f t="shared" si="4"/>
        <v>0</v>
      </c>
      <c r="BC46" s="150"/>
      <c r="BE46" s="9">
        <f ca="1" t="shared" si="13"/>
        <v>0</v>
      </c>
      <c r="BF46" s="10">
        <f ca="1" t="shared" si="14"/>
        <v>105</v>
      </c>
      <c r="BG46" s="48">
        <f t="shared" si="48"/>
        <v>-16</v>
      </c>
      <c r="BH46" s="25">
        <f t="shared" si="15"/>
        <v>1</v>
      </c>
      <c r="BI46" s="45">
        <f t="shared" si="49"/>
        <v>71</v>
      </c>
      <c r="BJ46" s="9">
        <f ca="1" t="shared" si="50"/>
        <v>70</v>
      </c>
      <c r="BK46" s="25">
        <v>71</v>
      </c>
      <c r="BL46" s="14">
        <f ca="1" t="shared" si="51"/>
        <v>71.9</v>
      </c>
      <c r="BM46" s="44">
        <f t="shared" si="52"/>
        <v>0</v>
      </c>
      <c r="BN46" s="49">
        <f t="shared" si="16"/>
        <v>0</v>
      </c>
      <c r="BO46" s="49">
        <f>SUM($BN$15:BN46)*BN46</f>
        <v>0</v>
      </c>
      <c r="BP46" s="28" t="s">
        <v>59</v>
      </c>
      <c r="BQ46" s="6"/>
      <c r="BR46" s="9">
        <f ca="1" t="shared" si="17"/>
        <v>0</v>
      </c>
      <c r="BS46" s="10">
        <f ca="1" t="shared" si="18"/>
        <v>110</v>
      </c>
      <c r="BT46" s="48">
        <f t="shared" si="19"/>
        <v>-16</v>
      </c>
      <c r="BU46" s="49">
        <f t="shared" si="20"/>
        <v>1</v>
      </c>
      <c r="BV46" s="45">
        <f t="shared" si="21"/>
        <v>71</v>
      </c>
      <c r="BW46" s="9">
        <f ca="1" t="shared" si="22"/>
        <v>70</v>
      </c>
      <c r="BX46" s="25">
        <v>71</v>
      </c>
      <c r="BY46" s="14">
        <f ca="1" t="shared" si="53"/>
        <v>71.9</v>
      </c>
      <c r="BZ46" s="44">
        <f t="shared" si="23"/>
        <v>0</v>
      </c>
      <c r="CA46" s="49">
        <f t="shared" si="54"/>
        <v>0</v>
      </c>
      <c r="CB46" s="49">
        <f>SUM($CA$15:CA46)*CA46</f>
        <v>0</v>
      </c>
      <c r="CC46" s="28" t="s">
        <v>59</v>
      </c>
      <c r="CD46" s="6"/>
      <c r="CE46" s="9">
        <f ca="1" t="shared" si="24"/>
        <v>0</v>
      </c>
      <c r="CF46" s="10">
        <f ca="1" t="shared" si="25"/>
        <v>215</v>
      </c>
      <c r="CG46" s="48">
        <f t="shared" si="26"/>
        <v>-32</v>
      </c>
      <c r="CH46" s="49">
        <f t="shared" si="27"/>
        <v>1</v>
      </c>
      <c r="CI46" s="45">
        <f t="shared" si="28"/>
        <v>71</v>
      </c>
      <c r="CJ46" s="9">
        <f ca="1" t="shared" si="55"/>
        <v>70</v>
      </c>
      <c r="CK46" s="25">
        <v>71</v>
      </c>
      <c r="CL46" s="14">
        <f ca="1" t="shared" si="56"/>
        <v>71.9</v>
      </c>
      <c r="CM46" s="44">
        <f t="shared" si="29"/>
        <v>0</v>
      </c>
      <c r="CN46" s="49">
        <f t="shared" si="30"/>
        <v>0</v>
      </c>
      <c r="CO46" s="49">
        <f>SUM($CN$15:CN46)*CN46</f>
        <v>0</v>
      </c>
      <c r="CP46" s="28" t="s">
        <v>59</v>
      </c>
      <c r="CS46" s="9">
        <f ca="1" t="shared" si="31"/>
        <v>0</v>
      </c>
      <c r="CT46" s="10">
        <f ca="1" t="shared" si="32"/>
        <v>105</v>
      </c>
      <c r="CU46" s="48">
        <f t="shared" si="5"/>
        <v>-52</v>
      </c>
      <c r="CV46" s="25">
        <f t="shared" si="6"/>
        <v>1</v>
      </c>
      <c r="CW46" s="45">
        <f t="shared" si="33"/>
        <v>71</v>
      </c>
      <c r="CX46" s="9">
        <f ca="1" t="shared" si="57"/>
        <v>70</v>
      </c>
      <c r="CY46" s="25">
        <v>71</v>
      </c>
      <c r="CZ46" s="14">
        <f ca="1" t="shared" si="58"/>
        <v>71.9</v>
      </c>
      <c r="DA46" s="44">
        <f t="shared" si="34"/>
        <v>0</v>
      </c>
      <c r="DB46" s="49">
        <f t="shared" si="7"/>
        <v>0</v>
      </c>
      <c r="DC46" s="49">
        <f>SUM($DB$15:DB46)*DB46</f>
        <v>0</v>
      </c>
      <c r="DD46" s="28" t="s">
        <v>59</v>
      </c>
      <c r="DE46" s="6"/>
      <c r="DF46" s="9">
        <f ca="1" t="shared" si="35"/>
        <v>0</v>
      </c>
      <c r="DG46" s="10">
        <f ca="1" t="shared" si="36"/>
        <v>110</v>
      </c>
      <c r="DH46" s="48">
        <f t="shared" si="37"/>
        <v>-55</v>
      </c>
      <c r="DI46" s="49">
        <f t="shared" si="8"/>
        <v>1</v>
      </c>
      <c r="DJ46" s="45">
        <f t="shared" si="38"/>
        <v>71</v>
      </c>
      <c r="DK46" s="9">
        <f ca="1" t="shared" si="39"/>
        <v>70</v>
      </c>
      <c r="DL46" s="25">
        <v>71</v>
      </c>
      <c r="DM46" s="14">
        <f ca="1" t="shared" si="59"/>
        <v>71.9</v>
      </c>
      <c r="DN46" s="44">
        <f t="shared" si="40"/>
        <v>0</v>
      </c>
      <c r="DO46" s="49">
        <f t="shared" si="9"/>
        <v>0</v>
      </c>
      <c r="DP46" s="49">
        <f>SUM($DO$15:DO46)*DO46</f>
        <v>0</v>
      </c>
      <c r="DQ46" s="28" t="s">
        <v>59</v>
      </c>
      <c r="DR46" s="6"/>
      <c r="DS46" s="9">
        <f ca="1" t="shared" si="41"/>
        <v>0</v>
      </c>
      <c r="DT46" s="10">
        <f ca="1" t="shared" si="42"/>
        <v>215</v>
      </c>
      <c r="DU46" s="48">
        <f t="shared" si="43"/>
        <v>-107</v>
      </c>
      <c r="DV46" s="49">
        <f t="shared" si="10"/>
        <v>1</v>
      </c>
      <c r="DW46" s="45">
        <f t="shared" si="44"/>
        <v>71</v>
      </c>
      <c r="DX46" s="9">
        <f ca="1" t="shared" si="45"/>
        <v>70</v>
      </c>
      <c r="DY46" s="25">
        <v>71</v>
      </c>
      <c r="DZ46" s="14">
        <f ca="1" t="shared" si="46"/>
        <v>71.9</v>
      </c>
      <c r="EA46" s="44">
        <f t="shared" si="47"/>
        <v>0</v>
      </c>
      <c r="EB46" s="49">
        <f t="shared" si="11"/>
        <v>0</v>
      </c>
      <c r="EC46" s="49">
        <f>SUM($EB$15:EB46)*EB46</f>
        <v>0</v>
      </c>
      <c r="ED46" s="28" t="s">
        <v>59</v>
      </c>
    </row>
    <row r="47" spans="1:134" s="3" customFormat="1" ht="12.75" customHeight="1">
      <c r="A47" s="209">
        <f t="shared" si="0"/>
        <v>0</v>
      </c>
      <c r="B47" s="210"/>
      <c r="C47" s="209">
        <f t="shared" si="12"/>
        <v>0</v>
      </c>
      <c r="D47" s="210"/>
      <c r="E47" s="52"/>
      <c r="F47" s="53"/>
      <c r="G47" s="53"/>
      <c r="H47" s="53"/>
      <c r="I47" s="54"/>
      <c r="J47" s="52"/>
      <c r="K47" s="53"/>
      <c r="L47" s="53"/>
      <c r="M47" s="53"/>
      <c r="N47" s="54"/>
      <c r="O47" s="52"/>
      <c r="P47" s="53"/>
      <c r="Q47" s="53"/>
      <c r="R47" s="53"/>
      <c r="S47" s="54"/>
      <c r="T47" s="52"/>
      <c r="U47" s="53"/>
      <c r="V47" s="53"/>
      <c r="W47" s="53"/>
      <c r="X47" s="54"/>
      <c r="Y47" s="19">
        <v>16</v>
      </c>
      <c r="Z47" s="16" t="s">
        <v>15</v>
      </c>
      <c r="AA47" s="20">
        <v>17.9</v>
      </c>
      <c r="AB47" s="52"/>
      <c r="AC47" s="53"/>
      <c r="AD47" s="53"/>
      <c r="AE47" s="53"/>
      <c r="AF47" s="54"/>
      <c r="AG47" s="52"/>
      <c r="AH47" s="53"/>
      <c r="AI47" s="53"/>
      <c r="AJ47" s="53"/>
      <c r="AK47" s="54"/>
      <c r="AL47" s="52"/>
      <c r="AM47" s="53"/>
      <c r="AN47" s="53"/>
      <c r="AO47" s="53"/>
      <c r="AP47" s="54"/>
      <c r="AQ47" s="52"/>
      <c r="AR47" s="53"/>
      <c r="AS47" s="53"/>
      <c r="AT47" s="53"/>
      <c r="AU47" s="75"/>
      <c r="AV47" s="209">
        <f t="shared" si="1"/>
        <v>0</v>
      </c>
      <c r="AW47" s="210"/>
      <c r="AX47" s="209">
        <f t="shared" si="2"/>
        <v>0</v>
      </c>
      <c r="AY47" s="215"/>
      <c r="AZ47" s="149">
        <f t="shared" si="3"/>
        <v>0</v>
      </c>
      <c r="BA47" s="150"/>
      <c r="BB47" s="160">
        <f t="shared" si="4"/>
        <v>0</v>
      </c>
      <c r="BC47" s="150"/>
      <c r="BE47" s="9">
        <f ca="1" t="shared" si="13"/>
        <v>0</v>
      </c>
      <c r="BF47" s="10">
        <f ca="1" t="shared" si="14"/>
        <v>105</v>
      </c>
      <c r="BG47" s="48">
        <f t="shared" si="48"/>
        <v>-16</v>
      </c>
      <c r="BH47" s="25">
        <f t="shared" si="15"/>
        <v>1</v>
      </c>
      <c r="BI47" s="45">
        <f t="shared" si="49"/>
        <v>73</v>
      </c>
      <c r="BJ47" s="9">
        <f ca="1" t="shared" si="50"/>
        <v>72</v>
      </c>
      <c r="BK47" s="25">
        <v>73</v>
      </c>
      <c r="BL47" s="14">
        <f ca="1" t="shared" si="51"/>
        <v>73.9</v>
      </c>
      <c r="BM47" s="41">
        <f t="shared" si="52"/>
        <v>0</v>
      </c>
      <c r="BN47" s="42">
        <f t="shared" si="16"/>
        <v>0</v>
      </c>
      <c r="BO47" s="42">
        <f>SUM($BN$15:BN47)*BN47</f>
        <v>0</v>
      </c>
      <c r="BP47" s="26" t="s">
        <v>60</v>
      </c>
      <c r="BQ47" s="6"/>
      <c r="BR47" s="9">
        <f ca="1" t="shared" si="17"/>
        <v>0</v>
      </c>
      <c r="BS47" s="10">
        <f ca="1" t="shared" si="18"/>
        <v>110</v>
      </c>
      <c r="BT47" s="48">
        <f t="shared" si="19"/>
        <v>-16</v>
      </c>
      <c r="BU47" s="49">
        <f t="shared" si="20"/>
        <v>1</v>
      </c>
      <c r="BV47" s="45">
        <f t="shared" si="21"/>
        <v>73</v>
      </c>
      <c r="BW47" s="9">
        <f ca="1" t="shared" si="22"/>
        <v>72</v>
      </c>
      <c r="BX47" s="25">
        <v>73</v>
      </c>
      <c r="BY47" s="14">
        <f ca="1" t="shared" si="53"/>
        <v>73.9</v>
      </c>
      <c r="BZ47" s="41">
        <f t="shared" si="23"/>
        <v>0</v>
      </c>
      <c r="CA47" s="42">
        <f t="shared" si="54"/>
        <v>0</v>
      </c>
      <c r="CB47" s="42">
        <f>SUM($CA$15:CA47)*CA47</f>
        <v>0</v>
      </c>
      <c r="CC47" s="26" t="s">
        <v>60</v>
      </c>
      <c r="CD47" s="6"/>
      <c r="CE47" s="9">
        <f ca="1" t="shared" si="24"/>
        <v>0</v>
      </c>
      <c r="CF47" s="10">
        <f ca="1" t="shared" si="25"/>
        <v>215</v>
      </c>
      <c r="CG47" s="48">
        <f t="shared" si="26"/>
        <v>-32</v>
      </c>
      <c r="CH47" s="49">
        <f t="shared" si="27"/>
        <v>1</v>
      </c>
      <c r="CI47" s="45">
        <f t="shared" si="28"/>
        <v>73</v>
      </c>
      <c r="CJ47" s="9">
        <f ca="1" t="shared" si="55"/>
        <v>72</v>
      </c>
      <c r="CK47" s="25">
        <v>73</v>
      </c>
      <c r="CL47" s="14">
        <f ca="1" t="shared" si="56"/>
        <v>73.9</v>
      </c>
      <c r="CM47" s="41">
        <f t="shared" si="29"/>
        <v>0</v>
      </c>
      <c r="CN47" s="42">
        <f t="shared" si="30"/>
        <v>0</v>
      </c>
      <c r="CO47" s="42">
        <f>SUM($CN$15:CN47)*CN47</f>
        <v>0</v>
      </c>
      <c r="CP47" s="26" t="s">
        <v>60</v>
      </c>
      <c r="CS47" s="9">
        <f ca="1" t="shared" si="31"/>
        <v>0</v>
      </c>
      <c r="CT47" s="10">
        <f ca="1" t="shared" si="32"/>
        <v>105</v>
      </c>
      <c r="CU47" s="48">
        <f t="shared" si="5"/>
        <v>-52</v>
      </c>
      <c r="CV47" s="25">
        <f t="shared" si="6"/>
        <v>1</v>
      </c>
      <c r="CW47" s="45">
        <f t="shared" si="33"/>
        <v>73</v>
      </c>
      <c r="CX47" s="9">
        <f ca="1" t="shared" si="57"/>
        <v>72</v>
      </c>
      <c r="CY47" s="25">
        <v>73</v>
      </c>
      <c r="CZ47" s="14">
        <f ca="1" t="shared" si="58"/>
        <v>73.9</v>
      </c>
      <c r="DA47" s="41">
        <f t="shared" si="34"/>
        <v>0</v>
      </c>
      <c r="DB47" s="42">
        <f t="shared" si="7"/>
        <v>0</v>
      </c>
      <c r="DC47" s="42">
        <f>SUM($DB$15:DB47)*DB47</f>
        <v>0</v>
      </c>
      <c r="DD47" s="26" t="s">
        <v>60</v>
      </c>
      <c r="DE47" s="6"/>
      <c r="DF47" s="9">
        <f ca="1" t="shared" si="35"/>
        <v>0</v>
      </c>
      <c r="DG47" s="10">
        <f ca="1" t="shared" si="36"/>
        <v>110</v>
      </c>
      <c r="DH47" s="48">
        <f t="shared" si="37"/>
        <v>-55</v>
      </c>
      <c r="DI47" s="49">
        <f t="shared" si="8"/>
        <v>1</v>
      </c>
      <c r="DJ47" s="45">
        <f t="shared" si="38"/>
        <v>73</v>
      </c>
      <c r="DK47" s="9">
        <f ca="1" t="shared" si="39"/>
        <v>72</v>
      </c>
      <c r="DL47" s="25">
        <v>73</v>
      </c>
      <c r="DM47" s="14">
        <f ca="1" t="shared" si="59"/>
        <v>73.9</v>
      </c>
      <c r="DN47" s="41">
        <f t="shared" si="40"/>
        <v>0</v>
      </c>
      <c r="DO47" s="42">
        <f t="shared" si="9"/>
        <v>0</v>
      </c>
      <c r="DP47" s="42">
        <f>SUM($DO$15:DO47)*DO47</f>
        <v>0</v>
      </c>
      <c r="DQ47" s="26" t="s">
        <v>60</v>
      </c>
      <c r="DR47" s="6"/>
      <c r="DS47" s="9">
        <f ca="1" t="shared" si="41"/>
        <v>0</v>
      </c>
      <c r="DT47" s="10">
        <f ca="1" t="shared" si="42"/>
        <v>215</v>
      </c>
      <c r="DU47" s="48">
        <f t="shared" si="43"/>
        <v>-107</v>
      </c>
      <c r="DV47" s="49">
        <f t="shared" si="10"/>
        <v>1</v>
      </c>
      <c r="DW47" s="45">
        <f t="shared" si="44"/>
        <v>73</v>
      </c>
      <c r="DX47" s="9">
        <f ca="1" t="shared" si="45"/>
        <v>72</v>
      </c>
      <c r="DY47" s="25">
        <v>73</v>
      </c>
      <c r="DZ47" s="14">
        <f ca="1" t="shared" si="46"/>
        <v>73.9</v>
      </c>
      <c r="EA47" s="41">
        <f t="shared" si="47"/>
        <v>0</v>
      </c>
      <c r="EB47" s="42">
        <f t="shared" si="11"/>
        <v>0</v>
      </c>
      <c r="EC47" s="42">
        <f>SUM($EB$15:EB47)*EB47</f>
        <v>0</v>
      </c>
      <c r="ED47" s="26" t="s">
        <v>60</v>
      </c>
    </row>
    <row r="48" spans="1:134" s="3" customFormat="1" ht="12.75" customHeight="1">
      <c r="A48" s="209">
        <f t="shared" si="0"/>
        <v>0</v>
      </c>
      <c r="B48" s="210"/>
      <c r="C48" s="209">
        <f t="shared" si="12"/>
        <v>0</v>
      </c>
      <c r="D48" s="210"/>
      <c r="E48" s="52"/>
      <c r="F48" s="53"/>
      <c r="G48" s="53"/>
      <c r="H48" s="53"/>
      <c r="I48" s="54"/>
      <c r="J48" s="52"/>
      <c r="K48" s="53"/>
      <c r="L48" s="53"/>
      <c r="M48" s="53"/>
      <c r="N48" s="54"/>
      <c r="O48" s="52"/>
      <c r="P48" s="53"/>
      <c r="Q48" s="53"/>
      <c r="R48" s="53"/>
      <c r="S48" s="54"/>
      <c r="T48" s="52"/>
      <c r="U48" s="53"/>
      <c r="V48" s="53"/>
      <c r="W48" s="53"/>
      <c r="X48" s="54"/>
      <c r="Y48" s="19">
        <v>14</v>
      </c>
      <c r="Z48" s="16" t="s">
        <v>15</v>
      </c>
      <c r="AA48" s="20">
        <v>15.9</v>
      </c>
      <c r="AB48" s="52"/>
      <c r="AC48" s="53"/>
      <c r="AD48" s="53"/>
      <c r="AE48" s="53"/>
      <c r="AF48" s="54"/>
      <c r="AG48" s="52"/>
      <c r="AH48" s="53"/>
      <c r="AI48" s="53"/>
      <c r="AJ48" s="53"/>
      <c r="AK48" s="54"/>
      <c r="AL48" s="52"/>
      <c r="AM48" s="53"/>
      <c r="AN48" s="53"/>
      <c r="AO48" s="53"/>
      <c r="AP48" s="54"/>
      <c r="AQ48" s="52"/>
      <c r="AR48" s="53"/>
      <c r="AS48" s="53"/>
      <c r="AT48" s="53"/>
      <c r="AU48" s="75"/>
      <c r="AV48" s="209">
        <f t="shared" si="1"/>
        <v>0</v>
      </c>
      <c r="AW48" s="210"/>
      <c r="AX48" s="209">
        <f t="shared" si="2"/>
        <v>0</v>
      </c>
      <c r="AY48" s="215"/>
      <c r="AZ48" s="149">
        <f t="shared" si="3"/>
        <v>0</v>
      </c>
      <c r="BA48" s="150"/>
      <c r="BB48" s="160">
        <f t="shared" si="4"/>
        <v>0</v>
      </c>
      <c r="BC48" s="150"/>
      <c r="BE48" s="9">
        <f ca="1" t="shared" si="13"/>
        <v>0</v>
      </c>
      <c r="BF48" s="10">
        <f ca="1" t="shared" si="14"/>
        <v>105</v>
      </c>
      <c r="BG48" s="48">
        <f t="shared" si="48"/>
        <v>-16</v>
      </c>
      <c r="BH48" s="25">
        <f t="shared" si="15"/>
        <v>1</v>
      </c>
      <c r="BI48" s="45">
        <f t="shared" si="49"/>
        <v>75</v>
      </c>
      <c r="BJ48" s="9">
        <f ca="1" t="shared" si="50"/>
        <v>74</v>
      </c>
      <c r="BK48" s="25">
        <v>75</v>
      </c>
      <c r="BL48" s="14">
        <f ca="1" t="shared" si="51"/>
        <v>75.9</v>
      </c>
      <c r="BM48" s="6"/>
      <c r="BN48" s="6"/>
      <c r="BO48" s="6"/>
      <c r="BP48" s="6"/>
      <c r="BQ48" s="6"/>
      <c r="BR48" s="9">
        <f ca="1" t="shared" si="17"/>
        <v>0</v>
      </c>
      <c r="BS48" s="10">
        <f ca="1" t="shared" si="18"/>
        <v>110</v>
      </c>
      <c r="BT48" s="48">
        <f t="shared" si="19"/>
        <v>-16</v>
      </c>
      <c r="BU48" s="49">
        <f t="shared" si="20"/>
        <v>1</v>
      </c>
      <c r="BV48" s="45">
        <f t="shared" si="21"/>
        <v>75</v>
      </c>
      <c r="BW48" s="9">
        <f ca="1" t="shared" si="22"/>
        <v>74</v>
      </c>
      <c r="BX48" s="25">
        <v>75</v>
      </c>
      <c r="BY48" s="14">
        <f ca="1" t="shared" si="53"/>
        <v>75.9</v>
      </c>
      <c r="BZ48" s="30"/>
      <c r="CA48" s="30"/>
      <c r="CB48" s="30"/>
      <c r="CC48" s="6"/>
      <c r="CD48" s="6"/>
      <c r="CE48" s="9">
        <f ca="1" t="shared" si="24"/>
        <v>0</v>
      </c>
      <c r="CF48" s="10">
        <f ca="1" t="shared" si="25"/>
        <v>215</v>
      </c>
      <c r="CG48" s="48">
        <f t="shared" si="26"/>
        <v>-32</v>
      </c>
      <c r="CH48" s="49">
        <f t="shared" si="27"/>
        <v>1</v>
      </c>
      <c r="CI48" s="45">
        <f t="shared" si="28"/>
        <v>75</v>
      </c>
      <c r="CJ48" s="9">
        <f ca="1" t="shared" si="55"/>
        <v>74</v>
      </c>
      <c r="CK48" s="25">
        <v>75</v>
      </c>
      <c r="CL48" s="14">
        <f ca="1" t="shared" si="56"/>
        <v>75.9</v>
      </c>
      <c r="CM48" s="30"/>
      <c r="CN48" s="30"/>
      <c r="CO48" s="30"/>
      <c r="CP48" s="6"/>
      <c r="CS48" s="9">
        <f ca="1" t="shared" si="31"/>
        <v>0</v>
      </c>
      <c r="CT48" s="10">
        <f ca="1" t="shared" si="32"/>
        <v>105</v>
      </c>
      <c r="CU48" s="48">
        <f t="shared" si="5"/>
        <v>-52</v>
      </c>
      <c r="CV48" s="25">
        <f t="shared" si="6"/>
        <v>1</v>
      </c>
      <c r="CW48" s="45">
        <f t="shared" si="33"/>
        <v>75</v>
      </c>
      <c r="CX48" s="9">
        <f ca="1" t="shared" si="57"/>
        <v>74</v>
      </c>
      <c r="CY48" s="25">
        <v>75</v>
      </c>
      <c r="CZ48" s="14">
        <f ca="1" t="shared" si="58"/>
        <v>75.9</v>
      </c>
      <c r="DA48" s="6"/>
      <c r="DB48" s="6"/>
      <c r="DC48" s="6"/>
      <c r="DD48" s="6"/>
      <c r="DE48" s="6"/>
      <c r="DF48" s="9">
        <f ca="1" t="shared" si="35"/>
        <v>0</v>
      </c>
      <c r="DG48" s="10">
        <f ca="1" t="shared" si="36"/>
        <v>110</v>
      </c>
      <c r="DH48" s="48">
        <f t="shared" si="37"/>
        <v>-55</v>
      </c>
      <c r="DI48" s="49">
        <f t="shared" si="8"/>
        <v>1</v>
      </c>
      <c r="DJ48" s="45">
        <f t="shared" si="38"/>
        <v>75</v>
      </c>
      <c r="DK48" s="9">
        <f ca="1" t="shared" si="39"/>
        <v>74</v>
      </c>
      <c r="DL48" s="25">
        <v>75</v>
      </c>
      <c r="DM48" s="14">
        <f ca="1" t="shared" si="59"/>
        <v>75.9</v>
      </c>
      <c r="DN48" s="30"/>
      <c r="DO48" s="30"/>
      <c r="DP48" s="30"/>
      <c r="DQ48" s="6"/>
      <c r="DR48" s="6"/>
      <c r="DS48" s="9">
        <f ca="1" t="shared" si="41"/>
        <v>0</v>
      </c>
      <c r="DT48" s="10">
        <f ca="1" t="shared" si="42"/>
        <v>215</v>
      </c>
      <c r="DU48" s="48">
        <f t="shared" si="43"/>
        <v>-107</v>
      </c>
      <c r="DV48" s="49">
        <f t="shared" si="10"/>
        <v>1</v>
      </c>
      <c r="DW48" s="45">
        <f t="shared" si="44"/>
        <v>75</v>
      </c>
      <c r="DX48" s="9">
        <f ca="1" t="shared" si="45"/>
        <v>74</v>
      </c>
      <c r="DY48" s="25">
        <v>75</v>
      </c>
      <c r="DZ48" s="14">
        <f ca="1" t="shared" si="46"/>
        <v>75.9</v>
      </c>
      <c r="EA48" s="30"/>
      <c r="EB48" s="30"/>
      <c r="EC48" s="30"/>
      <c r="ED48" s="6"/>
    </row>
    <row r="49" spans="1:133" ht="12.75" customHeight="1">
      <c r="A49" s="209">
        <f t="shared" si="0"/>
        <v>0</v>
      </c>
      <c r="B49" s="210"/>
      <c r="C49" s="209">
        <f t="shared" si="12"/>
        <v>0</v>
      </c>
      <c r="D49" s="210"/>
      <c r="E49" s="52"/>
      <c r="F49" s="53"/>
      <c r="G49" s="53"/>
      <c r="H49" s="53"/>
      <c r="I49" s="54"/>
      <c r="J49" s="52"/>
      <c r="K49" s="53"/>
      <c r="L49" s="53"/>
      <c r="M49" s="53"/>
      <c r="N49" s="54"/>
      <c r="O49" s="52"/>
      <c r="P49" s="53"/>
      <c r="Q49" s="53"/>
      <c r="R49" s="53"/>
      <c r="S49" s="54"/>
      <c r="T49" s="52"/>
      <c r="U49" s="53"/>
      <c r="V49" s="53"/>
      <c r="W49" s="53"/>
      <c r="X49" s="54"/>
      <c r="Y49" s="19">
        <v>12</v>
      </c>
      <c r="Z49" s="16" t="s">
        <v>15</v>
      </c>
      <c r="AA49" s="20">
        <v>13.9</v>
      </c>
      <c r="AB49" s="52"/>
      <c r="AC49" s="53"/>
      <c r="AD49" s="53"/>
      <c r="AE49" s="53"/>
      <c r="AF49" s="54"/>
      <c r="AG49" s="52"/>
      <c r="AH49" s="53"/>
      <c r="AI49" s="53"/>
      <c r="AJ49" s="53"/>
      <c r="AK49" s="54"/>
      <c r="AL49" s="52"/>
      <c r="AM49" s="53"/>
      <c r="AN49" s="53"/>
      <c r="AO49" s="53"/>
      <c r="AP49" s="54"/>
      <c r="AQ49" s="52"/>
      <c r="AR49" s="53"/>
      <c r="AS49" s="53"/>
      <c r="AT49" s="53"/>
      <c r="AU49" s="75"/>
      <c r="AV49" s="209">
        <f>SUM(AB49:AU49)</f>
        <v>0</v>
      </c>
      <c r="AW49" s="210"/>
      <c r="AX49" s="209">
        <f t="shared" si="2"/>
        <v>0</v>
      </c>
      <c r="AY49" s="215"/>
      <c r="AZ49" s="149">
        <f t="shared" si="3"/>
        <v>0</v>
      </c>
      <c r="BA49" s="150"/>
      <c r="BB49" s="160">
        <f t="shared" si="4"/>
        <v>0</v>
      </c>
      <c r="BC49" s="150"/>
      <c r="BE49" s="9">
        <f ca="1" t="shared" si="13"/>
        <v>0</v>
      </c>
      <c r="BF49" s="10">
        <f ca="1" t="shared" si="14"/>
        <v>105</v>
      </c>
      <c r="BG49" s="48">
        <f t="shared" si="48"/>
        <v>-16</v>
      </c>
      <c r="BH49" s="25">
        <f t="shared" si="15"/>
        <v>1</v>
      </c>
      <c r="BI49" s="45">
        <f t="shared" si="49"/>
        <v>77</v>
      </c>
      <c r="BJ49" s="9">
        <f ca="1" t="shared" si="50"/>
        <v>76</v>
      </c>
      <c r="BK49" s="25">
        <v>77</v>
      </c>
      <c r="BL49" s="14">
        <f ca="1" t="shared" si="51"/>
        <v>77.9</v>
      </c>
      <c r="BR49" s="9">
        <f ca="1" t="shared" si="17"/>
        <v>0</v>
      </c>
      <c r="BS49" s="10">
        <f ca="1" t="shared" si="18"/>
        <v>110</v>
      </c>
      <c r="BT49" s="48">
        <f t="shared" si="19"/>
        <v>-16</v>
      </c>
      <c r="BU49" s="49">
        <f t="shared" si="20"/>
        <v>1</v>
      </c>
      <c r="BV49" s="45">
        <f t="shared" si="21"/>
        <v>77</v>
      </c>
      <c r="BW49" s="9">
        <f ca="1" t="shared" si="22"/>
        <v>76</v>
      </c>
      <c r="BX49" s="25">
        <v>77</v>
      </c>
      <c r="BY49" s="14">
        <f ca="1" t="shared" si="53"/>
        <v>77.9</v>
      </c>
      <c r="BZ49" s="30"/>
      <c r="CA49" s="30"/>
      <c r="CB49" s="30"/>
      <c r="CE49" s="9">
        <f ca="1" t="shared" si="24"/>
        <v>0</v>
      </c>
      <c r="CF49" s="10">
        <f ca="1" t="shared" si="25"/>
        <v>215</v>
      </c>
      <c r="CG49" s="48">
        <f t="shared" si="26"/>
        <v>-32</v>
      </c>
      <c r="CH49" s="49">
        <f t="shared" si="27"/>
        <v>1</v>
      </c>
      <c r="CI49" s="45">
        <f t="shared" si="28"/>
        <v>77</v>
      </c>
      <c r="CJ49" s="9">
        <f ca="1" t="shared" si="55"/>
        <v>76</v>
      </c>
      <c r="CK49" s="25">
        <v>77</v>
      </c>
      <c r="CL49" s="14">
        <f ca="1" t="shared" si="56"/>
        <v>77.9</v>
      </c>
      <c r="CM49" s="30"/>
      <c r="CN49" s="30"/>
      <c r="CO49" s="30"/>
      <c r="CS49" s="9">
        <f ca="1" t="shared" si="31"/>
        <v>0</v>
      </c>
      <c r="CT49" s="10">
        <f ca="1" t="shared" si="32"/>
        <v>105</v>
      </c>
      <c r="CU49" s="48">
        <f t="shared" si="5"/>
        <v>-52</v>
      </c>
      <c r="CV49" s="25">
        <f t="shared" si="6"/>
        <v>1</v>
      </c>
      <c r="CW49" s="45">
        <f t="shared" si="33"/>
        <v>77</v>
      </c>
      <c r="CX49" s="9">
        <f ca="1" t="shared" si="57"/>
        <v>76</v>
      </c>
      <c r="CY49" s="25">
        <v>77</v>
      </c>
      <c r="CZ49" s="14">
        <f ca="1" t="shared" si="58"/>
        <v>77.9</v>
      </c>
      <c r="DF49" s="9">
        <f ca="1" t="shared" si="35"/>
        <v>0</v>
      </c>
      <c r="DG49" s="10">
        <f ca="1" t="shared" si="36"/>
        <v>110</v>
      </c>
      <c r="DH49" s="48">
        <f t="shared" si="37"/>
        <v>-55</v>
      </c>
      <c r="DI49" s="49">
        <f t="shared" si="8"/>
        <v>1</v>
      </c>
      <c r="DJ49" s="45">
        <f t="shared" si="38"/>
        <v>77</v>
      </c>
      <c r="DK49" s="9">
        <f ca="1" t="shared" si="39"/>
        <v>76</v>
      </c>
      <c r="DL49" s="25">
        <v>77</v>
      </c>
      <c r="DM49" s="14">
        <f ca="1" t="shared" si="59"/>
        <v>77.9</v>
      </c>
      <c r="DN49" s="30"/>
      <c r="DO49" s="30"/>
      <c r="DP49" s="30"/>
      <c r="DS49" s="9">
        <f ca="1" t="shared" si="41"/>
        <v>0</v>
      </c>
      <c r="DT49" s="10">
        <f ca="1" t="shared" si="42"/>
        <v>215</v>
      </c>
      <c r="DU49" s="48">
        <f t="shared" si="43"/>
        <v>-107</v>
      </c>
      <c r="DV49" s="49">
        <f t="shared" si="10"/>
        <v>1</v>
      </c>
      <c r="DW49" s="45">
        <f t="shared" si="44"/>
        <v>77</v>
      </c>
      <c r="DX49" s="9">
        <f ca="1" t="shared" si="45"/>
        <v>76</v>
      </c>
      <c r="DY49" s="25">
        <v>77</v>
      </c>
      <c r="DZ49" s="14">
        <f ca="1" t="shared" si="46"/>
        <v>77.9</v>
      </c>
      <c r="EA49" s="30"/>
      <c r="EB49" s="30"/>
      <c r="EC49" s="30"/>
    </row>
    <row r="50" spans="1:133" ht="12.75" customHeight="1">
      <c r="A50" s="209">
        <f t="shared" si="0"/>
        <v>0</v>
      </c>
      <c r="B50" s="210"/>
      <c r="C50" s="305">
        <f>SUM(E50:X50)</f>
        <v>0</v>
      </c>
      <c r="D50" s="210"/>
      <c r="E50" s="52"/>
      <c r="F50" s="53"/>
      <c r="G50" s="53"/>
      <c r="H50" s="53"/>
      <c r="I50" s="54"/>
      <c r="J50" s="52"/>
      <c r="K50" s="53"/>
      <c r="L50" s="53"/>
      <c r="M50" s="53"/>
      <c r="N50" s="54"/>
      <c r="O50" s="52"/>
      <c r="P50" s="53"/>
      <c r="Q50" s="53"/>
      <c r="R50" s="53"/>
      <c r="S50" s="54"/>
      <c r="T50" s="52"/>
      <c r="U50" s="53"/>
      <c r="V50" s="53"/>
      <c r="W50" s="53"/>
      <c r="X50" s="54"/>
      <c r="Y50" s="19">
        <v>10</v>
      </c>
      <c r="Z50" s="15" t="s">
        <v>15</v>
      </c>
      <c r="AA50" s="20">
        <v>11.9</v>
      </c>
      <c r="AB50" s="52"/>
      <c r="AC50" s="53"/>
      <c r="AD50" s="53"/>
      <c r="AE50" s="53"/>
      <c r="AF50" s="54"/>
      <c r="AG50" s="52"/>
      <c r="AH50" s="53"/>
      <c r="AI50" s="53"/>
      <c r="AJ50" s="53"/>
      <c r="AK50" s="54"/>
      <c r="AL50" s="52"/>
      <c r="AM50" s="53"/>
      <c r="AN50" s="53"/>
      <c r="AO50" s="53"/>
      <c r="AP50" s="54"/>
      <c r="AQ50" s="52"/>
      <c r="AR50" s="53"/>
      <c r="AS50" s="53"/>
      <c r="AT50" s="53"/>
      <c r="AU50" s="75"/>
      <c r="AV50" s="209">
        <f>SUM(AB50:AU50)</f>
        <v>0</v>
      </c>
      <c r="AW50" s="210"/>
      <c r="AX50" s="209">
        <f t="shared" si="2"/>
        <v>0</v>
      </c>
      <c r="AY50" s="215"/>
      <c r="AZ50" s="149">
        <f t="shared" si="3"/>
        <v>0</v>
      </c>
      <c r="BA50" s="150"/>
      <c r="BB50" s="160">
        <f t="shared" si="4"/>
        <v>0</v>
      </c>
      <c r="BC50" s="150"/>
      <c r="BE50" s="9">
        <f ca="1" t="shared" si="13"/>
        <v>0</v>
      </c>
      <c r="BF50" s="10">
        <f ca="1" t="shared" si="14"/>
        <v>105</v>
      </c>
      <c r="BG50" s="48">
        <f t="shared" si="48"/>
        <v>-16</v>
      </c>
      <c r="BH50" s="25">
        <f t="shared" si="15"/>
        <v>1</v>
      </c>
      <c r="BI50" s="45">
        <f>IF(BG50&gt;0,0,BK50)</f>
        <v>79</v>
      </c>
      <c r="BJ50" s="9">
        <f ca="1" t="shared" si="50"/>
        <v>78</v>
      </c>
      <c r="BK50" s="25">
        <v>79</v>
      </c>
      <c r="BL50" s="14">
        <f ca="1" t="shared" si="51"/>
        <v>79.9</v>
      </c>
      <c r="BR50" s="9">
        <f ca="1" t="shared" si="17"/>
        <v>0</v>
      </c>
      <c r="BS50" s="10">
        <f ca="1" t="shared" si="18"/>
        <v>110</v>
      </c>
      <c r="BT50" s="48">
        <f t="shared" si="19"/>
        <v>-16</v>
      </c>
      <c r="BU50" s="49">
        <f t="shared" si="20"/>
        <v>1</v>
      </c>
      <c r="BV50" s="45">
        <f t="shared" si="21"/>
        <v>79</v>
      </c>
      <c r="BW50" s="9">
        <f ca="1" t="shared" si="22"/>
        <v>78</v>
      </c>
      <c r="BX50" s="6">
        <v>79</v>
      </c>
      <c r="BY50" s="14">
        <f ca="1" t="shared" si="53"/>
        <v>79.9</v>
      </c>
      <c r="BZ50" s="30"/>
      <c r="CA50" s="30"/>
      <c r="CB50" s="30"/>
      <c r="CE50" s="9">
        <f ca="1" t="shared" si="24"/>
        <v>0</v>
      </c>
      <c r="CF50" s="10">
        <f ca="1" t="shared" si="25"/>
        <v>215</v>
      </c>
      <c r="CG50" s="48">
        <f t="shared" si="26"/>
        <v>-32</v>
      </c>
      <c r="CH50" s="49">
        <f t="shared" si="27"/>
        <v>1</v>
      </c>
      <c r="CI50" s="45">
        <f t="shared" si="28"/>
        <v>79</v>
      </c>
      <c r="CJ50" s="9">
        <f ca="1" t="shared" si="55"/>
        <v>78</v>
      </c>
      <c r="CK50" s="25">
        <v>79</v>
      </c>
      <c r="CL50" s="14">
        <f ca="1" t="shared" si="56"/>
        <v>79.9</v>
      </c>
      <c r="CM50" s="30"/>
      <c r="CN50" s="30"/>
      <c r="CO50" s="30"/>
      <c r="CS50" s="9">
        <f ca="1" t="shared" si="31"/>
        <v>0</v>
      </c>
      <c r="CT50" s="10">
        <f ca="1" t="shared" si="32"/>
        <v>105</v>
      </c>
      <c r="CU50" s="48">
        <f t="shared" si="5"/>
        <v>-52</v>
      </c>
      <c r="CV50" s="25">
        <f t="shared" si="6"/>
        <v>1</v>
      </c>
      <c r="CW50" s="45">
        <f t="shared" si="33"/>
        <v>79</v>
      </c>
      <c r="CX50" s="9">
        <f ca="1" t="shared" si="57"/>
        <v>78</v>
      </c>
      <c r="CY50" s="25">
        <v>79</v>
      </c>
      <c r="CZ50" s="14">
        <f ca="1" t="shared" si="58"/>
        <v>79.9</v>
      </c>
      <c r="DF50" s="9">
        <f ca="1" t="shared" si="35"/>
        <v>0</v>
      </c>
      <c r="DG50" s="10">
        <f ca="1" t="shared" si="36"/>
        <v>110</v>
      </c>
      <c r="DH50" s="48">
        <f t="shared" si="37"/>
        <v>-55</v>
      </c>
      <c r="DI50" s="49">
        <f t="shared" si="8"/>
        <v>1</v>
      </c>
      <c r="DJ50" s="45">
        <f t="shared" si="38"/>
        <v>79</v>
      </c>
      <c r="DK50" s="9">
        <f ca="1" t="shared" si="39"/>
        <v>78</v>
      </c>
      <c r="DL50" s="6">
        <v>79</v>
      </c>
      <c r="DM50" s="14">
        <f ca="1" t="shared" si="59"/>
        <v>79.9</v>
      </c>
      <c r="DN50" s="30"/>
      <c r="DO50" s="30"/>
      <c r="DP50" s="30"/>
      <c r="DS50" s="9">
        <f ca="1" t="shared" si="41"/>
        <v>0</v>
      </c>
      <c r="DT50" s="10">
        <f ca="1" t="shared" si="42"/>
        <v>215</v>
      </c>
      <c r="DU50" s="48">
        <f t="shared" si="43"/>
        <v>-107</v>
      </c>
      <c r="DV50" s="49">
        <f t="shared" si="10"/>
        <v>1</v>
      </c>
      <c r="DW50" s="45">
        <f t="shared" si="44"/>
        <v>79</v>
      </c>
      <c r="DX50" s="9">
        <f ca="1" t="shared" si="45"/>
        <v>78</v>
      </c>
      <c r="DY50" s="25">
        <v>79</v>
      </c>
      <c r="DZ50" s="14">
        <f ca="1" t="shared" si="46"/>
        <v>79.9</v>
      </c>
      <c r="EA50" s="30"/>
      <c r="EB50" s="30"/>
      <c r="EC50" s="30"/>
    </row>
    <row r="51" spans="1:133" ht="12.75" customHeight="1">
      <c r="A51" s="209">
        <f>C51</f>
        <v>0</v>
      </c>
      <c r="B51" s="210"/>
      <c r="C51" s="209">
        <f t="shared" si="12"/>
        <v>0</v>
      </c>
      <c r="D51" s="210"/>
      <c r="E51" s="58"/>
      <c r="F51" s="59"/>
      <c r="G51" s="59"/>
      <c r="H51" s="59"/>
      <c r="I51" s="60"/>
      <c r="J51" s="58"/>
      <c r="K51" s="59"/>
      <c r="L51" s="59"/>
      <c r="M51" s="59"/>
      <c r="N51" s="60"/>
      <c r="O51" s="58"/>
      <c r="P51" s="59"/>
      <c r="Q51" s="59"/>
      <c r="R51" s="59"/>
      <c r="S51" s="60"/>
      <c r="T51" s="58"/>
      <c r="U51" s="59"/>
      <c r="V51" s="59"/>
      <c r="W51" s="59"/>
      <c r="X51" s="60"/>
      <c r="Y51" s="236" t="s">
        <v>65</v>
      </c>
      <c r="Z51" s="237"/>
      <c r="AA51" s="238"/>
      <c r="AB51" s="58"/>
      <c r="AC51" s="59"/>
      <c r="AD51" s="59"/>
      <c r="AE51" s="59"/>
      <c r="AF51" s="60"/>
      <c r="AG51" s="58"/>
      <c r="AH51" s="59"/>
      <c r="AI51" s="59"/>
      <c r="AJ51" s="59"/>
      <c r="AK51" s="60"/>
      <c r="AL51" s="58"/>
      <c r="AM51" s="59"/>
      <c r="AN51" s="59"/>
      <c r="AO51" s="59"/>
      <c r="AP51" s="60"/>
      <c r="AQ51" s="58"/>
      <c r="AR51" s="59"/>
      <c r="AS51" s="59"/>
      <c r="AT51" s="59"/>
      <c r="AU51" s="79"/>
      <c r="AV51" s="209">
        <f>SUM(AB51:AU51)</f>
        <v>0</v>
      </c>
      <c r="AW51" s="210"/>
      <c r="AX51" s="209">
        <f>AV51</f>
        <v>0</v>
      </c>
      <c r="AY51" s="215"/>
      <c r="AZ51" s="149">
        <f>AV51+C51</f>
        <v>0</v>
      </c>
      <c r="BA51" s="150"/>
      <c r="BB51" s="160">
        <f t="shared" si="4"/>
        <v>0</v>
      </c>
      <c r="BC51" s="150"/>
      <c r="BE51" s="11">
        <f ca="1">OFFSET($C$15,51-ROW(),0)</f>
        <v>0</v>
      </c>
      <c r="BF51" s="12">
        <f ca="1" t="shared" si="14"/>
        <v>105</v>
      </c>
      <c r="BG51" s="50">
        <f t="shared" si="48"/>
        <v>-16</v>
      </c>
      <c r="BH51" s="64">
        <f t="shared" si="15"/>
        <v>1</v>
      </c>
      <c r="BI51" s="43" t="str">
        <f t="shared" si="49"/>
        <v>≥ 80</v>
      </c>
      <c r="BJ51" s="11"/>
      <c r="BK51" s="64" t="str">
        <f ca="1">OFFSET($Y$15,51-ROW(),0)</f>
        <v>≥ 80</v>
      </c>
      <c r="BL51" s="12"/>
      <c r="BR51" s="11">
        <f ca="1" t="shared" si="17"/>
        <v>0</v>
      </c>
      <c r="BS51" s="12">
        <f ca="1" t="shared" si="18"/>
        <v>110</v>
      </c>
      <c r="BT51" s="50">
        <f t="shared" si="19"/>
        <v>-16</v>
      </c>
      <c r="BU51" s="42">
        <f t="shared" si="20"/>
        <v>1</v>
      </c>
      <c r="BV51" s="43" t="str">
        <f t="shared" si="21"/>
        <v>≥ 80</v>
      </c>
      <c r="BW51" s="11"/>
      <c r="BX51" s="64" t="str">
        <f ca="1">OFFSET($Y$15,51-ROW(),0)</f>
        <v>≥ 80</v>
      </c>
      <c r="BY51" s="12"/>
      <c r="BZ51" s="29"/>
      <c r="CA51" s="29"/>
      <c r="CB51" s="29"/>
      <c r="CE51" s="11">
        <f ca="1" t="shared" si="24"/>
        <v>0</v>
      </c>
      <c r="CF51" s="12">
        <f ca="1" t="shared" si="25"/>
        <v>215</v>
      </c>
      <c r="CG51" s="50">
        <f t="shared" si="26"/>
        <v>-32</v>
      </c>
      <c r="CH51" s="42">
        <f t="shared" si="27"/>
        <v>1</v>
      </c>
      <c r="CI51" s="43" t="str">
        <f t="shared" si="28"/>
        <v>≥ 80</v>
      </c>
      <c r="CJ51" s="11"/>
      <c r="CK51" s="64" t="str">
        <f ca="1">OFFSET($Y$15,51-ROW(),0)</f>
        <v>≥ 80</v>
      </c>
      <c r="CL51" s="12"/>
      <c r="CM51" s="29"/>
      <c r="CN51" s="29"/>
      <c r="CO51" s="29"/>
      <c r="CS51" s="11">
        <f ca="1" t="shared" si="31"/>
        <v>0</v>
      </c>
      <c r="CT51" s="12">
        <f ca="1" t="shared" si="32"/>
        <v>105</v>
      </c>
      <c r="CU51" s="50">
        <f t="shared" si="5"/>
        <v>-52</v>
      </c>
      <c r="CV51" s="64">
        <f t="shared" si="6"/>
        <v>1</v>
      </c>
      <c r="CW51" s="43" t="str">
        <f t="shared" si="33"/>
        <v>≥ 80</v>
      </c>
      <c r="CX51" s="11"/>
      <c r="CY51" s="64" t="str">
        <f ca="1">OFFSET($Y$15,51-ROW(),0)</f>
        <v>≥ 80</v>
      </c>
      <c r="CZ51" s="12"/>
      <c r="DF51" s="11">
        <f ca="1" t="shared" si="35"/>
        <v>0</v>
      </c>
      <c r="DG51" s="12">
        <f ca="1" t="shared" si="36"/>
        <v>110</v>
      </c>
      <c r="DH51" s="50">
        <f t="shared" si="37"/>
        <v>-55</v>
      </c>
      <c r="DI51" s="42">
        <f t="shared" si="8"/>
        <v>1</v>
      </c>
      <c r="DJ51" s="43" t="str">
        <f t="shared" si="38"/>
        <v>≥ 80</v>
      </c>
      <c r="DK51" s="11"/>
      <c r="DL51" s="64" t="str">
        <f ca="1">OFFSET($Y$15,51-ROW(),0)</f>
        <v>≥ 80</v>
      </c>
      <c r="DM51" s="12"/>
      <c r="DN51" s="29"/>
      <c r="DO51" s="29"/>
      <c r="DP51" s="29"/>
      <c r="DS51" s="11">
        <f ca="1" t="shared" si="41"/>
        <v>0</v>
      </c>
      <c r="DT51" s="12">
        <f ca="1" t="shared" si="42"/>
        <v>215</v>
      </c>
      <c r="DU51" s="50">
        <f t="shared" si="43"/>
        <v>-107</v>
      </c>
      <c r="DV51" s="42">
        <f t="shared" si="10"/>
        <v>1</v>
      </c>
      <c r="DW51" s="43" t="str">
        <f t="shared" si="44"/>
        <v>≥ 80</v>
      </c>
      <c r="DX51" s="11"/>
      <c r="DY51" s="64" t="str">
        <f ca="1">OFFSET($Y$15,51-ROW(),0)</f>
        <v>≥ 80</v>
      </c>
      <c r="DZ51" s="12"/>
      <c r="EA51" s="29"/>
      <c r="EB51" s="29"/>
      <c r="EC51" s="29"/>
    </row>
    <row r="52" spans="1:133" ht="12.75">
      <c r="A52" s="232">
        <f>MAX(A15:B51)</f>
        <v>105</v>
      </c>
      <c r="B52" s="233"/>
      <c r="C52" s="233"/>
      <c r="D52" s="240"/>
      <c r="E52" s="241" t="s">
        <v>19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32">
        <f>MAX(AX15:AY51)</f>
        <v>110</v>
      </c>
      <c r="AW52" s="233"/>
      <c r="AX52" s="233"/>
      <c r="AY52" s="233"/>
      <c r="AZ52" s="167">
        <f>MAX(BB15:BC51)</f>
        <v>215</v>
      </c>
      <c r="BA52" s="168"/>
      <c r="BB52" s="168"/>
      <c r="BC52" s="169"/>
      <c r="BF52" s="13">
        <f>ROUND(N54,0)</f>
        <v>89</v>
      </c>
      <c r="BM52" s="6">
        <f>MAX(BM15:BM47)</f>
        <v>64</v>
      </c>
      <c r="BO52" s="6">
        <f>MAX(BO15:BO47)</f>
        <v>1</v>
      </c>
      <c r="BS52" s="13">
        <f>ROUND(AF54,0)</f>
        <v>94</v>
      </c>
      <c r="BT52" s="13"/>
      <c r="BU52" s="13"/>
      <c r="BV52" s="13"/>
      <c r="BZ52" s="6">
        <f>MAX(BZ15:BZ47)</f>
        <v>65</v>
      </c>
      <c r="CB52" s="6">
        <f>MAX(CB15:CB47)</f>
        <v>2</v>
      </c>
      <c r="CF52" s="13">
        <f>ROUND(AZ54,0)</f>
        <v>183</v>
      </c>
      <c r="CG52" s="13"/>
      <c r="CH52" s="13"/>
      <c r="CI52" s="13"/>
      <c r="CM52" s="6">
        <f>MAX(CM15:CM47)</f>
        <v>127</v>
      </c>
      <c r="CO52" s="6">
        <f>MAX(CO15:CO47)</f>
        <v>1</v>
      </c>
      <c r="CT52" s="13">
        <f>ROUND(N56,0)</f>
        <v>53</v>
      </c>
      <c r="DA52" s="6">
        <f>MAX(DA15:DA47)</f>
        <v>64</v>
      </c>
      <c r="DC52" s="6">
        <f>MAX(DC15:DC47)</f>
        <v>1</v>
      </c>
      <c r="DG52" s="13">
        <f>ROUND(AF56,0)</f>
        <v>55</v>
      </c>
      <c r="DH52" s="13"/>
      <c r="DI52" s="13"/>
      <c r="DJ52" s="13"/>
      <c r="DN52" s="6">
        <f>MAX(DN15:DN47)</f>
        <v>65</v>
      </c>
      <c r="DP52" s="6">
        <f>MAX(DP15:DP47)</f>
        <v>2</v>
      </c>
      <c r="DT52" s="13">
        <f>ROUND(AZ56,0)</f>
        <v>108</v>
      </c>
      <c r="DU52" s="13"/>
      <c r="DV52" s="13"/>
      <c r="DW52" s="13"/>
      <c r="EA52" s="6">
        <f>MAX(EA15:EA47)</f>
        <v>127</v>
      </c>
      <c r="EC52" s="6">
        <f>MAX(EC15:EC47)</f>
        <v>1</v>
      </c>
    </row>
    <row r="53" spans="1:55" ht="23.25" customHeight="1">
      <c r="A53" s="306" t="s">
        <v>66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7">
        <f>J12</f>
        <v>0</v>
      </c>
      <c r="O53" s="308"/>
      <c r="P53" s="308"/>
      <c r="Q53" s="308"/>
      <c r="R53" s="308"/>
      <c r="S53" s="308"/>
      <c r="T53" s="309"/>
      <c r="U53" s="310" t="s">
        <v>20</v>
      </c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07">
        <f>AK12</f>
        <v>0</v>
      </c>
      <c r="AG53" s="308"/>
      <c r="AH53" s="308"/>
      <c r="AI53" s="308"/>
      <c r="AJ53" s="308"/>
      <c r="AK53" s="308"/>
      <c r="AL53" s="309"/>
      <c r="AM53" s="311" t="s">
        <v>67</v>
      </c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2"/>
      <c r="AZ53" s="318" t="str">
        <f>AZ12</f>
        <v>Both Directions</v>
      </c>
      <c r="BA53" s="319"/>
      <c r="BB53" s="319"/>
      <c r="BC53" s="320"/>
    </row>
    <row r="54" spans="1:55" ht="12.75" customHeight="1">
      <c r="A54" s="21"/>
      <c r="B54" s="22"/>
      <c r="C54" s="22"/>
      <c r="D54" s="22"/>
      <c r="E54" s="23"/>
      <c r="F54" s="33"/>
      <c r="G54" s="33"/>
      <c r="H54" s="33"/>
      <c r="I54" s="33"/>
      <c r="J54" s="33"/>
      <c r="K54" s="33"/>
      <c r="L54" s="33"/>
      <c r="M54" s="23"/>
      <c r="N54" s="239">
        <f>ROUND((A52*0.85),0)</f>
        <v>89</v>
      </c>
      <c r="O54" s="155"/>
      <c r="P54" s="155"/>
      <c r="Q54" s="155"/>
      <c r="R54" s="155"/>
      <c r="S54" s="155"/>
      <c r="T54" s="156"/>
      <c r="U54" s="176" t="s">
        <v>81</v>
      </c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239">
        <f>ROUND((AV52*0.85),0)</f>
        <v>94</v>
      </c>
      <c r="AG54" s="155"/>
      <c r="AH54" s="155"/>
      <c r="AI54" s="155"/>
      <c r="AJ54" s="155"/>
      <c r="AK54" s="155"/>
      <c r="AL54" s="156"/>
      <c r="AM54" s="61"/>
      <c r="AN54" s="33"/>
      <c r="AO54" s="176" t="s">
        <v>81</v>
      </c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54">
        <f>ROUND((AZ52*0.85),0)</f>
        <v>183</v>
      </c>
      <c r="BA54" s="155"/>
      <c r="BB54" s="155"/>
      <c r="BC54" s="156"/>
    </row>
    <row r="55" spans="1:55" ht="12.75" customHeight="1">
      <c r="A55" s="21"/>
      <c r="B55" s="22"/>
      <c r="C55" s="22"/>
      <c r="D55" s="22"/>
      <c r="E55" s="23"/>
      <c r="F55" s="33"/>
      <c r="G55" s="33"/>
      <c r="H55" s="33"/>
      <c r="I55" s="33"/>
      <c r="J55" s="33"/>
      <c r="K55" s="33"/>
      <c r="L55" s="33"/>
      <c r="M55" s="23"/>
      <c r="N55" s="219">
        <f>VLOOKUP(1,BH15:BK51,4,FALSE)</f>
        <v>45</v>
      </c>
      <c r="O55" s="220"/>
      <c r="P55" s="220"/>
      <c r="Q55" s="220"/>
      <c r="R55" s="220"/>
      <c r="S55" s="220"/>
      <c r="T55" s="221"/>
      <c r="U55" s="176" t="s">
        <v>82</v>
      </c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219">
        <f>VLOOKUP(1,BU15:BY51,4,FALSE)</f>
        <v>43</v>
      </c>
      <c r="AG55" s="220"/>
      <c r="AH55" s="220"/>
      <c r="AI55" s="220"/>
      <c r="AJ55" s="220"/>
      <c r="AK55" s="220"/>
      <c r="AL55" s="221"/>
      <c r="AM55" s="61"/>
      <c r="AN55" s="33"/>
      <c r="AO55" s="176" t="s">
        <v>82</v>
      </c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54">
        <f>VLOOKUP(1,CH15:CL51,4,FALSE)</f>
        <v>45</v>
      </c>
      <c r="BA55" s="155"/>
      <c r="BB55" s="155"/>
      <c r="BC55" s="156"/>
    </row>
    <row r="56" spans="1:55" ht="12.75" customHeight="1">
      <c r="A56" s="21"/>
      <c r="B56" s="22"/>
      <c r="C56" s="22"/>
      <c r="D56" s="22"/>
      <c r="E56" s="23"/>
      <c r="F56" s="33"/>
      <c r="G56" s="33"/>
      <c r="H56" s="33"/>
      <c r="I56" s="33"/>
      <c r="J56" s="33"/>
      <c r="K56" s="33"/>
      <c r="L56" s="33"/>
      <c r="M56" s="23"/>
      <c r="N56" s="314">
        <f>ROUND((A52*0.5),0)</f>
        <v>53</v>
      </c>
      <c r="O56" s="315"/>
      <c r="P56" s="315"/>
      <c r="Q56" s="315"/>
      <c r="R56" s="315"/>
      <c r="S56" s="315"/>
      <c r="T56" s="316"/>
      <c r="U56" s="313" t="s">
        <v>83</v>
      </c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4">
        <f>ROUND((AV52*0.5),0)</f>
        <v>55</v>
      </c>
      <c r="AG56" s="315"/>
      <c r="AH56" s="315"/>
      <c r="AI56" s="315"/>
      <c r="AJ56" s="315"/>
      <c r="AK56" s="315"/>
      <c r="AL56" s="316"/>
      <c r="AM56" s="61"/>
      <c r="AN56" s="33"/>
      <c r="AO56" s="313" t="s">
        <v>83</v>
      </c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7">
        <f>ROUND((AZ52*0.5),0)</f>
        <v>108</v>
      </c>
      <c r="BA56" s="315"/>
      <c r="BB56" s="315"/>
      <c r="BC56" s="316"/>
    </row>
    <row r="57" spans="1:55" ht="12.75" customHeight="1">
      <c r="A57" s="21"/>
      <c r="B57" s="22"/>
      <c r="C57" s="22"/>
      <c r="D57" s="22"/>
      <c r="E57" s="23"/>
      <c r="F57" s="33"/>
      <c r="G57" s="33"/>
      <c r="H57" s="33"/>
      <c r="I57" s="33"/>
      <c r="J57" s="33"/>
      <c r="K57" s="33"/>
      <c r="L57" s="33"/>
      <c r="M57" s="23"/>
      <c r="N57" s="321">
        <f>VLOOKUP(1,CV15:CZ51,4,FALSE)</f>
        <v>39</v>
      </c>
      <c r="O57" s="322"/>
      <c r="P57" s="322"/>
      <c r="Q57" s="322"/>
      <c r="R57" s="322"/>
      <c r="S57" s="322"/>
      <c r="T57" s="323"/>
      <c r="U57" s="313" t="s">
        <v>84</v>
      </c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21">
        <f>VLOOKUP(1,DI15:DM51,4,FALSE)</f>
        <v>37</v>
      </c>
      <c r="AG57" s="322"/>
      <c r="AH57" s="322"/>
      <c r="AI57" s="322"/>
      <c r="AJ57" s="322"/>
      <c r="AK57" s="322"/>
      <c r="AL57" s="323"/>
      <c r="AM57" s="61"/>
      <c r="AN57" s="33"/>
      <c r="AO57" s="313" t="s">
        <v>84</v>
      </c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7">
        <f>VLOOKUP(1,DV15:DZ51,4,FALSE)</f>
        <v>37</v>
      </c>
      <c r="BA57" s="315"/>
      <c r="BB57" s="315"/>
      <c r="BC57" s="316"/>
    </row>
    <row r="58" spans="1:124" ht="12.75" customHeight="1">
      <c r="A58" s="2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158" t="str">
        <f>VLOOKUP(BO52,BO15:BP47,2,FALSE)</f>
        <v>32-42</v>
      </c>
      <c r="O58" s="158"/>
      <c r="P58" s="158"/>
      <c r="Q58" s="158"/>
      <c r="R58" s="158"/>
      <c r="S58" s="158"/>
      <c r="T58" s="158"/>
      <c r="U58" s="176" t="s">
        <v>61</v>
      </c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58" t="str">
        <f>VLOOKUP(CB52,CB15:CC47,2,FALSE)</f>
        <v>30-40</v>
      </c>
      <c r="AG58" s="158"/>
      <c r="AH58" s="158"/>
      <c r="AI58" s="158"/>
      <c r="AJ58" s="158"/>
      <c r="AK58" s="158"/>
      <c r="AL58" s="158"/>
      <c r="AM58" s="62"/>
      <c r="AN58" s="34"/>
      <c r="AO58" s="176" t="s">
        <v>61</v>
      </c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57" t="str">
        <f>VLOOKUP(CO52,CO15:CP47,2,FALSE)</f>
        <v>32-42</v>
      </c>
      <c r="BA58" s="158"/>
      <c r="BB58" s="158"/>
      <c r="BC58" s="158"/>
      <c r="BF58" s="6" t="str">
        <f>VLOOKUP(BO52,BO15:BP47,2,FALSE)</f>
        <v>32-42</v>
      </c>
      <c r="BS58" s="6" t="str">
        <f>VLOOKUP(CB52,CB15:CC47,2,FALSE)</f>
        <v>30-40</v>
      </c>
      <c r="CF58" s="6" t="str">
        <f>VLOOKUP(CO52,CO15:CP47,2,FALSE)</f>
        <v>32-42</v>
      </c>
      <c r="CT58" s="6" t="str">
        <f>VLOOKUP(DC52,DC15:DD47,2,FALSE)</f>
        <v>32-42</v>
      </c>
      <c r="DG58" s="6" t="str">
        <f>VLOOKUP(DP52,DP15:DQ47,2,FALSE)</f>
        <v>30-40</v>
      </c>
      <c r="DT58" s="6" t="str">
        <f>VLOOKUP(EC52,EC15:ED47,2,FALSE)</f>
        <v>32-42</v>
      </c>
    </row>
    <row r="59" spans="1:55" ht="23.25" customHeight="1">
      <c r="A59" s="2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127" t="str">
        <f>IF(A52=0," ",IF(BO52&gt;1,"Warning: Multiple 10 mph paces. Highest range shown","OK"))</f>
        <v>OK</v>
      </c>
      <c r="O59" s="127"/>
      <c r="P59" s="127"/>
      <c r="Q59" s="127"/>
      <c r="R59" s="127"/>
      <c r="S59" s="127"/>
      <c r="T59" s="127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27" t="str">
        <f>IF(AV52=0," ",IF(CB52&gt;1,"Warning: Multiple 10 mph paces. Highest range shown","OK"))</f>
        <v>Warning: Multiple 10 mph paces. Highest range shown</v>
      </c>
      <c r="AG59" s="127"/>
      <c r="AH59" s="127"/>
      <c r="AI59" s="127"/>
      <c r="AJ59" s="127"/>
      <c r="AK59" s="127"/>
      <c r="AL59" s="127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129" t="str">
        <f>IF(AZ52=0,"",IF(CO52&gt;1,"Warning: Multiple 10 mph Paces. Highest range shown","OK"))</f>
        <v>OK</v>
      </c>
      <c r="AX59" s="129"/>
      <c r="AY59" s="129"/>
      <c r="AZ59" s="129"/>
      <c r="BA59" s="129"/>
      <c r="BB59" s="129"/>
      <c r="BC59" s="130"/>
    </row>
    <row r="60" spans="1:55" ht="21" customHeight="1">
      <c r="A60" s="35"/>
      <c r="B60" s="36"/>
      <c r="C60" s="36"/>
      <c r="D60" s="36"/>
      <c r="E60" s="36"/>
      <c r="F60" s="36"/>
      <c r="G60" s="36"/>
      <c r="H60" s="32"/>
      <c r="I60" s="31"/>
      <c r="J60" s="31"/>
      <c r="K60" s="31"/>
      <c r="L60" s="31"/>
      <c r="M60" s="31"/>
      <c r="N60" s="128"/>
      <c r="O60" s="128"/>
      <c r="P60" s="128"/>
      <c r="Q60" s="128"/>
      <c r="R60" s="128"/>
      <c r="S60" s="128"/>
      <c r="T60" s="128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28"/>
      <c r="AG60" s="128"/>
      <c r="AH60" s="128"/>
      <c r="AI60" s="128"/>
      <c r="AJ60" s="128"/>
      <c r="AK60" s="128"/>
      <c r="AL60" s="128"/>
      <c r="AM60" s="31"/>
      <c r="AN60" s="31"/>
      <c r="AO60" s="31"/>
      <c r="AP60" s="31"/>
      <c r="AQ60" s="31"/>
      <c r="AR60" s="31"/>
      <c r="AS60" s="37"/>
      <c r="AT60" s="36"/>
      <c r="AU60" s="36"/>
      <c r="AV60" s="36"/>
      <c r="AW60" s="128"/>
      <c r="AX60" s="128"/>
      <c r="AY60" s="128"/>
      <c r="AZ60" s="128"/>
      <c r="BA60" s="128"/>
      <c r="BB60" s="128"/>
      <c r="BC60" s="131"/>
    </row>
  </sheetData>
  <sheetProtection sheet="1" selectLockedCells="1"/>
  <mergeCells count="354">
    <mergeCell ref="A1:BC1"/>
    <mergeCell ref="A2:BC2"/>
    <mergeCell ref="A3:BC3"/>
    <mergeCell ref="A4:Z4"/>
    <mergeCell ref="AA4:BC4"/>
    <mergeCell ref="A5:H5"/>
    <mergeCell ref="I5:Y5"/>
    <mergeCell ref="Z5:AB10"/>
    <mergeCell ref="AC5:AH5"/>
    <mergeCell ref="AI5:BB5"/>
    <mergeCell ref="BC5:BC10"/>
    <mergeCell ref="A6:H6"/>
    <mergeCell ref="I6:Y6"/>
    <mergeCell ref="AC6:AH6"/>
    <mergeCell ref="AI6:AR6"/>
    <mergeCell ref="AS6:AV6"/>
    <mergeCell ref="AW6:BB6"/>
    <mergeCell ref="A7:H7"/>
    <mergeCell ref="I7:Y7"/>
    <mergeCell ref="AC7:AH7"/>
    <mergeCell ref="AI7:BB7"/>
    <mergeCell ref="A8:H8"/>
    <mergeCell ref="I8:P8"/>
    <mergeCell ref="Q8:R8"/>
    <mergeCell ref="S8:Y8"/>
    <mergeCell ref="AI8:AO8"/>
    <mergeCell ref="AP8:AX8"/>
    <mergeCell ref="AY8:BB8"/>
    <mergeCell ref="A9:J9"/>
    <mergeCell ref="K9:Y9"/>
    <mergeCell ref="AC9:AH9"/>
    <mergeCell ref="AI9:BB9"/>
    <mergeCell ref="K10:Y10"/>
    <mergeCell ref="AI10:BB10"/>
    <mergeCell ref="A11:BC11"/>
    <mergeCell ref="A12:I12"/>
    <mergeCell ref="J12:Q12"/>
    <mergeCell ref="R12:X12"/>
    <mergeCell ref="Y12:AA14"/>
    <mergeCell ref="AB12:AJ12"/>
    <mergeCell ref="AK12:AR12"/>
    <mergeCell ref="AS12:AY12"/>
    <mergeCell ref="AZ12:BC12"/>
    <mergeCell ref="A13:B14"/>
    <mergeCell ref="BE12:BP12"/>
    <mergeCell ref="BR12:CC12"/>
    <mergeCell ref="CE12:CP12"/>
    <mergeCell ref="CS12:DD12"/>
    <mergeCell ref="DF12:DQ12"/>
    <mergeCell ref="DS12:ED12"/>
    <mergeCell ref="C13:D14"/>
    <mergeCell ref="E13:I14"/>
    <mergeCell ref="J13:N14"/>
    <mergeCell ref="O13:S14"/>
    <mergeCell ref="T13:X14"/>
    <mergeCell ref="AB13:AF14"/>
    <mergeCell ref="AG13:AK14"/>
    <mergeCell ref="AL13:AP14"/>
    <mergeCell ref="AQ13:AU14"/>
    <mergeCell ref="AV13:AW14"/>
    <mergeCell ref="AX13:AY14"/>
    <mergeCell ref="AZ13:BA14"/>
    <mergeCell ref="BB13:BC14"/>
    <mergeCell ref="BE13:BE14"/>
    <mergeCell ref="BF13:BF14"/>
    <mergeCell ref="BG13:BI14"/>
    <mergeCell ref="BJ13:BL14"/>
    <mergeCell ref="BM13:BP14"/>
    <mergeCell ref="BR13:BR14"/>
    <mergeCell ref="BS13:BS14"/>
    <mergeCell ref="BT13:BV14"/>
    <mergeCell ref="BW13:BY14"/>
    <mergeCell ref="BZ13:CC14"/>
    <mergeCell ref="CE13:CE14"/>
    <mergeCell ref="CF13:CF14"/>
    <mergeCell ref="CG13:CI14"/>
    <mergeCell ref="CJ13:CL14"/>
    <mergeCell ref="CM13:CP14"/>
    <mergeCell ref="CS13:CS14"/>
    <mergeCell ref="CT13:CT14"/>
    <mergeCell ref="CU13:CW14"/>
    <mergeCell ref="CX13:CZ14"/>
    <mergeCell ref="DA13:DD14"/>
    <mergeCell ref="DH13:DJ14"/>
    <mergeCell ref="DK13:DM14"/>
    <mergeCell ref="DN13:DQ14"/>
    <mergeCell ref="DS13:DS14"/>
    <mergeCell ref="DT13:DT14"/>
    <mergeCell ref="DU13:DW14"/>
    <mergeCell ref="DX13:DZ14"/>
    <mergeCell ref="EA13:ED14"/>
    <mergeCell ref="A15:B15"/>
    <mergeCell ref="C15:D15"/>
    <mergeCell ref="Y15:AA15"/>
    <mergeCell ref="AV15:AW15"/>
    <mergeCell ref="AX15:AY15"/>
    <mergeCell ref="AZ15:BA15"/>
    <mergeCell ref="BB15:BC15"/>
    <mergeCell ref="A16:B16"/>
    <mergeCell ref="C16:D16"/>
    <mergeCell ref="AV16:AW16"/>
    <mergeCell ref="AX16:AY16"/>
    <mergeCell ref="AZ16:BA16"/>
    <mergeCell ref="BB16:BC16"/>
    <mergeCell ref="A17:B17"/>
    <mergeCell ref="C17:D17"/>
    <mergeCell ref="AV17:AW17"/>
    <mergeCell ref="AX17:AY17"/>
    <mergeCell ref="AZ17:BA17"/>
    <mergeCell ref="BB17:BC17"/>
    <mergeCell ref="A18:B18"/>
    <mergeCell ref="C18:D18"/>
    <mergeCell ref="AV18:AW18"/>
    <mergeCell ref="AX18:AY18"/>
    <mergeCell ref="AZ18:BA18"/>
    <mergeCell ref="BB18:BC18"/>
    <mergeCell ref="A19:B19"/>
    <mergeCell ref="C19:D19"/>
    <mergeCell ref="AV19:AW19"/>
    <mergeCell ref="AX19:AY19"/>
    <mergeCell ref="AZ19:BA19"/>
    <mergeCell ref="BB19:BC19"/>
    <mergeCell ref="A20:B20"/>
    <mergeCell ref="C20:D20"/>
    <mergeCell ref="AV20:AW20"/>
    <mergeCell ref="AX20:AY20"/>
    <mergeCell ref="AZ20:BA20"/>
    <mergeCell ref="BB20:BC20"/>
    <mergeCell ref="A21:B21"/>
    <mergeCell ref="C21:D21"/>
    <mergeCell ref="AV21:AW21"/>
    <mergeCell ref="AX21:AY21"/>
    <mergeCell ref="AZ21:BA21"/>
    <mergeCell ref="BB21:BC21"/>
    <mergeCell ref="A22:B22"/>
    <mergeCell ref="C22:D22"/>
    <mergeCell ref="AV22:AW22"/>
    <mergeCell ref="AX22:AY22"/>
    <mergeCell ref="AZ22:BA22"/>
    <mergeCell ref="BB22:BC22"/>
    <mergeCell ref="A23:B23"/>
    <mergeCell ref="C23:D23"/>
    <mergeCell ref="AV23:AW23"/>
    <mergeCell ref="AX23:AY23"/>
    <mergeCell ref="AZ23:BA23"/>
    <mergeCell ref="BB23:BC23"/>
    <mergeCell ref="A24:B24"/>
    <mergeCell ref="C24:D24"/>
    <mergeCell ref="AV24:AW24"/>
    <mergeCell ref="AX24:AY24"/>
    <mergeCell ref="AZ24:BA24"/>
    <mergeCell ref="BB24:BC24"/>
    <mergeCell ref="A25:B25"/>
    <mergeCell ref="C25:D25"/>
    <mergeCell ref="AV25:AW25"/>
    <mergeCell ref="AX25:AY25"/>
    <mergeCell ref="AZ25:BA25"/>
    <mergeCell ref="BB25:BC25"/>
    <mergeCell ref="A26:B26"/>
    <mergeCell ref="C26:D26"/>
    <mergeCell ref="AV26:AW26"/>
    <mergeCell ref="AX26:AY26"/>
    <mergeCell ref="AZ26:BA26"/>
    <mergeCell ref="BB26:BC26"/>
    <mergeCell ref="A27:B27"/>
    <mergeCell ref="C27:D27"/>
    <mergeCell ref="AV27:AW27"/>
    <mergeCell ref="AX27:AY27"/>
    <mergeCell ref="AZ27:BA27"/>
    <mergeCell ref="BB27:BC27"/>
    <mergeCell ref="A28:B28"/>
    <mergeCell ref="C28:D28"/>
    <mergeCell ref="AV28:AW28"/>
    <mergeCell ref="AX28:AY28"/>
    <mergeCell ref="AZ28:BA28"/>
    <mergeCell ref="BB28:BC28"/>
    <mergeCell ref="A29:B29"/>
    <mergeCell ref="C29:D29"/>
    <mergeCell ref="AV29:AW29"/>
    <mergeCell ref="AX29:AY29"/>
    <mergeCell ref="AZ29:BA29"/>
    <mergeCell ref="BB29:BC29"/>
    <mergeCell ref="A30:B30"/>
    <mergeCell ref="C30:D30"/>
    <mergeCell ref="AV30:AW30"/>
    <mergeCell ref="AX30:AY30"/>
    <mergeCell ref="AZ30:BA30"/>
    <mergeCell ref="BB30:BC30"/>
    <mergeCell ref="A31:B31"/>
    <mergeCell ref="C31:D31"/>
    <mergeCell ref="AV31:AW31"/>
    <mergeCell ref="AX31:AY31"/>
    <mergeCell ref="AZ31:BA31"/>
    <mergeCell ref="BB31:BC31"/>
    <mergeCell ref="A32:B32"/>
    <mergeCell ref="C32:D32"/>
    <mergeCell ref="AV32:AW32"/>
    <mergeCell ref="AX32:AY32"/>
    <mergeCell ref="AZ32:BA32"/>
    <mergeCell ref="BB32:BC32"/>
    <mergeCell ref="A33:B33"/>
    <mergeCell ref="C33:D33"/>
    <mergeCell ref="AV33:AW33"/>
    <mergeCell ref="AX33:AY33"/>
    <mergeCell ref="AZ33:BA33"/>
    <mergeCell ref="BB33:BC33"/>
    <mergeCell ref="A34:B34"/>
    <mergeCell ref="C34:D34"/>
    <mergeCell ref="AV34:AW34"/>
    <mergeCell ref="AX34:AY34"/>
    <mergeCell ref="AZ34:BA34"/>
    <mergeCell ref="BB34:BC34"/>
    <mergeCell ref="A35:B35"/>
    <mergeCell ref="C35:D35"/>
    <mergeCell ref="AV35:AW35"/>
    <mergeCell ref="AX35:AY35"/>
    <mergeCell ref="AZ35:BA35"/>
    <mergeCell ref="BB35:BC35"/>
    <mergeCell ref="A36:B36"/>
    <mergeCell ref="C36:D36"/>
    <mergeCell ref="AV36:AW36"/>
    <mergeCell ref="AX36:AY36"/>
    <mergeCell ref="AZ36:BA36"/>
    <mergeCell ref="BB36:BC36"/>
    <mergeCell ref="A37:B37"/>
    <mergeCell ref="C37:D37"/>
    <mergeCell ref="AV37:AW37"/>
    <mergeCell ref="AX37:AY37"/>
    <mergeCell ref="AZ37:BA37"/>
    <mergeCell ref="BB37:BC37"/>
    <mergeCell ref="A38:B38"/>
    <mergeCell ref="C38:D38"/>
    <mergeCell ref="AV38:AW38"/>
    <mergeCell ref="AX38:AY38"/>
    <mergeCell ref="AZ38:BA38"/>
    <mergeCell ref="BB38:BC38"/>
    <mergeCell ref="A39:B39"/>
    <mergeCell ref="C39:D39"/>
    <mergeCell ref="AV39:AW39"/>
    <mergeCell ref="AX39:AY39"/>
    <mergeCell ref="AZ39:BA39"/>
    <mergeCell ref="BB39:BC39"/>
    <mergeCell ref="A40:B40"/>
    <mergeCell ref="C40:D40"/>
    <mergeCell ref="AV40:AW40"/>
    <mergeCell ref="AX40:AY40"/>
    <mergeCell ref="AZ40:BA40"/>
    <mergeCell ref="BB40:BC40"/>
    <mergeCell ref="A41:B41"/>
    <mergeCell ref="C41:D41"/>
    <mergeCell ref="AV41:AW41"/>
    <mergeCell ref="AX41:AY41"/>
    <mergeCell ref="AZ41:BA41"/>
    <mergeCell ref="BB41:BC41"/>
    <mergeCell ref="A42:B42"/>
    <mergeCell ref="C42:D42"/>
    <mergeCell ref="AV42:AW42"/>
    <mergeCell ref="AX42:AY42"/>
    <mergeCell ref="AZ42:BA42"/>
    <mergeCell ref="BB42:BC42"/>
    <mergeCell ref="A43:B43"/>
    <mergeCell ref="C43:D43"/>
    <mergeCell ref="AV43:AW43"/>
    <mergeCell ref="AX43:AY43"/>
    <mergeCell ref="AZ43:BA43"/>
    <mergeCell ref="BB43:BC43"/>
    <mergeCell ref="A44:B44"/>
    <mergeCell ref="C44:D44"/>
    <mergeCell ref="AV44:AW44"/>
    <mergeCell ref="AX44:AY44"/>
    <mergeCell ref="AZ44:BA44"/>
    <mergeCell ref="BB44:BC44"/>
    <mergeCell ref="A45:B45"/>
    <mergeCell ref="C45:D45"/>
    <mergeCell ref="AV45:AW45"/>
    <mergeCell ref="AX45:AY45"/>
    <mergeCell ref="AZ45:BA45"/>
    <mergeCell ref="BB45:BC45"/>
    <mergeCell ref="A46:B46"/>
    <mergeCell ref="C46:D46"/>
    <mergeCell ref="AV46:AW46"/>
    <mergeCell ref="AX46:AY46"/>
    <mergeCell ref="AZ46:BA46"/>
    <mergeCell ref="BB46:BC46"/>
    <mergeCell ref="A47:B47"/>
    <mergeCell ref="C47:D47"/>
    <mergeCell ref="AV47:AW47"/>
    <mergeCell ref="AX47:AY47"/>
    <mergeCell ref="AZ47:BA47"/>
    <mergeCell ref="BB47:BC47"/>
    <mergeCell ref="A48:B48"/>
    <mergeCell ref="C48:D48"/>
    <mergeCell ref="AV48:AW48"/>
    <mergeCell ref="AX48:AY48"/>
    <mergeCell ref="AZ48:BA48"/>
    <mergeCell ref="BB48:BC48"/>
    <mergeCell ref="A49:B49"/>
    <mergeCell ref="C49:D49"/>
    <mergeCell ref="AV49:AW49"/>
    <mergeCell ref="AX49:AY49"/>
    <mergeCell ref="AZ49:BA49"/>
    <mergeCell ref="BB49:BC49"/>
    <mergeCell ref="A50:B50"/>
    <mergeCell ref="C50:D50"/>
    <mergeCell ref="AV50:AW50"/>
    <mergeCell ref="AX50:AY50"/>
    <mergeCell ref="AZ50:BA50"/>
    <mergeCell ref="BB50:BC50"/>
    <mergeCell ref="A51:B51"/>
    <mergeCell ref="C51:D51"/>
    <mergeCell ref="Y51:AA51"/>
    <mergeCell ref="AV51:AW51"/>
    <mergeCell ref="AX51:AY51"/>
    <mergeCell ref="AZ51:BA51"/>
    <mergeCell ref="BB51:BC51"/>
    <mergeCell ref="A52:D52"/>
    <mergeCell ref="E52:AU52"/>
    <mergeCell ref="AV52:AY52"/>
    <mergeCell ref="AZ52:BC52"/>
    <mergeCell ref="A53:M53"/>
    <mergeCell ref="N53:T53"/>
    <mergeCell ref="U53:AE53"/>
    <mergeCell ref="AF53:AL53"/>
    <mergeCell ref="AM53:AY53"/>
    <mergeCell ref="U56:AE56"/>
    <mergeCell ref="AF56:AL56"/>
    <mergeCell ref="AO56:AY56"/>
    <mergeCell ref="AZ56:BC56"/>
    <mergeCell ref="AZ53:BC53"/>
    <mergeCell ref="N54:T54"/>
    <mergeCell ref="U54:AE54"/>
    <mergeCell ref="AF54:AL54"/>
    <mergeCell ref="AO54:AY54"/>
    <mergeCell ref="AZ54:BC54"/>
    <mergeCell ref="U58:AE58"/>
    <mergeCell ref="AF58:AL58"/>
    <mergeCell ref="AO58:AY58"/>
    <mergeCell ref="AZ58:BC58"/>
    <mergeCell ref="N55:T55"/>
    <mergeCell ref="U55:AE55"/>
    <mergeCell ref="AF55:AL55"/>
    <mergeCell ref="AO55:AY55"/>
    <mergeCell ref="AZ55:BC55"/>
    <mergeCell ref="N56:T56"/>
    <mergeCell ref="N59:T60"/>
    <mergeCell ref="U59:AE60"/>
    <mergeCell ref="AF59:AL60"/>
    <mergeCell ref="AW59:BC60"/>
    <mergeCell ref="N57:T57"/>
    <mergeCell ref="U57:AE57"/>
    <mergeCell ref="AF57:AL57"/>
    <mergeCell ref="AO57:AY57"/>
    <mergeCell ref="AZ57:BC57"/>
    <mergeCell ref="N58:T58"/>
  </mergeCells>
  <conditionalFormatting sqref="A15:B51">
    <cfRule type="cellIs" priority="31" dxfId="0" operator="equal" stopIfTrue="1">
      <formula>A16</formula>
    </cfRule>
  </conditionalFormatting>
  <conditionalFormatting sqref="AX15:AY51">
    <cfRule type="cellIs" priority="30" dxfId="0" operator="equal" stopIfTrue="1">
      <formula>AX16</formula>
    </cfRule>
  </conditionalFormatting>
  <conditionalFormatting sqref="BB15:BC51">
    <cfRule type="cellIs" priority="29" dxfId="11" operator="equal" stopIfTrue="1">
      <formula>0</formula>
    </cfRule>
  </conditionalFormatting>
  <conditionalFormatting sqref="AZ15:BA51">
    <cfRule type="cellIs" priority="28" dxfId="11" operator="equal" stopIfTrue="1">
      <formula>0</formula>
    </cfRule>
  </conditionalFormatting>
  <conditionalFormatting sqref="AZ52 N56 AF56 AZ56">
    <cfRule type="cellIs" priority="27" dxfId="11" operator="lessThanOrEqual" stopIfTrue="1">
      <formula>0</formula>
    </cfRule>
  </conditionalFormatting>
  <conditionalFormatting sqref="N59 AF59 AW59">
    <cfRule type="containsText" priority="25" dxfId="24" operator="containsText" stopIfTrue="1" text="Multiple ">
      <formula>NOT(ISERROR(SEARCH("Multiple ",N59)))</formula>
    </cfRule>
  </conditionalFormatting>
  <conditionalFormatting sqref="AF59 N59 AW59">
    <cfRule type="containsText" priority="24" dxfId="23" operator="containsText" stopIfTrue="1" text="OK">
      <formula>NOT(ISERROR(SEARCH("OK",N59)))</formula>
    </cfRule>
  </conditionalFormatting>
  <conditionalFormatting sqref="AV15:AY52">
    <cfRule type="expression" priority="21" dxfId="0" stopIfTrue="1">
      <formula>$A$52&lt;=0</formula>
    </cfRule>
    <cfRule type="expression" priority="23" dxfId="0" stopIfTrue="1">
      <formula>"ISNUMBER(search(""and"",$AK$12)"</formula>
    </cfRule>
  </conditionalFormatting>
  <conditionalFormatting sqref="N53:T53 AF53:AL53">
    <cfRule type="cellIs" priority="22" dxfId="160" operator="equal" stopIfTrue="1">
      <formula>0</formula>
    </cfRule>
  </conditionalFormatting>
  <conditionalFormatting sqref="A15:D52">
    <cfRule type="expression" priority="20" dxfId="0" stopIfTrue="1">
      <formula>$AV$52&lt;=0</formula>
    </cfRule>
  </conditionalFormatting>
  <conditionalFormatting sqref="I5:Y7 I8 S8 K9 AW6 AY8 AI5:AI9 J12 AK12">
    <cfRule type="cellIs" priority="19" dxfId="18" operator="equal" stopIfTrue="1">
      <formula>0</formula>
    </cfRule>
  </conditionalFormatting>
  <conditionalFormatting sqref="N54 AF54 AZ54">
    <cfRule type="cellIs" priority="26" dxfId="0" operator="equal" stopIfTrue="1">
      <formula>0</formula>
    </cfRule>
  </conditionalFormatting>
  <conditionalFormatting sqref="N55 N58">
    <cfRule type="expression" priority="17" dxfId="0" stopIfTrue="1">
      <formula>$A$52&lt;=0</formula>
    </cfRule>
  </conditionalFormatting>
  <conditionalFormatting sqref="N57:T57">
    <cfRule type="expression" priority="16" dxfId="11" stopIfTrue="1">
      <formula>$A$52&lt;=0</formula>
    </cfRule>
  </conditionalFormatting>
  <conditionalFormatting sqref="AF55:AL55 AF58">
    <cfRule type="expression" priority="15" dxfId="0" stopIfTrue="1">
      <formula>$AV$52&lt;=0</formula>
    </cfRule>
  </conditionalFormatting>
  <conditionalFormatting sqref="AZ55 AZ58">
    <cfRule type="expression" priority="14" dxfId="0" stopIfTrue="1">
      <formula>$AZ$52&lt;=0</formula>
    </cfRule>
  </conditionalFormatting>
  <conditionalFormatting sqref="AZ57">
    <cfRule type="expression" priority="13" dxfId="11" stopIfTrue="1">
      <formula>$AZ$52&lt;=0</formula>
    </cfRule>
  </conditionalFormatting>
  <conditionalFormatting sqref="AF57:AL57">
    <cfRule type="expression" priority="12" dxfId="11" stopIfTrue="1">
      <formula>$AV$52&lt;=0</formula>
    </cfRule>
  </conditionalFormatting>
  <conditionalFormatting sqref="AB15:AU49">
    <cfRule type="cellIs" priority="11" dxfId="0" operator="equal" stopIfTrue="1">
      <formula>0</formula>
    </cfRule>
  </conditionalFormatting>
  <conditionalFormatting sqref="AP37:AU37 AP36:AT36">
    <cfRule type="cellIs" priority="10" dxfId="0" operator="equal" stopIfTrue="1">
      <formula>0</formula>
    </cfRule>
  </conditionalFormatting>
  <conditionalFormatting sqref="AB50:AU51">
    <cfRule type="cellIs" priority="9" dxfId="0" operator="equal" stopIfTrue="1">
      <formula>0</formula>
    </cfRule>
  </conditionalFormatting>
  <conditionalFormatting sqref="AU38">
    <cfRule type="containsErrors" priority="8" dxfId="0" stopIfTrue="1">
      <formula>ISERROR(AU38)</formula>
    </cfRule>
  </conditionalFormatting>
  <conditionalFormatting sqref="AU37">
    <cfRule type="containsErrors" priority="7" dxfId="0" stopIfTrue="1">
      <formula>ISERROR(AU37)</formula>
    </cfRule>
  </conditionalFormatting>
  <conditionalFormatting sqref="AU39">
    <cfRule type="containsErrors" priority="6" dxfId="0" stopIfTrue="1">
      <formula>ISERROR(AU39)</formula>
    </cfRule>
  </conditionalFormatting>
  <conditionalFormatting sqref="AU35">
    <cfRule type="containsErrors" priority="5" dxfId="0" stopIfTrue="1">
      <formula>ISERROR(AU35)</formula>
    </cfRule>
  </conditionalFormatting>
  <conditionalFormatting sqref="X33:X42">
    <cfRule type="containsErrors" priority="4" dxfId="0" stopIfTrue="1">
      <formula>ISERROR(X33)</formula>
    </cfRule>
  </conditionalFormatting>
  <conditionalFormatting sqref="J15:X15 E16:X49">
    <cfRule type="cellIs" priority="3" dxfId="0" operator="equal" stopIfTrue="1">
      <formula>0</formula>
    </cfRule>
  </conditionalFormatting>
  <conditionalFormatting sqref="E50:X51">
    <cfRule type="cellIs" priority="2" dxfId="0" operator="equal" stopIfTrue="1">
      <formula>0</formula>
    </cfRule>
  </conditionalFormatting>
  <conditionalFormatting sqref="E15:I15">
    <cfRule type="cellIs" priority="1" dxfId="0" operator="equal" stopIfTrue="1">
      <formula>0</formula>
    </cfRule>
  </conditionalFormatting>
  <printOptions horizontalCentered="1"/>
  <pageMargins left="0.125" right="0" top="0.4" bottom="0.25" header="0.5" footer="0.5"/>
  <pageSetup horizontalDpi="600" verticalDpi="600" orientation="portrait" scale="96" r:id="rId2"/>
  <headerFooter alignWithMargins="0">
    <oddHeader>&amp;R&amp;6Form 750-010-03
TRAFFIC ENGINEERING
March 2020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60"/>
  <sheetViews>
    <sheetView showGridLines="0" zoomScaleSheetLayoutView="130" workbookViewId="0" topLeftCell="A1">
      <selection activeCell="AB27" sqref="AB27:AR48"/>
    </sheetView>
  </sheetViews>
  <sheetFormatPr defaultColWidth="9.140625" defaultRowHeight="12.75"/>
  <cols>
    <col min="1" max="4" width="2.28125" style="1" customWidth="1"/>
    <col min="5" max="24" width="1.7109375" style="1" customWidth="1"/>
    <col min="25" max="25" width="2.421875" style="1" customWidth="1"/>
    <col min="26" max="26" width="0.71875" style="1" customWidth="1"/>
    <col min="27" max="27" width="4.00390625" style="1" customWidth="1"/>
    <col min="28" max="47" width="1.7109375" style="1" customWidth="1"/>
    <col min="48" max="51" width="2.28125" style="1" customWidth="1"/>
    <col min="52" max="55" width="2.7109375" style="1" customWidth="1"/>
    <col min="56" max="56" width="6.7109375" style="6" customWidth="1"/>
    <col min="57" max="58" width="5.140625" style="6" hidden="1" customWidth="1"/>
    <col min="59" max="59" width="3.7109375" style="6" hidden="1" customWidth="1"/>
    <col min="60" max="60" width="2.140625" style="6" hidden="1" customWidth="1"/>
    <col min="61" max="61" width="4.00390625" style="6" hidden="1" customWidth="1"/>
    <col min="62" max="62" width="3.00390625" style="6" hidden="1" customWidth="1"/>
    <col min="63" max="63" width="3.140625" style="6" hidden="1" customWidth="1"/>
    <col min="64" max="65" width="4.421875" style="6" hidden="1" customWidth="1"/>
    <col min="66" max="66" width="2.28125" style="6" hidden="1" customWidth="1"/>
    <col min="67" max="67" width="2.140625" style="6" hidden="1" customWidth="1"/>
    <col min="68" max="68" width="5.421875" style="6" hidden="1" customWidth="1"/>
    <col min="69" max="69" width="5.57421875" style="6" hidden="1" customWidth="1"/>
    <col min="70" max="71" width="4.57421875" style="6" hidden="1" customWidth="1"/>
    <col min="72" max="72" width="3.7109375" style="6" hidden="1" customWidth="1"/>
    <col min="73" max="73" width="2.140625" style="6" hidden="1" customWidth="1"/>
    <col min="74" max="74" width="4.140625" style="6" hidden="1" customWidth="1"/>
    <col min="75" max="76" width="2.8515625" style="6" hidden="1" customWidth="1"/>
    <col min="77" max="77" width="4.140625" style="6" hidden="1" customWidth="1"/>
    <col min="78" max="78" width="3.57421875" style="6" hidden="1" customWidth="1"/>
    <col min="79" max="79" width="2.00390625" style="6" hidden="1" customWidth="1"/>
    <col min="80" max="80" width="1.7109375" style="6" hidden="1" customWidth="1"/>
    <col min="81" max="81" width="5.421875" style="6" hidden="1" customWidth="1"/>
    <col min="82" max="82" width="9.28125" style="6" hidden="1" customWidth="1"/>
    <col min="83" max="84" width="5.7109375" style="6" hidden="1" customWidth="1"/>
    <col min="85" max="85" width="4.00390625" style="6" hidden="1" customWidth="1"/>
    <col min="86" max="86" width="1.7109375" style="6" hidden="1" customWidth="1"/>
    <col min="87" max="87" width="3.8515625" style="6" hidden="1" customWidth="1"/>
    <col min="88" max="88" width="2.7109375" style="6" hidden="1" customWidth="1"/>
    <col min="89" max="89" width="2.421875" style="6" hidden="1" customWidth="1"/>
    <col min="90" max="90" width="4.140625" style="6" hidden="1" customWidth="1"/>
    <col min="91" max="91" width="3.421875" style="6" hidden="1" customWidth="1"/>
    <col min="92" max="92" width="1.7109375" style="6" hidden="1" customWidth="1"/>
    <col min="93" max="93" width="2.00390625" style="6" hidden="1" customWidth="1"/>
    <col min="94" max="94" width="5.421875" style="6" hidden="1" customWidth="1"/>
    <col min="95" max="96" width="9.140625" style="1" hidden="1" customWidth="1"/>
    <col min="97" max="98" width="5.140625" style="6" hidden="1" customWidth="1"/>
    <col min="99" max="99" width="3.7109375" style="6" hidden="1" customWidth="1"/>
    <col min="100" max="100" width="2.140625" style="6" hidden="1" customWidth="1"/>
    <col min="101" max="101" width="3.140625" style="6" hidden="1" customWidth="1"/>
    <col min="102" max="102" width="3.00390625" style="6" hidden="1" customWidth="1"/>
    <col min="103" max="103" width="3.140625" style="6" hidden="1" customWidth="1"/>
    <col min="104" max="105" width="4.421875" style="6" hidden="1" customWidth="1"/>
    <col min="106" max="106" width="2.28125" style="6" hidden="1" customWidth="1"/>
    <col min="107" max="107" width="2.140625" style="6" hidden="1" customWidth="1"/>
    <col min="108" max="108" width="5.421875" style="6" hidden="1" customWidth="1"/>
    <col min="109" max="109" width="5.57421875" style="6" hidden="1" customWidth="1"/>
    <col min="110" max="111" width="4.57421875" style="6" hidden="1" customWidth="1"/>
    <col min="112" max="112" width="3.7109375" style="6" hidden="1" customWidth="1"/>
    <col min="113" max="113" width="2.140625" style="6" hidden="1" customWidth="1"/>
    <col min="114" max="114" width="4.140625" style="6" hidden="1" customWidth="1"/>
    <col min="115" max="116" width="2.8515625" style="6" hidden="1" customWidth="1"/>
    <col min="117" max="117" width="4.140625" style="6" hidden="1" customWidth="1"/>
    <col min="118" max="118" width="3.57421875" style="6" hidden="1" customWidth="1"/>
    <col min="119" max="119" width="2.00390625" style="6" hidden="1" customWidth="1"/>
    <col min="120" max="120" width="1.7109375" style="6" hidden="1" customWidth="1"/>
    <col min="121" max="121" width="5.421875" style="6" hidden="1" customWidth="1"/>
    <col min="122" max="122" width="9.28125" style="6" hidden="1" customWidth="1"/>
    <col min="123" max="124" width="5.7109375" style="6" hidden="1" customWidth="1"/>
    <col min="125" max="125" width="4.00390625" style="6" hidden="1" customWidth="1"/>
    <col min="126" max="126" width="1.7109375" style="6" hidden="1" customWidth="1"/>
    <col min="127" max="127" width="3.8515625" style="6" hidden="1" customWidth="1"/>
    <col min="128" max="128" width="2.7109375" style="6" hidden="1" customWidth="1"/>
    <col min="129" max="129" width="2.421875" style="6" hidden="1" customWidth="1"/>
    <col min="130" max="130" width="4.140625" style="6" hidden="1" customWidth="1"/>
    <col min="131" max="131" width="3.421875" style="6" hidden="1" customWidth="1"/>
    <col min="132" max="132" width="1.7109375" style="6" hidden="1" customWidth="1"/>
    <col min="133" max="133" width="2.00390625" style="6" hidden="1" customWidth="1"/>
    <col min="134" max="134" width="5.421875" style="6" hidden="1" customWidth="1"/>
    <col min="135" max="135" width="9.140625" style="1" customWidth="1"/>
    <col min="136" max="16384" width="9.140625" style="1" customWidth="1"/>
  </cols>
  <sheetData>
    <row r="1" spans="1:55" ht="9.7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9"/>
    </row>
    <row r="2" spans="1:134" s="2" customFormat="1" ht="15">
      <c r="A2" s="188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90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</row>
    <row r="3" spans="1:134" s="4" customFormat="1" ht="18">
      <c r="A3" s="194" t="s">
        <v>68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</row>
    <row r="4" spans="1:134" s="5" customFormat="1" ht="12" customHeight="1">
      <c r="A4" s="252" t="s">
        <v>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4" t="s">
        <v>1</v>
      </c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5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</row>
    <row r="5" spans="1:134" s="5" customFormat="1" ht="12" customHeight="1">
      <c r="A5" s="256" t="s">
        <v>3</v>
      </c>
      <c r="B5" s="257"/>
      <c r="C5" s="257"/>
      <c r="D5" s="257"/>
      <c r="E5" s="257"/>
      <c r="F5" s="257"/>
      <c r="G5" s="257"/>
      <c r="H5" s="257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03"/>
      <c r="AA5" s="103"/>
      <c r="AB5" s="103"/>
      <c r="AC5" s="257" t="s">
        <v>12</v>
      </c>
      <c r="AD5" s="257"/>
      <c r="AE5" s="257"/>
      <c r="AF5" s="257"/>
      <c r="AG5" s="257"/>
      <c r="AH5" s="257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92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</row>
    <row r="6" spans="1:134" s="5" customFormat="1" ht="12" customHeight="1">
      <c r="A6" s="258" t="s">
        <v>5</v>
      </c>
      <c r="B6" s="259"/>
      <c r="C6" s="259"/>
      <c r="D6" s="259"/>
      <c r="E6" s="259"/>
      <c r="F6" s="259"/>
      <c r="G6" s="259"/>
      <c r="H6" s="259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04"/>
      <c r="AA6" s="104"/>
      <c r="AB6" s="104"/>
      <c r="AC6" s="259" t="s">
        <v>4</v>
      </c>
      <c r="AD6" s="259"/>
      <c r="AE6" s="259"/>
      <c r="AF6" s="259"/>
      <c r="AG6" s="259"/>
      <c r="AH6" s="259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260" t="s">
        <v>10</v>
      </c>
      <c r="AT6" s="260"/>
      <c r="AU6" s="260"/>
      <c r="AV6" s="260"/>
      <c r="AW6" s="183"/>
      <c r="AX6" s="183"/>
      <c r="AY6" s="183"/>
      <c r="AZ6" s="183"/>
      <c r="BA6" s="183"/>
      <c r="BB6" s="183"/>
      <c r="BC6" s="93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</row>
    <row r="7" spans="1:134" s="5" customFormat="1" ht="12" customHeight="1">
      <c r="A7" s="258" t="s">
        <v>6</v>
      </c>
      <c r="B7" s="259"/>
      <c r="C7" s="259"/>
      <c r="D7" s="259"/>
      <c r="E7" s="259"/>
      <c r="F7" s="259"/>
      <c r="G7" s="259"/>
      <c r="H7" s="25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04"/>
      <c r="AA7" s="104"/>
      <c r="AB7" s="104"/>
      <c r="AC7" s="259" t="s">
        <v>64</v>
      </c>
      <c r="AD7" s="259"/>
      <c r="AE7" s="259"/>
      <c r="AF7" s="259"/>
      <c r="AG7" s="259"/>
      <c r="AH7" s="259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93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:134" s="3" customFormat="1" ht="12" customHeight="1">
      <c r="A8" s="261" t="s">
        <v>7</v>
      </c>
      <c r="B8" s="262"/>
      <c r="C8" s="262"/>
      <c r="D8" s="262"/>
      <c r="E8" s="262"/>
      <c r="F8" s="262"/>
      <c r="G8" s="262"/>
      <c r="H8" s="262"/>
      <c r="I8" s="180"/>
      <c r="J8" s="180"/>
      <c r="K8" s="180"/>
      <c r="L8" s="180"/>
      <c r="M8" s="180"/>
      <c r="N8" s="180"/>
      <c r="O8" s="180"/>
      <c r="P8" s="180"/>
      <c r="Q8" s="263" t="s">
        <v>8</v>
      </c>
      <c r="R8" s="263"/>
      <c r="S8" s="180"/>
      <c r="T8" s="180"/>
      <c r="U8" s="180"/>
      <c r="V8" s="180"/>
      <c r="W8" s="180"/>
      <c r="X8" s="180"/>
      <c r="Y8" s="180"/>
      <c r="Z8" s="104"/>
      <c r="AA8" s="104"/>
      <c r="AB8" s="104"/>
      <c r="AC8" s="86" t="s">
        <v>80</v>
      </c>
      <c r="AD8" s="87"/>
      <c r="AE8" s="87"/>
      <c r="AF8" s="87"/>
      <c r="AG8" s="87"/>
      <c r="AH8" s="87"/>
      <c r="AI8" s="183"/>
      <c r="AJ8" s="183"/>
      <c r="AK8" s="183"/>
      <c r="AL8" s="183"/>
      <c r="AM8" s="183"/>
      <c r="AN8" s="183"/>
      <c r="AO8" s="183"/>
      <c r="AP8" s="264" t="s">
        <v>9</v>
      </c>
      <c r="AQ8" s="264"/>
      <c r="AR8" s="264"/>
      <c r="AS8" s="264"/>
      <c r="AT8" s="264"/>
      <c r="AU8" s="264"/>
      <c r="AV8" s="264"/>
      <c r="AW8" s="264"/>
      <c r="AX8" s="264"/>
      <c r="AY8" s="183"/>
      <c r="AZ8" s="183"/>
      <c r="BA8" s="183"/>
      <c r="BB8" s="183"/>
      <c r="BC8" s="93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</row>
    <row r="9" spans="1:134" s="3" customFormat="1" ht="12" customHeight="1">
      <c r="A9" s="265" t="s">
        <v>13</v>
      </c>
      <c r="B9" s="266"/>
      <c r="C9" s="266"/>
      <c r="D9" s="266"/>
      <c r="E9" s="266"/>
      <c r="F9" s="266"/>
      <c r="G9" s="266"/>
      <c r="H9" s="266"/>
      <c r="I9" s="266"/>
      <c r="J9" s="266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4"/>
      <c r="AA9" s="104"/>
      <c r="AB9" s="104"/>
      <c r="AC9" s="259" t="s">
        <v>11</v>
      </c>
      <c r="AD9" s="259"/>
      <c r="AE9" s="259"/>
      <c r="AF9" s="259"/>
      <c r="AG9" s="259"/>
      <c r="AH9" s="259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93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</row>
    <row r="10" spans="1:134" s="3" customFormat="1" ht="12" customHeight="1" hidden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04"/>
      <c r="AA10" s="104"/>
      <c r="AB10" s="104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93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</row>
    <row r="11" spans="1:134" s="3" customFormat="1" ht="12" hidden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</row>
    <row r="12" spans="1:134" s="3" customFormat="1" ht="19.5" customHeight="1">
      <c r="A12" s="267" t="s">
        <v>23</v>
      </c>
      <c r="B12" s="268"/>
      <c r="C12" s="268"/>
      <c r="D12" s="268"/>
      <c r="E12" s="268"/>
      <c r="F12" s="268"/>
      <c r="G12" s="268"/>
      <c r="H12" s="268"/>
      <c r="I12" s="268"/>
      <c r="J12" s="269"/>
      <c r="K12" s="269"/>
      <c r="L12" s="269"/>
      <c r="M12" s="269"/>
      <c r="N12" s="269"/>
      <c r="O12" s="269"/>
      <c r="P12" s="269"/>
      <c r="Q12" s="269"/>
      <c r="R12" s="270" t="s">
        <v>24</v>
      </c>
      <c r="S12" s="270"/>
      <c r="T12" s="270"/>
      <c r="U12" s="270"/>
      <c r="V12" s="270"/>
      <c r="W12" s="270"/>
      <c r="X12" s="271"/>
      <c r="Y12" s="272" t="s">
        <v>62</v>
      </c>
      <c r="Z12" s="273"/>
      <c r="AA12" s="274"/>
      <c r="AB12" s="267" t="s">
        <v>23</v>
      </c>
      <c r="AC12" s="268"/>
      <c r="AD12" s="268"/>
      <c r="AE12" s="268"/>
      <c r="AF12" s="268"/>
      <c r="AG12" s="268"/>
      <c r="AH12" s="268"/>
      <c r="AI12" s="268"/>
      <c r="AJ12" s="268"/>
      <c r="AK12" s="269"/>
      <c r="AL12" s="269"/>
      <c r="AM12" s="269"/>
      <c r="AN12" s="269"/>
      <c r="AO12" s="269"/>
      <c r="AP12" s="269"/>
      <c r="AQ12" s="269"/>
      <c r="AR12" s="269"/>
      <c r="AS12" s="270" t="s">
        <v>24</v>
      </c>
      <c r="AT12" s="270"/>
      <c r="AU12" s="270"/>
      <c r="AV12" s="270"/>
      <c r="AW12" s="270"/>
      <c r="AX12" s="270"/>
      <c r="AY12" s="270"/>
      <c r="AZ12" s="246" t="s">
        <v>25</v>
      </c>
      <c r="BA12" s="247"/>
      <c r="BB12" s="247"/>
      <c r="BC12" s="248"/>
      <c r="BD12" s="6"/>
      <c r="BE12" s="200">
        <f>J12</f>
        <v>0</v>
      </c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91"/>
      <c r="BR12" s="281">
        <f>AK12</f>
        <v>0</v>
      </c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9"/>
      <c r="CD12" s="91"/>
      <c r="CE12" s="197" t="str">
        <f>AZ12</f>
        <v>Both Directions</v>
      </c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9"/>
      <c r="CS12" s="197">
        <f>J12</f>
        <v>0</v>
      </c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9"/>
      <c r="DE12" s="91"/>
      <c r="DF12" s="197">
        <f>AK12</f>
        <v>0</v>
      </c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9"/>
      <c r="DR12" s="91"/>
      <c r="DS12" s="197" t="s">
        <v>86</v>
      </c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9"/>
    </row>
    <row r="13" spans="1:134" s="3" customFormat="1" ht="10.5" customHeight="1">
      <c r="A13" s="211" t="s">
        <v>16</v>
      </c>
      <c r="B13" s="212"/>
      <c r="C13" s="184" t="s">
        <v>17</v>
      </c>
      <c r="D13" s="185"/>
      <c r="E13" s="170">
        <v>20</v>
      </c>
      <c r="F13" s="171"/>
      <c r="G13" s="171"/>
      <c r="H13" s="171"/>
      <c r="I13" s="172"/>
      <c r="J13" s="170">
        <v>15</v>
      </c>
      <c r="K13" s="171"/>
      <c r="L13" s="171"/>
      <c r="M13" s="171"/>
      <c r="N13" s="172"/>
      <c r="O13" s="170">
        <v>10</v>
      </c>
      <c r="P13" s="171"/>
      <c r="Q13" s="171"/>
      <c r="R13" s="171"/>
      <c r="S13" s="172"/>
      <c r="T13" s="170">
        <v>5</v>
      </c>
      <c r="U13" s="171"/>
      <c r="V13" s="171"/>
      <c r="W13" s="171"/>
      <c r="X13" s="172"/>
      <c r="Y13" s="275"/>
      <c r="Z13" s="276"/>
      <c r="AA13" s="277"/>
      <c r="AB13" s="143">
        <v>5</v>
      </c>
      <c r="AC13" s="144"/>
      <c r="AD13" s="144"/>
      <c r="AE13" s="144"/>
      <c r="AF13" s="145"/>
      <c r="AG13" s="143">
        <v>10</v>
      </c>
      <c r="AH13" s="144"/>
      <c r="AI13" s="144"/>
      <c r="AJ13" s="144"/>
      <c r="AK13" s="145"/>
      <c r="AL13" s="143">
        <v>15</v>
      </c>
      <c r="AM13" s="144"/>
      <c r="AN13" s="144"/>
      <c r="AO13" s="144"/>
      <c r="AP13" s="145"/>
      <c r="AQ13" s="143">
        <v>20</v>
      </c>
      <c r="AR13" s="144"/>
      <c r="AS13" s="144"/>
      <c r="AT13" s="144"/>
      <c r="AU13" s="216"/>
      <c r="AV13" s="184" t="s">
        <v>17</v>
      </c>
      <c r="AW13" s="185"/>
      <c r="AX13" s="234" t="s">
        <v>16</v>
      </c>
      <c r="AY13" s="235"/>
      <c r="AZ13" s="230" t="s">
        <v>17</v>
      </c>
      <c r="BA13" s="164"/>
      <c r="BB13" s="163" t="s">
        <v>16</v>
      </c>
      <c r="BC13" s="164"/>
      <c r="BE13" s="159" t="s">
        <v>17</v>
      </c>
      <c r="BF13" s="121" t="s">
        <v>16</v>
      </c>
      <c r="BG13" s="282" t="s">
        <v>27</v>
      </c>
      <c r="BH13" s="282"/>
      <c r="BI13" s="282"/>
      <c r="BJ13" s="121" t="s">
        <v>14</v>
      </c>
      <c r="BK13" s="121"/>
      <c r="BL13" s="121"/>
      <c r="BM13" s="200" t="s">
        <v>61</v>
      </c>
      <c r="BN13" s="200"/>
      <c r="BO13" s="200"/>
      <c r="BP13" s="200"/>
      <c r="BQ13" s="6"/>
      <c r="BR13" s="118" t="s">
        <v>17</v>
      </c>
      <c r="BS13" s="161" t="s">
        <v>16</v>
      </c>
      <c r="BT13" s="282" t="s">
        <v>27</v>
      </c>
      <c r="BU13" s="282"/>
      <c r="BV13" s="282"/>
      <c r="BW13" s="121" t="s">
        <v>14</v>
      </c>
      <c r="BX13" s="121"/>
      <c r="BY13" s="121"/>
      <c r="BZ13" s="200" t="s">
        <v>61</v>
      </c>
      <c r="CA13" s="200"/>
      <c r="CB13" s="200"/>
      <c r="CC13" s="200"/>
      <c r="CD13" s="6"/>
      <c r="CE13" s="159" t="s">
        <v>17</v>
      </c>
      <c r="CF13" s="121" t="s">
        <v>16</v>
      </c>
      <c r="CG13" s="282" t="s">
        <v>27</v>
      </c>
      <c r="CH13" s="282"/>
      <c r="CI13" s="282"/>
      <c r="CJ13" s="121" t="s">
        <v>14</v>
      </c>
      <c r="CK13" s="121"/>
      <c r="CL13" s="121"/>
      <c r="CM13" s="200" t="s">
        <v>61</v>
      </c>
      <c r="CN13" s="200"/>
      <c r="CO13" s="200"/>
      <c r="CP13" s="200"/>
      <c r="CS13" s="283" t="s">
        <v>17</v>
      </c>
      <c r="CT13" s="285" t="s">
        <v>16</v>
      </c>
      <c r="CU13" s="287" t="s">
        <v>85</v>
      </c>
      <c r="CV13" s="288"/>
      <c r="CW13" s="289"/>
      <c r="CX13" s="293" t="s">
        <v>14</v>
      </c>
      <c r="CY13" s="294"/>
      <c r="CZ13" s="295"/>
      <c r="DA13" s="299" t="s">
        <v>61</v>
      </c>
      <c r="DB13" s="300"/>
      <c r="DC13" s="300"/>
      <c r="DD13" s="301"/>
      <c r="DE13" s="6"/>
      <c r="DF13" s="83" t="s">
        <v>17</v>
      </c>
      <c r="DG13" s="82" t="s">
        <v>16</v>
      </c>
      <c r="DH13" s="111" t="s">
        <v>85</v>
      </c>
      <c r="DI13" s="111"/>
      <c r="DJ13" s="111"/>
      <c r="DK13" s="293" t="s">
        <v>14</v>
      </c>
      <c r="DL13" s="294"/>
      <c r="DM13" s="295"/>
      <c r="DN13" s="299" t="s">
        <v>61</v>
      </c>
      <c r="DO13" s="300"/>
      <c r="DP13" s="300"/>
      <c r="DQ13" s="301"/>
      <c r="DR13" s="6"/>
      <c r="DS13" s="283" t="s">
        <v>17</v>
      </c>
      <c r="DT13" s="285" t="s">
        <v>16</v>
      </c>
      <c r="DU13" s="111" t="s">
        <v>27</v>
      </c>
      <c r="DV13" s="111"/>
      <c r="DW13" s="111"/>
      <c r="DX13" s="293" t="s">
        <v>14</v>
      </c>
      <c r="DY13" s="294"/>
      <c r="DZ13" s="295"/>
      <c r="EA13" s="299" t="s">
        <v>61</v>
      </c>
      <c r="EB13" s="300"/>
      <c r="EC13" s="300"/>
      <c r="ED13" s="301"/>
    </row>
    <row r="14" spans="1:134" s="3" customFormat="1" ht="10.5" customHeight="1">
      <c r="A14" s="213"/>
      <c r="B14" s="214"/>
      <c r="C14" s="186"/>
      <c r="D14" s="187"/>
      <c r="E14" s="173"/>
      <c r="F14" s="174"/>
      <c r="G14" s="174"/>
      <c r="H14" s="174"/>
      <c r="I14" s="175"/>
      <c r="J14" s="173"/>
      <c r="K14" s="174"/>
      <c r="L14" s="174"/>
      <c r="M14" s="174"/>
      <c r="N14" s="175"/>
      <c r="O14" s="173"/>
      <c r="P14" s="174"/>
      <c r="Q14" s="174"/>
      <c r="R14" s="174"/>
      <c r="S14" s="175"/>
      <c r="T14" s="173"/>
      <c r="U14" s="174"/>
      <c r="V14" s="174"/>
      <c r="W14" s="174"/>
      <c r="X14" s="175"/>
      <c r="Y14" s="278"/>
      <c r="Z14" s="279"/>
      <c r="AA14" s="280"/>
      <c r="AB14" s="146"/>
      <c r="AC14" s="147"/>
      <c r="AD14" s="147"/>
      <c r="AE14" s="147"/>
      <c r="AF14" s="148"/>
      <c r="AG14" s="146"/>
      <c r="AH14" s="147"/>
      <c r="AI14" s="147"/>
      <c r="AJ14" s="147"/>
      <c r="AK14" s="148"/>
      <c r="AL14" s="146"/>
      <c r="AM14" s="147"/>
      <c r="AN14" s="147"/>
      <c r="AO14" s="147"/>
      <c r="AP14" s="148"/>
      <c r="AQ14" s="146"/>
      <c r="AR14" s="147"/>
      <c r="AS14" s="147"/>
      <c r="AT14" s="147"/>
      <c r="AU14" s="217"/>
      <c r="AV14" s="186"/>
      <c r="AW14" s="187"/>
      <c r="AX14" s="234"/>
      <c r="AY14" s="235"/>
      <c r="AZ14" s="231"/>
      <c r="BA14" s="166"/>
      <c r="BB14" s="165"/>
      <c r="BC14" s="166"/>
      <c r="BE14" s="159"/>
      <c r="BF14" s="121"/>
      <c r="BG14" s="282"/>
      <c r="BH14" s="282"/>
      <c r="BI14" s="282"/>
      <c r="BJ14" s="121"/>
      <c r="BK14" s="121"/>
      <c r="BL14" s="121"/>
      <c r="BM14" s="200"/>
      <c r="BN14" s="200"/>
      <c r="BO14" s="200"/>
      <c r="BP14" s="200"/>
      <c r="BQ14" s="6"/>
      <c r="BR14" s="119"/>
      <c r="BS14" s="162"/>
      <c r="BT14" s="282"/>
      <c r="BU14" s="282"/>
      <c r="BV14" s="282"/>
      <c r="BW14" s="121"/>
      <c r="BX14" s="121"/>
      <c r="BY14" s="121"/>
      <c r="BZ14" s="200"/>
      <c r="CA14" s="200"/>
      <c r="CB14" s="200"/>
      <c r="CC14" s="200"/>
      <c r="CD14" s="6"/>
      <c r="CE14" s="159"/>
      <c r="CF14" s="121"/>
      <c r="CG14" s="282"/>
      <c r="CH14" s="282"/>
      <c r="CI14" s="282"/>
      <c r="CJ14" s="121"/>
      <c r="CK14" s="121"/>
      <c r="CL14" s="121"/>
      <c r="CM14" s="200"/>
      <c r="CN14" s="200"/>
      <c r="CO14" s="200"/>
      <c r="CP14" s="200"/>
      <c r="CS14" s="284"/>
      <c r="CT14" s="286"/>
      <c r="CU14" s="290"/>
      <c r="CV14" s="291"/>
      <c r="CW14" s="292"/>
      <c r="CX14" s="296"/>
      <c r="CY14" s="297"/>
      <c r="CZ14" s="298"/>
      <c r="DA14" s="302"/>
      <c r="DB14" s="303"/>
      <c r="DC14" s="303"/>
      <c r="DD14" s="304"/>
      <c r="DE14" s="6"/>
      <c r="DF14" s="80"/>
      <c r="DG14" s="81"/>
      <c r="DH14" s="111"/>
      <c r="DI14" s="111"/>
      <c r="DJ14" s="111"/>
      <c r="DK14" s="296"/>
      <c r="DL14" s="297"/>
      <c r="DM14" s="298"/>
      <c r="DN14" s="302"/>
      <c r="DO14" s="303"/>
      <c r="DP14" s="303"/>
      <c r="DQ14" s="304"/>
      <c r="DR14" s="6"/>
      <c r="DS14" s="284"/>
      <c r="DT14" s="286"/>
      <c r="DU14" s="111"/>
      <c r="DV14" s="111"/>
      <c r="DW14" s="111"/>
      <c r="DX14" s="296"/>
      <c r="DY14" s="297"/>
      <c r="DZ14" s="298"/>
      <c r="EA14" s="302"/>
      <c r="EB14" s="303"/>
      <c r="EC14" s="303"/>
      <c r="ED14" s="304"/>
    </row>
    <row r="15" spans="1:134" s="3" customFormat="1" ht="12.75" customHeight="1">
      <c r="A15" s="181">
        <f aca="true" t="shared" si="0" ref="A15:A50">A16+C15</f>
        <v>0</v>
      </c>
      <c r="B15" s="205"/>
      <c r="C15" s="181">
        <f>SUM(E15:X15)</f>
        <v>0</v>
      </c>
      <c r="D15" s="205"/>
      <c r="E15" s="55"/>
      <c r="F15" s="56"/>
      <c r="G15" s="56"/>
      <c r="H15" s="56"/>
      <c r="I15" s="57"/>
      <c r="J15" s="55"/>
      <c r="K15" s="56"/>
      <c r="L15" s="56"/>
      <c r="M15" s="56"/>
      <c r="N15" s="57"/>
      <c r="O15" s="55"/>
      <c r="P15" s="56"/>
      <c r="Q15" s="56"/>
      <c r="R15" s="56"/>
      <c r="S15" s="57"/>
      <c r="T15" s="55"/>
      <c r="U15" s="56"/>
      <c r="V15" s="56"/>
      <c r="W15" s="56"/>
      <c r="X15" s="57"/>
      <c r="Y15" s="218" t="s">
        <v>18</v>
      </c>
      <c r="Z15" s="218"/>
      <c r="AA15" s="218"/>
      <c r="AB15" s="55"/>
      <c r="AC15" s="56"/>
      <c r="AD15" s="56"/>
      <c r="AE15" s="56"/>
      <c r="AF15" s="57"/>
      <c r="AG15" s="55"/>
      <c r="AH15" s="56"/>
      <c r="AI15" s="56"/>
      <c r="AJ15" s="56"/>
      <c r="AK15" s="57"/>
      <c r="AL15" s="55"/>
      <c r="AM15" s="56"/>
      <c r="AN15" s="56"/>
      <c r="AO15" s="56"/>
      <c r="AP15" s="57"/>
      <c r="AQ15" s="55"/>
      <c r="AR15" s="56"/>
      <c r="AS15" s="56"/>
      <c r="AT15" s="56"/>
      <c r="AU15" s="74"/>
      <c r="AV15" s="181">
        <f aca="true" t="shared" si="1" ref="AV15:AV48">SUM(AB15:AU15)</f>
        <v>0</v>
      </c>
      <c r="AW15" s="205"/>
      <c r="AX15" s="181">
        <f aca="true" t="shared" si="2" ref="AX15:AX50">AX16+AV15</f>
        <v>209</v>
      </c>
      <c r="AY15" s="182"/>
      <c r="AZ15" s="149">
        <f aca="true" t="shared" si="3" ref="AZ15:AZ50">AV15+C15</f>
        <v>0</v>
      </c>
      <c r="BA15" s="150"/>
      <c r="BB15" s="160">
        <f aca="true" t="shared" si="4" ref="BB15:BB51">AX15+A15</f>
        <v>209</v>
      </c>
      <c r="BC15" s="150"/>
      <c r="BE15" s="7">
        <f ca="1">OFFSET($C$15,51-ROW(),0)</f>
        <v>0</v>
      </c>
      <c r="BF15" s="8">
        <f ca="1">OFFSET($A$15,51-ROW(),0)</f>
        <v>0</v>
      </c>
      <c r="BG15" s="47">
        <f>ROUND($N$54,10)-BF15</f>
        <v>0</v>
      </c>
      <c r="BH15" s="39">
        <f>IF(BG15&gt;0,0,1)</f>
        <v>1</v>
      </c>
      <c r="BI15" s="40">
        <f>IF(BG15&gt;0,0,BJ15)</f>
        <v>0</v>
      </c>
      <c r="BJ15" s="88"/>
      <c r="BK15" s="89" t="str">
        <f ca="1">OFFSET($Y$15,51-ROW(),0)</f>
        <v>≤ 10</v>
      </c>
      <c r="BL15" s="90"/>
      <c r="BM15" s="38">
        <f>BE15</f>
        <v>0</v>
      </c>
      <c r="BN15" s="39">
        <f>IF(BM15=$BM$52,1,0)</f>
        <v>1</v>
      </c>
      <c r="BO15" s="39">
        <f>SUM($BN$15)*BN15</f>
        <v>1</v>
      </c>
      <c r="BP15" s="27" t="s">
        <v>28</v>
      </c>
      <c r="BQ15" s="6"/>
      <c r="BR15" s="7">
        <f ca="1">OFFSET($AV$15,51-ROW(),0)</f>
        <v>0</v>
      </c>
      <c r="BS15" s="8">
        <f ca="1">OFFSET($AX$15,51-ROW(),0)</f>
        <v>0</v>
      </c>
      <c r="BT15" s="47">
        <f>ROUND($AF$54,10)-BS15</f>
        <v>178</v>
      </c>
      <c r="BU15" s="39">
        <f>IF(BT15&gt;0,0,1)</f>
        <v>0</v>
      </c>
      <c r="BV15" s="40">
        <f>IF(BT15&gt;0,0,BX15)</f>
        <v>0</v>
      </c>
      <c r="BW15" s="88"/>
      <c r="BX15" s="89" t="str">
        <f ca="1">OFFSET($Y$15,51-ROW(),0)</f>
        <v>≤ 10</v>
      </c>
      <c r="BY15" s="90"/>
      <c r="BZ15" s="38">
        <f>BR15</f>
        <v>0</v>
      </c>
      <c r="CA15" s="39">
        <f>IF(BZ15=$BZ$52,1,0)</f>
        <v>0</v>
      </c>
      <c r="CB15" s="39">
        <f>SUM($CA$15)*CA15</f>
        <v>0</v>
      </c>
      <c r="CC15" s="27" t="s">
        <v>28</v>
      </c>
      <c r="CD15" s="6"/>
      <c r="CE15" s="7">
        <f ca="1">OFFSET($AZ$15,51-ROW(),0)</f>
        <v>0</v>
      </c>
      <c r="CF15" s="8">
        <f ca="1">OFFSET($BB$15,51-ROW(),0)</f>
        <v>0</v>
      </c>
      <c r="CG15" s="47">
        <f>ROUND($AZ$54,10)-CF15</f>
        <v>178</v>
      </c>
      <c r="CH15" s="39">
        <f>IF(CG15&gt;0,0,1)</f>
        <v>0</v>
      </c>
      <c r="CI15" s="40">
        <f>IF(CG15&gt;0,0,CK15)</f>
        <v>0</v>
      </c>
      <c r="CJ15" s="88"/>
      <c r="CK15" s="89" t="str">
        <f ca="1">OFFSET($Y$15,51-ROW(),0)</f>
        <v>≤ 10</v>
      </c>
      <c r="CL15" s="90"/>
      <c r="CM15" s="38">
        <f>CE15</f>
        <v>0</v>
      </c>
      <c r="CN15" s="39">
        <f>IF(CM15=$CM$52,1,0)</f>
        <v>0</v>
      </c>
      <c r="CO15" s="39">
        <f>SUM($CN$15)*CN15</f>
        <v>0</v>
      </c>
      <c r="CP15" s="27" t="s">
        <v>28</v>
      </c>
      <c r="CS15" s="7">
        <f ca="1">OFFSET($C$15,51-ROW(),0)</f>
        <v>0</v>
      </c>
      <c r="CT15" s="8">
        <f ca="1">OFFSET($A$15,51-ROW(),0)</f>
        <v>0</v>
      </c>
      <c r="CU15" s="47">
        <f aca="true" t="shared" si="5" ref="CU15:CU51">ROUND($N$56,10)-CT15</f>
        <v>0</v>
      </c>
      <c r="CV15" s="63">
        <f aca="true" t="shared" si="6" ref="CV15:CV51">IF(CU15&gt;0,0,1)</f>
        <v>1</v>
      </c>
      <c r="CW15" s="40" t="str">
        <f>IF(CU15&gt;0,0,CY15)</f>
        <v>≤ 10</v>
      </c>
      <c r="CX15" s="88"/>
      <c r="CY15" s="89" t="str">
        <f ca="1">OFFSET($Y$15,51-ROW(),0)</f>
        <v>≤ 10</v>
      </c>
      <c r="CZ15" s="90"/>
      <c r="DA15" s="38">
        <f>CS15</f>
        <v>0</v>
      </c>
      <c r="DB15" s="39">
        <f aca="true" t="shared" si="7" ref="DB15:DB47">IF(DA15=$DA$52,1,0)</f>
        <v>1</v>
      </c>
      <c r="DC15" s="39">
        <f>SUM($DB$15)*DB15</f>
        <v>1</v>
      </c>
      <c r="DD15" s="27" t="s">
        <v>28</v>
      </c>
      <c r="DE15" s="6"/>
      <c r="DF15" s="7">
        <f ca="1">OFFSET($AV$15,51-ROW(),0)</f>
        <v>0</v>
      </c>
      <c r="DG15" s="8">
        <f ca="1">OFFSET($AX$15,51-ROW(),0)</f>
        <v>0</v>
      </c>
      <c r="DH15" s="47">
        <f>ROUND($AF$56,10)-DG15</f>
        <v>105</v>
      </c>
      <c r="DI15" s="39">
        <f aca="true" t="shared" si="8" ref="DI15:DI51">IF(DH15&gt;0,0,1)</f>
        <v>0</v>
      </c>
      <c r="DJ15" s="40">
        <f>IF(DH15&gt;0,0,DL15)</f>
        <v>0</v>
      </c>
      <c r="DK15" s="88"/>
      <c r="DL15" s="89" t="str">
        <f ca="1">OFFSET($Y$15,51-ROW(),0)</f>
        <v>≤ 10</v>
      </c>
      <c r="DM15" s="90"/>
      <c r="DN15" s="38">
        <f>DF15</f>
        <v>0</v>
      </c>
      <c r="DO15" s="39">
        <f aca="true" t="shared" si="9" ref="DO15:DO47">IF(DN15=$DN$52,1,0)</f>
        <v>0</v>
      </c>
      <c r="DP15" s="39">
        <f>SUM($DO$15)*DO15</f>
        <v>0</v>
      </c>
      <c r="DQ15" s="27" t="s">
        <v>28</v>
      </c>
      <c r="DR15" s="6"/>
      <c r="DS15" s="7">
        <f ca="1">OFFSET($AZ$15,51-ROW(),0)</f>
        <v>0</v>
      </c>
      <c r="DT15" s="8">
        <f ca="1">OFFSET($BB$15,51-ROW(),0)</f>
        <v>0</v>
      </c>
      <c r="DU15" s="47">
        <f>ROUND($AZ$56,10)-DT15</f>
        <v>105</v>
      </c>
      <c r="DV15" s="39">
        <f aca="true" t="shared" si="10" ref="DV15:DV51">IF(DU15&gt;0,0,1)</f>
        <v>0</v>
      </c>
      <c r="DW15" s="40">
        <f>IF(DU15&gt;0,0,DY15)</f>
        <v>0</v>
      </c>
      <c r="DX15" s="88"/>
      <c r="DY15" s="89" t="str">
        <f ca="1">OFFSET($Y$15,51-ROW(),0)</f>
        <v>≤ 10</v>
      </c>
      <c r="DZ15" s="90"/>
      <c r="EA15" s="38">
        <f>DS15</f>
        <v>0</v>
      </c>
      <c r="EB15" s="39">
        <f aca="true" t="shared" si="11" ref="EB15:EB47">IF(EA15=$EA$52,1,0)</f>
        <v>0</v>
      </c>
      <c r="EC15" s="39">
        <f>SUM($EB$15)*EB15</f>
        <v>0</v>
      </c>
      <c r="ED15" s="27" t="s">
        <v>28</v>
      </c>
    </row>
    <row r="16" spans="1:134" s="3" customFormat="1" ht="12.75" customHeight="1">
      <c r="A16" s="209">
        <f t="shared" si="0"/>
        <v>0</v>
      </c>
      <c r="B16" s="210"/>
      <c r="C16" s="209">
        <f aca="true" t="shared" si="12" ref="C16:C51">SUM(E16:X16)</f>
        <v>0</v>
      </c>
      <c r="D16" s="210"/>
      <c r="E16" s="52"/>
      <c r="F16" s="53"/>
      <c r="G16" s="53"/>
      <c r="H16" s="53"/>
      <c r="I16" s="54"/>
      <c r="J16" s="52"/>
      <c r="K16" s="53"/>
      <c r="L16" s="53"/>
      <c r="M16" s="53"/>
      <c r="N16" s="54"/>
      <c r="O16" s="52"/>
      <c r="P16" s="53"/>
      <c r="Q16" s="53"/>
      <c r="R16" s="53"/>
      <c r="S16" s="54"/>
      <c r="T16" s="52"/>
      <c r="U16" s="53"/>
      <c r="V16" s="53"/>
      <c r="W16" s="53"/>
      <c r="X16" s="54"/>
      <c r="Y16" s="17">
        <v>78</v>
      </c>
      <c r="Z16" s="16" t="s">
        <v>15</v>
      </c>
      <c r="AA16" s="18">
        <v>79.9</v>
      </c>
      <c r="AB16" s="52"/>
      <c r="AC16" s="53"/>
      <c r="AD16" s="53"/>
      <c r="AE16" s="53"/>
      <c r="AF16" s="54"/>
      <c r="AG16" s="52"/>
      <c r="AH16" s="53"/>
      <c r="AI16" s="53"/>
      <c r="AJ16" s="53"/>
      <c r="AK16" s="54"/>
      <c r="AL16" s="52"/>
      <c r="AM16" s="53"/>
      <c r="AN16" s="53"/>
      <c r="AO16" s="53"/>
      <c r="AP16" s="54"/>
      <c r="AQ16" s="52"/>
      <c r="AR16" s="53"/>
      <c r="AS16" s="53"/>
      <c r="AT16" s="53"/>
      <c r="AU16" s="75"/>
      <c r="AV16" s="209">
        <f t="shared" si="1"/>
        <v>0</v>
      </c>
      <c r="AW16" s="210"/>
      <c r="AX16" s="209">
        <f t="shared" si="2"/>
        <v>209</v>
      </c>
      <c r="AY16" s="215"/>
      <c r="AZ16" s="149">
        <f t="shared" si="3"/>
        <v>0</v>
      </c>
      <c r="BA16" s="150"/>
      <c r="BB16" s="160">
        <f t="shared" si="4"/>
        <v>209</v>
      </c>
      <c r="BC16" s="150"/>
      <c r="BE16" s="9">
        <f aca="true" ca="1" t="shared" si="13" ref="BE16:BE50">OFFSET($C$15,51-ROW(),0)</f>
        <v>0</v>
      </c>
      <c r="BF16" s="10">
        <f aca="true" ca="1" t="shared" si="14" ref="BF16:BF51">OFFSET($A$15,51-ROW(),0)</f>
        <v>0</v>
      </c>
      <c r="BG16" s="48">
        <f>ROUND($N$54,10)-BF16</f>
        <v>0</v>
      </c>
      <c r="BH16" s="25">
        <f aca="true" t="shared" si="15" ref="BH16:BH51">IF(BG16&gt;0,0,1)</f>
        <v>1</v>
      </c>
      <c r="BI16" s="45">
        <f>IF(BG16&gt;0,0,BK16)</f>
        <v>11</v>
      </c>
      <c r="BJ16" s="9">
        <f ca="1">OFFSET($Y$15,51-ROW(),0)</f>
        <v>10</v>
      </c>
      <c r="BK16" s="25">
        <v>11</v>
      </c>
      <c r="BL16" s="14">
        <f ca="1">OFFSET($AA$15,51-ROW(),0)</f>
        <v>11.9</v>
      </c>
      <c r="BM16" s="44">
        <f>SUM(BE16:BE20)</f>
        <v>0</v>
      </c>
      <c r="BN16" s="49">
        <f aca="true" t="shared" si="16" ref="BN16:BN47">IF(BM16=$BM$52,1,0)</f>
        <v>1</v>
      </c>
      <c r="BO16" s="49">
        <f>SUM($BN$15:BN16)*BN16</f>
        <v>2</v>
      </c>
      <c r="BP16" s="28" t="s">
        <v>29</v>
      </c>
      <c r="BQ16" s="6"/>
      <c r="BR16" s="9">
        <f aca="true" ca="1" t="shared" si="17" ref="BR16:BR51">OFFSET($AV$15,51-ROW(),0)</f>
        <v>0</v>
      </c>
      <c r="BS16" s="10">
        <f aca="true" ca="1" t="shared" si="18" ref="BS16:BS51">OFFSET($AX$15,51-ROW(),0)</f>
        <v>0</v>
      </c>
      <c r="BT16" s="48">
        <f aca="true" t="shared" si="19" ref="BT16:BT51">ROUND($AF$54,10)-BS16</f>
        <v>178</v>
      </c>
      <c r="BU16" s="49">
        <f aca="true" t="shared" si="20" ref="BU16:BU51">IF(BT16&gt;0,0,1)</f>
        <v>0</v>
      </c>
      <c r="BV16" s="45">
        <f aca="true" t="shared" si="21" ref="BV16:BV51">IF(BT16&gt;0,0,BX16)</f>
        <v>0</v>
      </c>
      <c r="BW16" s="46">
        <f aca="true" ca="1" t="shared" si="22" ref="BW16:BW50">OFFSET($Y$15,51-ROW(),0)</f>
        <v>10</v>
      </c>
      <c r="BX16" s="25">
        <v>11</v>
      </c>
      <c r="BY16" s="14">
        <f ca="1">OFFSET($AA$15,51-ROW(),0)</f>
        <v>11.9</v>
      </c>
      <c r="BZ16" s="44">
        <f aca="true" t="shared" si="23" ref="BZ16:BZ47">SUM(BR16:BR20)</f>
        <v>0</v>
      </c>
      <c r="CA16" s="49">
        <f>IF(BZ16=$BZ$52,1,0)</f>
        <v>0</v>
      </c>
      <c r="CB16" s="49">
        <f>SUM($CA$15:CA16)*CA16</f>
        <v>0</v>
      </c>
      <c r="CC16" s="28" t="s">
        <v>29</v>
      </c>
      <c r="CD16" s="6"/>
      <c r="CE16" s="9">
        <f aca="true" ca="1" t="shared" si="24" ref="CE16:CE51">OFFSET($AZ$15,51-ROW(),0)</f>
        <v>0</v>
      </c>
      <c r="CF16" s="10">
        <f aca="true" ca="1" t="shared" si="25" ref="CF16:CF51">OFFSET($BB$15,51-ROW(),0)</f>
        <v>0</v>
      </c>
      <c r="CG16" s="48">
        <f aca="true" t="shared" si="26" ref="CG16:CG51">ROUND($AZ$54,10)-CF16</f>
        <v>178</v>
      </c>
      <c r="CH16" s="49">
        <f aca="true" t="shared" si="27" ref="CH16:CH51">IF(CG16&gt;0,0,1)</f>
        <v>0</v>
      </c>
      <c r="CI16" s="45">
        <f aca="true" t="shared" si="28" ref="CI16:CI51">IF(CG16&gt;0,0,CK16)</f>
        <v>0</v>
      </c>
      <c r="CJ16" s="9">
        <f ca="1">OFFSET($Y$15,51-ROW(),0)</f>
        <v>10</v>
      </c>
      <c r="CK16" s="25">
        <v>11</v>
      </c>
      <c r="CL16" s="14">
        <f ca="1">OFFSET($AA$15,51-ROW(),0)</f>
        <v>11.9</v>
      </c>
      <c r="CM16" s="44">
        <f aca="true" t="shared" si="29" ref="CM16:CM47">SUM(CE16:CE20)</f>
        <v>0</v>
      </c>
      <c r="CN16" s="49">
        <f aca="true" t="shared" si="30" ref="CN16:CN47">IF(CM16=$CM$52,1,0)</f>
        <v>0</v>
      </c>
      <c r="CO16" s="49">
        <f>SUM($CN$15:CN16)*CN16</f>
        <v>0</v>
      </c>
      <c r="CP16" s="28" t="s">
        <v>29</v>
      </c>
      <c r="CS16" s="9">
        <f aca="true" ca="1" t="shared" si="31" ref="CS16:CS51">OFFSET($C$15,51-ROW(),0)</f>
        <v>0</v>
      </c>
      <c r="CT16" s="10">
        <f aca="true" ca="1" t="shared" si="32" ref="CT16:CT51">OFFSET($A$15,51-ROW(),0)</f>
        <v>0</v>
      </c>
      <c r="CU16" s="48">
        <f t="shared" si="5"/>
        <v>0</v>
      </c>
      <c r="CV16" s="25">
        <f t="shared" si="6"/>
        <v>1</v>
      </c>
      <c r="CW16" s="45">
        <f aca="true" t="shared" si="33" ref="CW16:CW51">IF(CU16&gt;0,0,CY16)</f>
        <v>11</v>
      </c>
      <c r="CX16" s="9">
        <f ca="1">OFFSET($Y$15,51-ROW(),0)</f>
        <v>10</v>
      </c>
      <c r="CY16" s="25">
        <v>11</v>
      </c>
      <c r="CZ16" s="14">
        <f ca="1">OFFSET($AA$15,51-ROW(),0)</f>
        <v>11.9</v>
      </c>
      <c r="DA16" s="44">
        <f aca="true" t="shared" si="34" ref="DA16:DA47">SUM(CS16:CS20)</f>
        <v>0</v>
      </c>
      <c r="DB16" s="49">
        <f t="shared" si="7"/>
        <v>1</v>
      </c>
      <c r="DC16" s="49">
        <f>SUM($DB$15:DB16)*DB16</f>
        <v>2</v>
      </c>
      <c r="DD16" s="28" t="s">
        <v>29</v>
      </c>
      <c r="DE16" s="6"/>
      <c r="DF16" s="9">
        <f aca="true" ca="1" t="shared" si="35" ref="DF16:DF51">OFFSET($AV$15,51-ROW(),0)</f>
        <v>0</v>
      </c>
      <c r="DG16" s="10">
        <f aca="true" ca="1" t="shared" si="36" ref="DG16:DG51">OFFSET($AX$15,51-ROW(),0)</f>
        <v>0</v>
      </c>
      <c r="DH16" s="48">
        <f aca="true" t="shared" si="37" ref="DH16:DH51">ROUND($AF$56,10)-DG16</f>
        <v>105</v>
      </c>
      <c r="DI16" s="49">
        <f t="shared" si="8"/>
        <v>0</v>
      </c>
      <c r="DJ16" s="45">
        <f aca="true" t="shared" si="38" ref="DJ16:DJ51">IF(DH16&gt;0,0,DL16)</f>
        <v>0</v>
      </c>
      <c r="DK16" s="46">
        <f aca="true" ca="1" t="shared" si="39" ref="DK16:DK50">OFFSET($Y$15,51-ROW(),0)</f>
        <v>10</v>
      </c>
      <c r="DL16" s="25">
        <v>11</v>
      </c>
      <c r="DM16" s="14">
        <f ca="1">OFFSET($AA$15,51-ROW(),0)</f>
        <v>11.9</v>
      </c>
      <c r="DN16" s="44">
        <f aca="true" t="shared" si="40" ref="DN16:DN47">SUM(DF16:DF20)</f>
        <v>0</v>
      </c>
      <c r="DO16" s="49">
        <f t="shared" si="9"/>
        <v>0</v>
      </c>
      <c r="DP16" s="49">
        <f>SUM($DO$15:DO16)*DO16</f>
        <v>0</v>
      </c>
      <c r="DQ16" s="28" t="s">
        <v>29</v>
      </c>
      <c r="DR16" s="6"/>
      <c r="DS16" s="9">
        <f aca="true" ca="1" t="shared" si="41" ref="DS16:DS51">OFFSET($AZ$15,51-ROW(),0)</f>
        <v>0</v>
      </c>
      <c r="DT16" s="10">
        <f aca="true" ca="1" t="shared" si="42" ref="DT16:DT51">OFFSET($BB$15,51-ROW(),0)</f>
        <v>0</v>
      </c>
      <c r="DU16" s="48">
        <f aca="true" t="shared" si="43" ref="DU16:DU51">ROUND($AZ$56,10)-DT16</f>
        <v>105</v>
      </c>
      <c r="DV16" s="49">
        <f t="shared" si="10"/>
        <v>0</v>
      </c>
      <c r="DW16" s="45">
        <f aca="true" t="shared" si="44" ref="DW16:DW51">IF(DU16&gt;0,0,DY16)</f>
        <v>0</v>
      </c>
      <c r="DX16" s="9">
        <f aca="true" ca="1" t="shared" si="45" ref="DX16:DX50">OFFSET($Y$15,51-ROW(),0)</f>
        <v>10</v>
      </c>
      <c r="DY16" s="25">
        <v>11</v>
      </c>
      <c r="DZ16" s="14">
        <f aca="true" ca="1" t="shared" si="46" ref="DZ16:DZ50">OFFSET($AA$15,51-ROW(),0)</f>
        <v>11.9</v>
      </c>
      <c r="EA16" s="44">
        <f aca="true" t="shared" si="47" ref="EA16:EA47">SUM(DS16:DS20)</f>
        <v>0</v>
      </c>
      <c r="EB16" s="49">
        <f t="shared" si="11"/>
        <v>0</v>
      </c>
      <c r="EC16" s="49">
        <f>SUM($EB$15:EB16)*EB16</f>
        <v>0</v>
      </c>
      <c r="ED16" s="28" t="s">
        <v>29</v>
      </c>
    </row>
    <row r="17" spans="1:134" s="3" customFormat="1" ht="12.75" customHeight="1">
      <c r="A17" s="209">
        <f t="shared" si="0"/>
        <v>0</v>
      </c>
      <c r="B17" s="210"/>
      <c r="C17" s="209">
        <f t="shared" si="12"/>
        <v>0</v>
      </c>
      <c r="D17" s="210"/>
      <c r="E17" s="52"/>
      <c r="F17" s="53"/>
      <c r="G17" s="53"/>
      <c r="H17" s="53"/>
      <c r="I17" s="54"/>
      <c r="J17" s="52"/>
      <c r="K17" s="53"/>
      <c r="L17" s="53"/>
      <c r="M17" s="53"/>
      <c r="N17" s="54"/>
      <c r="O17" s="52"/>
      <c r="P17" s="53"/>
      <c r="Q17" s="53"/>
      <c r="R17" s="53"/>
      <c r="S17" s="54"/>
      <c r="T17" s="52"/>
      <c r="U17" s="53"/>
      <c r="V17" s="53"/>
      <c r="W17" s="53"/>
      <c r="X17" s="54"/>
      <c r="Y17" s="19">
        <v>76</v>
      </c>
      <c r="Z17" s="16" t="s">
        <v>15</v>
      </c>
      <c r="AA17" s="20">
        <v>77.9</v>
      </c>
      <c r="AB17" s="52"/>
      <c r="AC17" s="53"/>
      <c r="AD17" s="53"/>
      <c r="AE17" s="53"/>
      <c r="AF17" s="54"/>
      <c r="AG17" s="52"/>
      <c r="AH17" s="53"/>
      <c r="AI17" s="53"/>
      <c r="AJ17" s="53"/>
      <c r="AK17" s="54"/>
      <c r="AL17" s="52"/>
      <c r="AM17" s="53"/>
      <c r="AN17" s="53"/>
      <c r="AO17" s="53"/>
      <c r="AP17" s="54"/>
      <c r="AQ17" s="52"/>
      <c r="AR17" s="53"/>
      <c r="AS17" s="53"/>
      <c r="AT17" s="53"/>
      <c r="AU17" s="75"/>
      <c r="AV17" s="209">
        <f t="shared" si="1"/>
        <v>0</v>
      </c>
      <c r="AW17" s="210"/>
      <c r="AX17" s="209">
        <f t="shared" si="2"/>
        <v>209</v>
      </c>
      <c r="AY17" s="215"/>
      <c r="AZ17" s="149">
        <f t="shared" si="3"/>
        <v>0</v>
      </c>
      <c r="BA17" s="150"/>
      <c r="BB17" s="160">
        <f t="shared" si="4"/>
        <v>209</v>
      </c>
      <c r="BC17" s="150"/>
      <c r="BE17" s="9">
        <f ca="1" t="shared" si="13"/>
        <v>0</v>
      </c>
      <c r="BF17" s="10">
        <f ca="1" t="shared" si="14"/>
        <v>0</v>
      </c>
      <c r="BG17" s="48">
        <f aca="true" t="shared" si="48" ref="BG17:BG51">ROUND($N$54,10)-BF17</f>
        <v>0</v>
      </c>
      <c r="BH17" s="25">
        <f t="shared" si="15"/>
        <v>1</v>
      </c>
      <c r="BI17" s="45">
        <f aca="true" t="shared" si="49" ref="BI17:BI51">IF(BG17&gt;0,0,BK17)</f>
        <v>13</v>
      </c>
      <c r="BJ17" s="9">
        <f aca="true" ca="1" t="shared" si="50" ref="BJ17:BJ50">OFFSET($Y$15,51-ROW(),0)</f>
        <v>12</v>
      </c>
      <c r="BK17" s="25">
        <v>13</v>
      </c>
      <c r="BL17" s="14">
        <f aca="true" ca="1" t="shared" si="51" ref="BL17:BL50">OFFSET($AA$15,51-ROW(),0)</f>
        <v>13.9</v>
      </c>
      <c r="BM17" s="44">
        <f aca="true" t="shared" si="52" ref="BM17:BM47">SUM(BE17:BE21)</f>
        <v>0</v>
      </c>
      <c r="BN17" s="49">
        <f t="shared" si="16"/>
        <v>1</v>
      </c>
      <c r="BO17" s="49">
        <f>SUM($BN$15:BN17)*BN17</f>
        <v>3</v>
      </c>
      <c r="BP17" s="28" t="s">
        <v>30</v>
      </c>
      <c r="BQ17" s="6"/>
      <c r="BR17" s="9">
        <f ca="1" t="shared" si="17"/>
        <v>0</v>
      </c>
      <c r="BS17" s="10">
        <f ca="1" t="shared" si="18"/>
        <v>0</v>
      </c>
      <c r="BT17" s="48">
        <f t="shared" si="19"/>
        <v>178</v>
      </c>
      <c r="BU17" s="49">
        <f t="shared" si="20"/>
        <v>0</v>
      </c>
      <c r="BV17" s="45">
        <f t="shared" si="21"/>
        <v>0</v>
      </c>
      <c r="BW17" s="9">
        <f ca="1" t="shared" si="22"/>
        <v>12</v>
      </c>
      <c r="BX17" s="25">
        <v>13</v>
      </c>
      <c r="BY17" s="14">
        <f aca="true" ca="1" t="shared" si="53" ref="BY17:BY50">OFFSET($AA$15,51-ROW(),0)</f>
        <v>13.9</v>
      </c>
      <c r="BZ17" s="44">
        <f t="shared" si="23"/>
        <v>0</v>
      </c>
      <c r="CA17" s="49">
        <f aca="true" t="shared" si="54" ref="CA17:CA47">IF(BZ17=$BZ$52,1,0)</f>
        <v>0</v>
      </c>
      <c r="CB17" s="49">
        <f>SUM($CA$15:CA17)*CA17</f>
        <v>0</v>
      </c>
      <c r="CC17" s="28" t="s">
        <v>30</v>
      </c>
      <c r="CD17" s="6"/>
      <c r="CE17" s="9">
        <f ca="1" t="shared" si="24"/>
        <v>0</v>
      </c>
      <c r="CF17" s="10">
        <f ca="1" t="shared" si="25"/>
        <v>0</v>
      </c>
      <c r="CG17" s="48">
        <f t="shared" si="26"/>
        <v>178</v>
      </c>
      <c r="CH17" s="49">
        <f t="shared" si="27"/>
        <v>0</v>
      </c>
      <c r="CI17" s="45">
        <f t="shared" si="28"/>
        <v>0</v>
      </c>
      <c r="CJ17" s="9">
        <f aca="true" ca="1" t="shared" si="55" ref="CJ17:CJ50">OFFSET($Y$15,51-ROW(),0)</f>
        <v>12</v>
      </c>
      <c r="CK17" s="25">
        <v>13</v>
      </c>
      <c r="CL17" s="14">
        <f aca="true" ca="1" t="shared" si="56" ref="CL17:CL50">OFFSET($AA$15,51-ROW(),0)</f>
        <v>13.9</v>
      </c>
      <c r="CM17" s="44">
        <f t="shared" si="29"/>
        <v>0</v>
      </c>
      <c r="CN17" s="49">
        <f t="shared" si="30"/>
        <v>0</v>
      </c>
      <c r="CO17" s="49">
        <f>SUM($CN$15:CN17)*CN17</f>
        <v>0</v>
      </c>
      <c r="CP17" s="28" t="s">
        <v>30</v>
      </c>
      <c r="CS17" s="9">
        <f ca="1" t="shared" si="31"/>
        <v>0</v>
      </c>
      <c r="CT17" s="10">
        <f ca="1" t="shared" si="32"/>
        <v>0</v>
      </c>
      <c r="CU17" s="48">
        <f t="shared" si="5"/>
        <v>0</v>
      </c>
      <c r="CV17" s="25">
        <f t="shared" si="6"/>
        <v>1</v>
      </c>
      <c r="CW17" s="45">
        <f t="shared" si="33"/>
        <v>13</v>
      </c>
      <c r="CX17" s="9">
        <f aca="true" ca="1" t="shared" si="57" ref="CX17:CX50">OFFSET($Y$15,51-ROW(),0)</f>
        <v>12</v>
      </c>
      <c r="CY17" s="25">
        <v>13</v>
      </c>
      <c r="CZ17" s="14">
        <f aca="true" ca="1" t="shared" si="58" ref="CZ17:CZ50">OFFSET($AA$15,51-ROW(),0)</f>
        <v>13.9</v>
      </c>
      <c r="DA17" s="44">
        <f t="shared" si="34"/>
        <v>0</v>
      </c>
      <c r="DB17" s="49">
        <f t="shared" si="7"/>
        <v>1</v>
      </c>
      <c r="DC17" s="49">
        <f>SUM($DB$15:DB17)*DB17</f>
        <v>3</v>
      </c>
      <c r="DD17" s="28" t="s">
        <v>30</v>
      </c>
      <c r="DE17" s="6"/>
      <c r="DF17" s="9">
        <f ca="1" t="shared" si="35"/>
        <v>0</v>
      </c>
      <c r="DG17" s="10">
        <f ca="1" t="shared" si="36"/>
        <v>0</v>
      </c>
      <c r="DH17" s="48">
        <f t="shared" si="37"/>
        <v>105</v>
      </c>
      <c r="DI17" s="49">
        <f t="shared" si="8"/>
        <v>0</v>
      </c>
      <c r="DJ17" s="45">
        <f t="shared" si="38"/>
        <v>0</v>
      </c>
      <c r="DK17" s="9">
        <f ca="1" t="shared" si="39"/>
        <v>12</v>
      </c>
      <c r="DL17" s="25">
        <v>13</v>
      </c>
      <c r="DM17" s="14">
        <f aca="true" ca="1" t="shared" si="59" ref="DM17:DM50">OFFSET($AA$15,51-ROW(),0)</f>
        <v>13.9</v>
      </c>
      <c r="DN17" s="44">
        <f t="shared" si="40"/>
        <v>0</v>
      </c>
      <c r="DO17" s="49">
        <f t="shared" si="9"/>
        <v>0</v>
      </c>
      <c r="DP17" s="49">
        <f>SUM($DO$15:DO17)*DO17</f>
        <v>0</v>
      </c>
      <c r="DQ17" s="28" t="s">
        <v>30</v>
      </c>
      <c r="DR17" s="6"/>
      <c r="DS17" s="9">
        <f ca="1" t="shared" si="41"/>
        <v>0</v>
      </c>
      <c r="DT17" s="10">
        <f ca="1" t="shared" si="42"/>
        <v>0</v>
      </c>
      <c r="DU17" s="48">
        <f t="shared" si="43"/>
        <v>105</v>
      </c>
      <c r="DV17" s="49">
        <f t="shared" si="10"/>
        <v>0</v>
      </c>
      <c r="DW17" s="45">
        <f t="shared" si="44"/>
        <v>0</v>
      </c>
      <c r="DX17" s="9">
        <f ca="1" t="shared" si="45"/>
        <v>12</v>
      </c>
      <c r="DY17" s="25">
        <v>13</v>
      </c>
      <c r="DZ17" s="14">
        <f ca="1" t="shared" si="46"/>
        <v>13.9</v>
      </c>
      <c r="EA17" s="44">
        <f t="shared" si="47"/>
        <v>0</v>
      </c>
      <c r="EB17" s="49">
        <f t="shared" si="11"/>
        <v>0</v>
      </c>
      <c r="EC17" s="49">
        <f>SUM($EB$15:EB17)*EB17</f>
        <v>0</v>
      </c>
      <c r="ED17" s="28" t="s">
        <v>30</v>
      </c>
    </row>
    <row r="18" spans="1:134" s="3" customFormat="1" ht="12.75" customHeight="1">
      <c r="A18" s="209">
        <f t="shared" si="0"/>
        <v>0</v>
      </c>
      <c r="B18" s="210"/>
      <c r="C18" s="209">
        <f t="shared" si="12"/>
        <v>0</v>
      </c>
      <c r="D18" s="210"/>
      <c r="E18" s="52"/>
      <c r="F18" s="53"/>
      <c r="G18" s="53"/>
      <c r="H18" s="53"/>
      <c r="I18" s="54"/>
      <c r="J18" s="52"/>
      <c r="K18" s="53"/>
      <c r="L18" s="53"/>
      <c r="M18" s="53"/>
      <c r="N18" s="54"/>
      <c r="O18" s="52"/>
      <c r="P18" s="53"/>
      <c r="Q18" s="53"/>
      <c r="R18" s="53"/>
      <c r="S18" s="54"/>
      <c r="T18" s="52"/>
      <c r="U18" s="53"/>
      <c r="V18" s="53"/>
      <c r="W18" s="53"/>
      <c r="X18" s="54"/>
      <c r="Y18" s="19">
        <v>74</v>
      </c>
      <c r="Z18" s="16" t="s">
        <v>15</v>
      </c>
      <c r="AA18" s="20">
        <v>75.9</v>
      </c>
      <c r="AB18" s="52"/>
      <c r="AC18" s="53"/>
      <c r="AD18" s="53"/>
      <c r="AE18" s="53"/>
      <c r="AF18" s="54"/>
      <c r="AG18" s="52"/>
      <c r="AH18" s="53"/>
      <c r="AI18" s="53"/>
      <c r="AJ18" s="53"/>
      <c r="AK18" s="54"/>
      <c r="AL18" s="52"/>
      <c r="AM18" s="53"/>
      <c r="AN18" s="53"/>
      <c r="AO18" s="53"/>
      <c r="AP18" s="54"/>
      <c r="AQ18" s="52"/>
      <c r="AR18" s="53"/>
      <c r="AS18" s="53"/>
      <c r="AT18" s="53"/>
      <c r="AU18" s="75"/>
      <c r="AV18" s="209">
        <f t="shared" si="1"/>
        <v>0</v>
      </c>
      <c r="AW18" s="210"/>
      <c r="AX18" s="209">
        <f t="shared" si="2"/>
        <v>209</v>
      </c>
      <c r="AY18" s="215"/>
      <c r="AZ18" s="149">
        <f t="shared" si="3"/>
        <v>0</v>
      </c>
      <c r="BA18" s="150"/>
      <c r="BB18" s="160">
        <f t="shared" si="4"/>
        <v>209</v>
      </c>
      <c r="BC18" s="150"/>
      <c r="BE18" s="9">
        <f ca="1" t="shared" si="13"/>
        <v>0</v>
      </c>
      <c r="BF18" s="10">
        <f ca="1" t="shared" si="14"/>
        <v>0</v>
      </c>
      <c r="BG18" s="48">
        <f t="shared" si="48"/>
        <v>0</v>
      </c>
      <c r="BH18" s="25">
        <f t="shared" si="15"/>
        <v>1</v>
      </c>
      <c r="BI18" s="45">
        <f t="shared" si="49"/>
        <v>15</v>
      </c>
      <c r="BJ18" s="9">
        <f ca="1" t="shared" si="50"/>
        <v>14</v>
      </c>
      <c r="BK18" s="25">
        <v>15</v>
      </c>
      <c r="BL18" s="14">
        <f ca="1" t="shared" si="51"/>
        <v>15.9</v>
      </c>
      <c r="BM18" s="44">
        <f>SUM(BE18:BE22)</f>
        <v>0</v>
      </c>
      <c r="BN18" s="49">
        <f t="shared" si="16"/>
        <v>1</v>
      </c>
      <c r="BO18" s="49">
        <f>SUM($BN$15:BN18)*BN18</f>
        <v>4</v>
      </c>
      <c r="BP18" s="28" t="s">
        <v>31</v>
      </c>
      <c r="BQ18" s="6"/>
      <c r="BR18" s="9">
        <f ca="1" t="shared" si="17"/>
        <v>0</v>
      </c>
      <c r="BS18" s="10">
        <f ca="1" t="shared" si="18"/>
        <v>0</v>
      </c>
      <c r="BT18" s="48">
        <f t="shared" si="19"/>
        <v>178</v>
      </c>
      <c r="BU18" s="49">
        <f t="shared" si="20"/>
        <v>0</v>
      </c>
      <c r="BV18" s="45">
        <f t="shared" si="21"/>
        <v>0</v>
      </c>
      <c r="BW18" s="9">
        <f ca="1" t="shared" si="22"/>
        <v>14</v>
      </c>
      <c r="BX18" s="25">
        <v>15</v>
      </c>
      <c r="BY18" s="14">
        <f ca="1" t="shared" si="53"/>
        <v>15.9</v>
      </c>
      <c r="BZ18" s="44">
        <f t="shared" si="23"/>
        <v>0</v>
      </c>
      <c r="CA18" s="49">
        <f t="shared" si="54"/>
        <v>0</v>
      </c>
      <c r="CB18" s="49">
        <f>SUM($CA$15:CA18)*CA18</f>
        <v>0</v>
      </c>
      <c r="CC18" s="28" t="s">
        <v>31</v>
      </c>
      <c r="CD18" s="6"/>
      <c r="CE18" s="9">
        <f ca="1" t="shared" si="24"/>
        <v>0</v>
      </c>
      <c r="CF18" s="10">
        <f ca="1" t="shared" si="25"/>
        <v>0</v>
      </c>
      <c r="CG18" s="48">
        <f t="shared" si="26"/>
        <v>178</v>
      </c>
      <c r="CH18" s="49">
        <f t="shared" si="27"/>
        <v>0</v>
      </c>
      <c r="CI18" s="45">
        <f t="shared" si="28"/>
        <v>0</v>
      </c>
      <c r="CJ18" s="9">
        <f ca="1" t="shared" si="55"/>
        <v>14</v>
      </c>
      <c r="CK18" s="25">
        <v>15</v>
      </c>
      <c r="CL18" s="14">
        <f ca="1" t="shared" si="56"/>
        <v>15.9</v>
      </c>
      <c r="CM18" s="44">
        <f t="shared" si="29"/>
        <v>0</v>
      </c>
      <c r="CN18" s="49">
        <f t="shared" si="30"/>
        <v>0</v>
      </c>
      <c r="CO18" s="49">
        <f>SUM($CN$15:CN18)*CN18</f>
        <v>0</v>
      </c>
      <c r="CP18" s="28" t="s">
        <v>31</v>
      </c>
      <c r="CS18" s="9">
        <f ca="1" t="shared" si="31"/>
        <v>0</v>
      </c>
      <c r="CT18" s="10">
        <f ca="1" t="shared" si="32"/>
        <v>0</v>
      </c>
      <c r="CU18" s="48">
        <f t="shared" si="5"/>
        <v>0</v>
      </c>
      <c r="CV18" s="25">
        <f t="shared" si="6"/>
        <v>1</v>
      </c>
      <c r="CW18" s="45">
        <f t="shared" si="33"/>
        <v>15</v>
      </c>
      <c r="CX18" s="9">
        <f ca="1" t="shared" si="57"/>
        <v>14</v>
      </c>
      <c r="CY18" s="25">
        <v>15</v>
      </c>
      <c r="CZ18" s="14">
        <f ca="1" t="shared" si="58"/>
        <v>15.9</v>
      </c>
      <c r="DA18" s="44">
        <f t="shared" si="34"/>
        <v>0</v>
      </c>
      <c r="DB18" s="49">
        <f t="shared" si="7"/>
        <v>1</v>
      </c>
      <c r="DC18" s="49">
        <f>SUM($DB$15:DB18)*DB18</f>
        <v>4</v>
      </c>
      <c r="DD18" s="28" t="s">
        <v>31</v>
      </c>
      <c r="DE18" s="6"/>
      <c r="DF18" s="9">
        <f ca="1" t="shared" si="35"/>
        <v>0</v>
      </c>
      <c r="DG18" s="10">
        <f ca="1" t="shared" si="36"/>
        <v>0</v>
      </c>
      <c r="DH18" s="48">
        <f t="shared" si="37"/>
        <v>105</v>
      </c>
      <c r="DI18" s="49">
        <f t="shared" si="8"/>
        <v>0</v>
      </c>
      <c r="DJ18" s="45">
        <f t="shared" si="38"/>
        <v>0</v>
      </c>
      <c r="DK18" s="9">
        <f ca="1" t="shared" si="39"/>
        <v>14</v>
      </c>
      <c r="DL18" s="25">
        <v>15</v>
      </c>
      <c r="DM18" s="14">
        <f ca="1" t="shared" si="59"/>
        <v>15.9</v>
      </c>
      <c r="DN18" s="44">
        <f t="shared" si="40"/>
        <v>0</v>
      </c>
      <c r="DO18" s="49">
        <f t="shared" si="9"/>
        <v>0</v>
      </c>
      <c r="DP18" s="49">
        <f>SUM($DO$15:DO18)*DO18</f>
        <v>0</v>
      </c>
      <c r="DQ18" s="28" t="s">
        <v>31</v>
      </c>
      <c r="DR18" s="6"/>
      <c r="DS18" s="9">
        <f ca="1" t="shared" si="41"/>
        <v>0</v>
      </c>
      <c r="DT18" s="10">
        <f ca="1" t="shared" si="42"/>
        <v>0</v>
      </c>
      <c r="DU18" s="48">
        <f t="shared" si="43"/>
        <v>105</v>
      </c>
      <c r="DV18" s="49">
        <f t="shared" si="10"/>
        <v>0</v>
      </c>
      <c r="DW18" s="45">
        <f t="shared" si="44"/>
        <v>0</v>
      </c>
      <c r="DX18" s="9">
        <f ca="1" t="shared" si="45"/>
        <v>14</v>
      </c>
      <c r="DY18" s="25">
        <v>15</v>
      </c>
      <c r="DZ18" s="14">
        <f ca="1" t="shared" si="46"/>
        <v>15.9</v>
      </c>
      <c r="EA18" s="44">
        <f t="shared" si="47"/>
        <v>0</v>
      </c>
      <c r="EB18" s="49">
        <f t="shared" si="11"/>
        <v>0</v>
      </c>
      <c r="EC18" s="49">
        <f>SUM($EB$15:EB18)*EB18</f>
        <v>0</v>
      </c>
      <c r="ED18" s="28" t="s">
        <v>31</v>
      </c>
    </row>
    <row r="19" spans="1:134" s="3" customFormat="1" ht="12.75" customHeight="1">
      <c r="A19" s="209">
        <f t="shared" si="0"/>
        <v>0</v>
      </c>
      <c r="B19" s="210"/>
      <c r="C19" s="209">
        <f t="shared" si="12"/>
        <v>0</v>
      </c>
      <c r="D19" s="210"/>
      <c r="E19" s="52"/>
      <c r="F19" s="53"/>
      <c r="G19" s="53"/>
      <c r="H19" s="53"/>
      <c r="I19" s="54"/>
      <c r="J19" s="52"/>
      <c r="K19" s="53"/>
      <c r="L19" s="53"/>
      <c r="M19" s="53"/>
      <c r="N19" s="54"/>
      <c r="O19" s="52"/>
      <c r="P19" s="53"/>
      <c r="Q19" s="53"/>
      <c r="R19" s="53"/>
      <c r="S19" s="54"/>
      <c r="T19" s="52"/>
      <c r="U19" s="53"/>
      <c r="V19" s="53"/>
      <c r="W19" s="53"/>
      <c r="X19" s="54"/>
      <c r="Y19" s="19">
        <v>72</v>
      </c>
      <c r="Z19" s="16" t="s">
        <v>15</v>
      </c>
      <c r="AA19" s="20">
        <v>73.9</v>
      </c>
      <c r="AB19" s="71"/>
      <c r="AC19" s="72"/>
      <c r="AD19" s="72"/>
      <c r="AE19" s="72"/>
      <c r="AF19" s="73"/>
      <c r="AG19" s="71"/>
      <c r="AH19" s="72"/>
      <c r="AI19" s="72"/>
      <c r="AJ19" s="72"/>
      <c r="AK19" s="73"/>
      <c r="AL19" s="71"/>
      <c r="AM19" s="72"/>
      <c r="AN19" s="72"/>
      <c r="AO19" s="72"/>
      <c r="AP19" s="73"/>
      <c r="AQ19" s="71"/>
      <c r="AR19" s="72"/>
      <c r="AS19" s="72"/>
      <c r="AT19" s="72"/>
      <c r="AU19" s="76"/>
      <c r="AV19" s="209">
        <f t="shared" si="1"/>
        <v>0</v>
      </c>
      <c r="AW19" s="210"/>
      <c r="AX19" s="209">
        <f t="shared" si="2"/>
        <v>209</v>
      </c>
      <c r="AY19" s="215"/>
      <c r="AZ19" s="149">
        <f t="shared" si="3"/>
        <v>0</v>
      </c>
      <c r="BA19" s="150"/>
      <c r="BB19" s="160">
        <f t="shared" si="4"/>
        <v>209</v>
      </c>
      <c r="BC19" s="150"/>
      <c r="BE19" s="9">
        <f ca="1" t="shared" si="13"/>
        <v>0</v>
      </c>
      <c r="BF19" s="10">
        <f ca="1" t="shared" si="14"/>
        <v>0</v>
      </c>
      <c r="BG19" s="48">
        <f t="shared" si="48"/>
        <v>0</v>
      </c>
      <c r="BH19" s="25">
        <f t="shared" si="15"/>
        <v>1</v>
      </c>
      <c r="BI19" s="45">
        <f t="shared" si="49"/>
        <v>17</v>
      </c>
      <c r="BJ19" s="9">
        <f ca="1" t="shared" si="50"/>
        <v>16</v>
      </c>
      <c r="BK19" s="25">
        <v>17</v>
      </c>
      <c r="BL19" s="14">
        <f ca="1" t="shared" si="51"/>
        <v>17.9</v>
      </c>
      <c r="BM19" s="44">
        <f>SUM(BE19:BE23)</f>
        <v>0</v>
      </c>
      <c r="BN19" s="49">
        <f t="shared" si="16"/>
        <v>1</v>
      </c>
      <c r="BO19" s="49">
        <f>SUM($BN$15:BN19)*BN19</f>
        <v>5</v>
      </c>
      <c r="BP19" s="28" t="s">
        <v>32</v>
      </c>
      <c r="BQ19" s="6"/>
      <c r="BR19" s="9">
        <f ca="1" t="shared" si="17"/>
        <v>0</v>
      </c>
      <c r="BS19" s="10">
        <f ca="1" t="shared" si="18"/>
        <v>0</v>
      </c>
      <c r="BT19" s="48">
        <f t="shared" si="19"/>
        <v>178</v>
      </c>
      <c r="BU19" s="49">
        <f t="shared" si="20"/>
        <v>0</v>
      </c>
      <c r="BV19" s="45">
        <f t="shared" si="21"/>
        <v>0</v>
      </c>
      <c r="BW19" s="9">
        <f ca="1" t="shared" si="22"/>
        <v>16</v>
      </c>
      <c r="BX19" s="25">
        <v>17</v>
      </c>
      <c r="BY19" s="14">
        <f ca="1" t="shared" si="53"/>
        <v>17.9</v>
      </c>
      <c r="BZ19" s="44">
        <f t="shared" si="23"/>
        <v>0</v>
      </c>
      <c r="CA19" s="49">
        <f t="shared" si="54"/>
        <v>0</v>
      </c>
      <c r="CB19" s="49">
        <f>SUM($CA$15:CA19)*CA19</f>
        <v>0</v>
      </c>
      <c r="CC19" s="28" t="s">
        <v>32</v>
      </c>
      <c r="CD19" s="6"/>
      <c r="CE19" s="9">
        <f ca="1" t="shared" si="24"/>
        <v>0</v>
      </c>
      <c r="CF19" s="10">
        <f ca="1" t="shared" si="25"/>
        <v>0</v>
      </c>
      <c r="CG19" s="48">
        <f t="shared" si="26"/>
        <v>178</v>
      </c>
      <c r="CH19" s="49">
        <f t="shared" si="27"/>
        <v>0</v>
      </c>
      <c r="CI19" s="45">
        <f t="shared" si="28"/>
        <v>0</v>
      </c>
      <c r="CJ19" s="9">
        <f ca="1" t="shared" si="55"/>
        <v>16</v>
      </c>
      <c r="CK19" s="25">
        <v>17</v>
      </c>
      <c r="CL19" s="14">
        <f ca="1" t="shared" si="56"/>
        <v>17.9</v>
      </c>
      <c r="CM19" s="44">
        <f t="shared" si="29"/>
        <v>0</v>
      </c>
      <c r="CN19" s="49">
        <f t="shared" si="30"/>
        <v>0</v>
      </c>
      <c r="CO19" s="49">
        <f>SUM($CN$15:CN19)*CN19</f>
        <v>0</v>
      </c>
      <c r="CP19" s="28" t="s">
        <v>32</v>
      </c>
      <c r="CS19" s="9">
        <f ca="1" t="shared" si="31"/>
        <v>0</v>
      </c>
      <c r="CT19" s="10">
        <f ca="1" t="shared" si="32"/>
        <v>0</v>
      </c>
      <c r="CU19" s="48">
        <f t="shared" si="5"/>
        <v>0</v>
      </c>
      <c r="CV19" s="25">
        <f t="shared" si="6"/>
        <v>1</v>
      </c>
      <c r="CW19" s="45">
        <f t="shared" si="33"/>
        <v>17</v>
      </c>
      <c r="CX19" s="9">
        <f ca="1" t="shared" si="57"/>
        <v>16</v>
      </c>
      <c r="CY19" s="25">
        <v>17</v>
      </c>
      <c r="CZ19" s="14">
        <f ca="1" t="shared" si="58"/>
        <v>17.9</v>
      </c>
      <c r="DA19" s="44">
        <f t="shared" si="34"/>
        <v>0</v>
      </c>
      <c r="DB19" s="49">
        <f t="shared" si="7"/>
        <v>1</v>
      </c>
      <c r="DC19" s="49">
        <f>SUM($DB$15:DB19)*DB19</f>
        <v>5</v>
      </c>
      <c r="DD19" s="28" t="s">
        <v>32</v>
      </c>
      <c r="DE19" s="6"/>
      <c r="DF19" s="9">
        <f ca="1" t="shared" si="35"/>
        <v>0</v>
      </c>
      <c r="DG19" s="10">
        <f ca="1" t="shared" si="36"/>
        <v>0</v>
      </c>
      <c r="DH19" s="48">
        <f t="shared" si="37"/>
        <v>105</v>
      </c>
      <c r="DI19" s="49">
        <f t="shared" si="8"/>
        <v>0</v>
      </c>
      <c r="DJ19" s="45">
        <f t="shared" si="38"/>
        <v>0</v>
      </c>
      <c r="DK19" s="9">
        <f ca="1" t="shared" si="39"/>
        <v>16</v>
      </c>
      <c r="DL19" s="25">
        <v>17</v>
      </c>
      <c r="DM19" s="14">
        <f ca="1" t="shared" si="59"/>
        <v>17.9</v>
      </c>
      <c r="DN19" s="44">
        <f t="shared" si="40"/>
        <v>0</v>
      </c>
      <c r="DO19" s="49">
        <f t="shared" si="9"/>
        <v>0</v>
      </c>
      <c r="DP19" s="49">
        <f>SUM($DO$15:DO19)*DO19</f>
        <v>0</v>
      </c>
      <c r="DQ19" s="28" t="s">
        <v>32</v>
      </c>
      <c r="DR19" s="6"/>
      <c r="DS19" s="9">
        <f ca="1" t="shared" si="41"/>
        <v>0</v>
      </c>
      <c r="DT19" s="10">
        <f ca="1" t="shared" si="42"/>
        <v>0</v>
      </c>
      <c r="DU19" s="48">
        <f t="shared" si="43"/>
        <v>105</v>
      </c>
      <c r="DV19" s="49">
        <f t="shared" si="10"/>
        <v>0</v>
      </c>
      <c r="DW19" s="45">
        <f t="shared" si="44"/>
        <v>0</v>
      </c>
      <c r="DX19" s="9">
        <f ca="1" t="shared" si="45"/>
        <v>16</v>
      </c>
      <c r="DY19" s="25">
        <v>17</v>
      </c>
      <c r="DZ19" s="14">
        <f ca="1" t="shared" si="46"/>
        <v>17.9</v>
      </c>
      <c r="EA19" s="44">
        <f t="shared" si="47"/>
        <v>0</v>
      </c>
      <c r="EB19" s="49">
        <f t="shared" si="11"/>
        <v>0</v>
      </c>
      <c r="EC19" s="49">
        <f>SUM($EB$15:EB19)*EB19</f>
        <v>0</v>
      </c>
      <c r="ED19" s="28" t="s">
        <v>32</v>
      </c>
    </row>
    <row r="20" spans="1:134" s="3" customFormat="1" ht="12.75" customHeight="1">
      <c r="A20" s="209">
        <f t="shared" si="0"/>
        <v>0</v>
      </c>
      <c r="B20" s="210"/>
      <c r="C20" s="209">
        <f t="shared" si="12"/>
        <v>0</v>
      </c>
      <c r="D20" s="210"/>
      <c r="E20" s="65"/>
      <c r="F20" s="66"/>
      <c r="G20" s="66"/>
      <c r="H20" s="67"/>
      <c r="I20" s="68"/>
      <c r="J20" s="69"/>
      <c r="K20" s="67"/>
      <c r="L20" s="67"/>
      <c r="M20" s="67"/>
      <c r="N20" s="68"/>
      <c r="O20" s="69"/>
      <c r="P20" s="67"/>
      <c r="Q20" s="67"/>
      <c r="R20" s="67"/>
      <c r="S20" s="68"/>
      <c r="T20" s="69"/>
      <c r="U20" s="67"/>
      <c r="V20" s="67"/>
      <c r="W20" s="67"/>
      <c r="X20" s="68"/>
      <c r="Y20" s="19">
        <v>70</v>
      </c>
      <c r="Z20" s="16" t="s">
        <v>15</v>
      </c>
      <c r="AA20" s="20">
        <v>71.9</v>
      </c>
      <c r="AB20" s="69"/>
      <c r="AC20" s="67"/>
      <c r="AD20" s="67"/>
      <c r="AE20" s="67"/>
      <c r="AF20" s="68"/>
      <c r="AG20" s="69"/>
      <c r="AH20" s="67"/>
      <c r="AI20" s="67"/>
      <c r="AJ20" s="67"/>
      <c r="AK20" s="68"/>
      <c r="AL20" s="65"/>
      <c r="AM20" s="66"/>
      <c r="AN20" s="66"/>
      <c r="AO20" s="66"/>
      <c r="AP20" s="70"/>
      <c r="AQ20" s="65"/>
      <c r="AR20" s="66"/>
      <c r="AS20" s="66"/>
      <c r="AT20" s="66"/>
      <c r="AU20" s="77"/>
      <c r="AV20" s="209">
        <f t="shared" si="1"/>
        <v>0</v>
      </c>
      <c r="AW20" s="210"/>
      <c r="AX20" s="209">
        <f t="shared" si="2"/>
        <v>209</v>
      </c>
      <c r="AY20" s="215"/>
      <c r="AZ20" s="149">
        <f t="shared" si="3"/>
        <v>0</v>
      </c>
      <c r="BA20" s="150"/>
      <c r="BB20" s="160">
        <f t="shared" si="4"/>
        <v>209</v>
      </c>
      <c r="BC20" s="150"/>
      <c r="BE20" s="9">
        <f ca="1" t="shared" si="13"/>
        <v>0</v>
      </c>
      <c r="BF20" s="10">
        <f ca="1" t="shared" si="14"/>
        <v>0</v>
      </c>
      <c r="BG20" s="48">
        <f t="shared" si="48"/>
        <v>0</v>
      </c>
      <c r="BH20" s="25">
        <f t="shared" si="15"/>
        <v>1</v>
      </c>
      <c r="BI20" s="45">
        <f t="shared" si="49"/>
        <v>19</v>
      </c>
      <c r="BJ20" s="9">
        <f ca="1" t="shared" si="50"/>
        <v>18</v>
      </c>
      <c r="BK20" s="25">
        <v>19</v>
      </c>
      <c r="BL20" s="14">
        <f ca="1" t="shared" si="51"/>
        <v>19.9</v>
      </c>
      <c r="BM20" s="44">
        <f t="shared" si="52"/>
        <v>0</v>
      </c>
      <c r="BN20" s="49">
        <f t="shared" si="16"/>
        <v>1</v>
      </c>
      <c r="BO20" s="49">
        <f>SUM($BN$15:BN20)*BN20</f>
        <v>6</v>
      </c>
      <c r="BP20" s="28" t="s">
        <v>33</v>
      </c>
      <c r="BQ20" s="6"/>
      <c r="BR20" s="9">
        <f ca="1" t="shared" si="17"/>
        <v>0</v>
      </c>
      <c r="BS20" s="10">
        <f ca="1" t="shared" si="18"/>
        <v>0</v>
      </c>
      <c r="BT20" s="48">
        <f t="shared" si="19"/>
        <v>178</v>
      </c>
      <c r="BU20" s="49">
        <f t="shared" si="20"/>
        <v>0</v>
      </c>
      <c r="BV20" s="45">
        <f t="shared" si="21"/>
        <v>0</v>
      </c>
      <c r="BW20" s="9">
        <f ca="1" t="shared" si="22"/>
        <v>18</v>
      </c>
      <c r="BX20" s="25">
        <v>19</v>
      </c>
      <c r="BY20" s="14">
        <f ca="1" t="shared" si="53"/>
        <v>19.9</v>
      </c>
      <c r="BZ20" s="44">
        <f t="shared" si="23"/>
        <v>2</v>
      </c>
      <c r="CA20" s="49">
        <f t="shared" si="54"/>
        <v>0</v>
      </c>
      <c r="CB20" s="49">
        <f>SUM($CA$15:CA20)*CA20</f>
        <v>0</v>
      </c>
      <c r="CC20" s="28" t="s">
        <v>33</v>
      </c>
      <c r="CD20" s="6"/>
      <c r="CE20" s="9">
        <f ca="1" t="shared" si="24"/>
        <v>0</v>
      </c>
      <c r="CF20" s="10">
        <f ca="1" t="shared" si="25"/>
        <v>0</v>
      </c>
      <c r="CG20" s="48">
        <f t="shared" si="26"/>
        <v>178</v>
      </c>
      <c r="CH20" s="49">
        <f t="shared" si="27"/>
        <v>0</v>
      </c>
      <c r="CI20" s="45">
        <f t="shared" si="28"/>
        <v>0</v>
      </c>
      <c r="CJ20" s="9">
        <f ca="1" t="shared" si="55"/>
        <v>18</v>
      </c>
      <c r="CK20" s="25">
        <v>19</v>
      </c>
      <c r="CL20" s="14">
        <f ca="1" t="shared" si="56"/>
        <v>19.9</v>
      </c>
      <c r="CM20" s="44">
        <f t="shared" si="29"/>
        <v>2</v>
      </c>
      <c r="CN20" s="49">
        <f t="shared" si="30"/>
        <v>0</v>
      </c>
      <c r="CO20" s="49">
        <f>SUM($CN$15:CN20)*CN20</f>
        <v>0</v>
      </c>
      <c r="CP20" s="28" t="s">
        <v>33</v>
      </c>
      <c r="CS20" s="9">
        <f ca="1" t="shared" si="31"/>
        <v>0</v>
      </c>
      <c r="CT20" s="10">
        <f ca="1" t="shared" si="32"/>
        <v>0</v>
      </c>
      <c r="CU20" s="48">
        <f t="shared" si="5"/>
        <v>0</v>
      </c>
      <c r="CV20" s="25">
        <f t="shared" si="6"/>
        <v>1</v>
      </c>
      <c r="CW20" s="45">
        <f t="shared" si="33"/>
        <v>19</v>
      </c>
      <c r="CX20" s="9">
        <f ca="1" t="shared" si="57"/>
        <v>18</v>
      </c>
      <c r="CY20" s="25">
        <v>19</v>
      </c>
      <c r="CZ20" s="14">
        <f ca="1" t="shared" si="58"/>
        <v>19.9</v>
      </c>
      <c r="DA20" s="44">
        <f t="shared" si="34"/>
        <v>0</v>
      </c>
      <c r="DB20" s="49">
        <f t="shared" si="7"/>
        <v>1</v>
      </c>
      <c r="DC20" s="49">
        <f>SUM($DB$15:DB20)*DB20</f>
        <v>6</v>
      </c>
      <c r="DD20" s="28" t="s">
        <v>33</v>
      </c>
      <c r="DE20" s="6"/>
      <c r="DF20" s="9">
        <f ca="1" t="shared" si="35"/>
        <v>0</v>
      </c>
      <c r="DG20" s="10">
        <f ca="1" t="shared" si="36"/>
        <v>0</v>
      </c>
      <c r="DH20" s="48">
        <f t="shared" si="37"/>
        <v>105</v>
      </c>
      <c r="DI20" s="49">
        <f t="shared" si="8"/>
        <v>0</v>
      </c>
      <c r="DJ20" s="45">
        <f t="shared" si="38"/>
        <v>0</v>
      </c>
      <c r="DK20" s="9">
        <f ca="1" t="shared" si="39"/>
        <v>18</v>
      </c>
      <c r="DL20" s="25">
        <v>19</v>
      </c>
      <c r="DM20" s="14">
        <f ca="1" t="shared" si="59"/>
        <v>19.9</v>
      </c>
      <c r="DN20" s="44">
        <f t="shared" si="40"/>
        <v>2</v>
      </c>
      <c r="DO20" s="49">
        <f t="shared" si="9"/>
        <v>0</v>
      </c>
      <c r="DP20" s="49">
        <f>SUM($DO$15:DO20)*DO20</f>
        <v>0</v>
      </c>
      <c r="DQ20" s="28" t="s">
        <v>33</v>
      </c>
      <c r="DR20" s="6"/>
      <c r="DS20" s="9">
        <f ca="1" t="shared" si="41"/>
        <v>0</v>
      </c>
      <c r="DT20" s="10">
        <f ca="1" t="shared" si="42"/>
        <v>0</v>
      </c>
      <c r="DU20" s="48">
        <f t="shared" si="43"/>
        <v>105</v>
      </c>
      <c r="DV20" s="49">
        <f t="shared" si="10"/>
        <v>0</v>
      </c>
      <c r="DW20" s="45">
        <f t="shared" si="44"/>
        <v>0</v>
      </c>
      <c r="DX20" s="9">
        <f ca="1" t="shared" si="45"/>
        <v>18</v>
      </c>
      <c r="DY20" s="25">
        <v>19</v>
      </c>
      <c r="DZ20" s="14">
        <f ca="1" t="shared" si="46"/>
        <v>19.9</v>
      </c>
      <c r="EA20" s="44">
        <f t="shared" si="47"/>
        <v>2</v>
      </c>
      <c r="EB20" s="49">
        <f t="shared" si="11"/>
        <v>0</v>
      </c>
      <c r="EC20" s="49">
        <f>SUM($EB$15:EB20)*EB20</f>
        <v>0</v>
      </c>
      <c r="ED20" s="28" t="s">
        <v>33</v>
      </c>
    </row>
    <row r="21" spans="1:134" s="6" customFormat="1" ht="12.75" customHeight="1">
      <c r="A21" s="209">
        <f t="shared" si="0"/>
        <v>0</v>
      </c>
      <c r="B21" s="210"/>
      <c r="C21" s="209">
        <f t="shared" si="12"/>
        <v>0</v>
      </c>
      <c r="D21" s="210"/>
      <c r="E21" s="65"/>
      <c r="F21" s="66"/>
      <c r="G21" s="66"/>
      <c r="H21" s="67"/>
      <c r="I21" s="68"/>
      <c r="J21" s="69"/>
      <c r="K21" s="67"/>
      <c r="L21" s="67"/>
      <c r="M21" s="67"/>
      <c r="N21" s="68"/>
      <c r="O21" s="69"/>
      <c r="P21" s="67"/>
      <c r="Q21" s="67"/>
      <c r="R21" s="67"/>
      <c r="S21" s="68"/>
      <c r="T21" s="69"/>
      <c r="U21" s="67"/>
      <c r="V21" s="67"/>
      <c r="W21" s="67"/>
      <c r="X21" s="68"/>
      <c r="Y21" s="19">
        <v>68</v>
      </c>
      <c r="Z21" s="16" t="s">
        <v>15</v>
      </c>
      <c r="AA21" s="20">
        <v>69.9</v>
      </c>
      <c r="AB21" s="69"/>
      <c r="AC21" s="67"/>
      <c r="AD21" s="67"/>
      <c r="AE21" s="67"/>
      <c r="AF21" s="68"/>
      <c r="AG21" s="69"/>
      <c r="AH21" s="67"/>
      <c r="AI21" s="67"/>
      <c r="AJ21" s="67"/>
      <c r="AK21" s="68"/>
      <c r="AL21" s="65"/>
      <c r="AM21" s="66"/>
      <c r="AN21" s="66"/>
      <c r="AO21" s="66"/>
      <c r="AP21" s="70"/>
      <c r="AQ21" s="65"/>
      <c r="AR21" s="66"/>
      <c r="AS21" s="66"/>
      <c r="AT21" s="66"/>
      <c r="AU21" s="77"/>
      <c r="AV21" s="209">
        <f t="shared" si="1"/>
        <v>0</v>
      </c>
      <c r="AW21" s="210"/>
      <c r="AX21" s="209">
        <f t="shared" si="2"/>
        <v>209</v>
      </c>
      <c r="AY21" s="215"/>
      <c r="AZ21" s="149">
        <f t="shared" si="3"/>
        <v>0</v>
      </c>
      <c r="BA21" s="150"/>
      <c r="BB21" s="160">
        <f t="shared" si="4"/>
        <v>209</v>
      </c>
      <c r="BC21" s="150"/>
      <c r="BE21" s="9">
        <f ca="1" t="shared" si="13"/>
        <v>0</v>
      </c>
      <c r="BF21" s="10">
        <f ca="1" t="shared" si="14"/>
        <v>0</v>
      </c>
      <c r="BG21" s="48">
        <f t="shared" si="48"/>
        <v>0</v>
      </c>
      <c r="BH21" s="25">
        <f t="shared" si="15"/>
        <v>1</v>
      </c>
      <c r="BI21" s="45">
        <f t="shared" si="49"/>
        <v>21</v>
      </c>
      <c r="BJ21" s="9">
        <f ca="1" t="shared" si="50"/>
        <v>20</v>
      </c>
      <c r="BK21" s="25">
        <v>21</v>
      </c>
      <c r="BL21" s="14">
        <f ca="1" t="shared" si="51"/>
        <v>21.9</v>
      </c>
      <c r="BM21" s="44">
        <f t="shared" si="52"/>
        <v>0</v>
      </c>
      <c r="BN21" s="49">
        <f t="shared" si="16"/>
        <v>1</v>
      </c>
      <c r="BO21" s="49">
        <f>SUM($BN$15:BN21)*BN21</f>
        <v>7</v>
      </c>
      <c r="BP21" s="28" t="s">
        <v>34</v>
      </c>
      <c r="BR21" s="9">
        <f ca="1" t="shared" si="17"/>
        <v>0</v>
      </c>
      <c r="BS21" s="10">
        <f ca="1" t="shared" si="18"/>
        <v>0</v>
      </c>
      <c r="BT21" s="48">
        <f t="shared" si="19"/>
        <v>178</v>
      </c>
      <c r="BU21" s="49">
        <f t="shared" si="20"/>
        <v>0</v>
      </c>
      <c r="BV21" s="45">
        <f t="shared" si="21"/>
        <v>0</v>
      </c>
      <c r="BW21" s="9">
        <f ca="1" t="shared" si="22"/>
        <v>20</v>
      </c>
      <c r="BX21" s="25">
        <v>21</v>
      </c>
      <c r="BY21" s="14">
        <f ca="1" t="shared" si="53"/>
        <v>21.9</v>
      </c>
      <c r="BZ21" s="44">
        <f t="shared" si="23"/>
        <v>12</v>
      </c>
      <c r="CA21" s="49">
        <f t="shared" si="54"/>
        <v>0</v>
      </c>
      <c r="CB21" s="49">
        <f>SUM($CA$15:CA21)*CA21</f>
        <v>0</v>
      </c>
      <c r="CC21" s="28" t="s">
        <v>34</v>
      </c>
      <c r="CE21" s="9">
        <f ca="1" t="shared" si="24"/>
        <v>0</v>
      </c>
      <c r="CF21" s="10">
        <f ca="1" t="shared" si="25"/>
        <v>0</v>
      </c>
      <c r="CG21" s="48">
        <f t="shared" si="26"/>
        <v>178</v>
      </c>
      <c r="CH21" s="49">
        <f t="shared" si="27"/>
        <v>0</v>
      </c>
      <c r="CI21" s="45">
        <f t="shared" si="28"/>
        <v>0</v>
      </c>
      <c r="CJ21" s="9">
        <f ca="1" t="shared" si="55"/>
        <v>20</v>
      </c>
      <c r="CK21" s="25">
        <v>21</v>
      </c>
      <c r="CL21" s="14">
        <f ca="1" t="shared" si="56"/>
        <v>21.9</v>
      </c>
      <c r="CM21" s="44">
        <f t="shared" si="29"/>
        <v>12</v>
      </c>
      <c r="CN21" s="49">
        <f t="shared" si="30"/>
        <v>0</v>
      </c>
      <c r="CO21" s="49">
        <f>SUM($CN$15:CN21)*CN21</f>
        <v>0</v>
      </c>
      <c r="CP21" s="28" t="s">
        <v>34</v>
      </c>
      <c r="CS21" s="9">
        <f ca="1" t="shared" si="31"/>
        <v>0</v>
      </c>
      <c r="CT21" s="10">
        <f ca="1" t="shared" si="32"/>
        <v>0</v>
      </c>
      <c r="CU21" s="48">
        <f t="shared" si="5"/>
        <v>0</v>
      </c>
      <c r="CV21" s="25">
        <f t="shared" si="6"/>
        <v>1</v>
      </c>
      <c r="CW21" s="45">
        <f t="shared" si="33"/>
        <v>21</v>
      </c>
      <c r="CX21" s="9">
        <f ca="1" t="shared" si="57"/>
        <v>20</v>
      </c>
      <c r="CY21" s="25">
        <v>21</v>
      </c>
      <c r="CZ21" s="14">
        <f ca="1" t="shared" si="58"/>
        <v>21.9</v>
      </c>
      <c r="DA21" s="44">
        <f t="shared" si="34"/>
        <v>0</v>
      </c>
      <c r="DB21" s="49">
        <f t="shared" si="7"/>
        <v>1</v>
      </c>
      <c r="DC21" s="49">
        <f>SUM($DB$15:DB21)*DB21</f>
        <v>7</v>
      </c>
      <c r="DD21" s="28" t="s">
        <v>34</v>
      </c>
      <c r="DF21" s="9">
        <f ca="1" t="shared" si="35"/>
        <v>0</v>
      </c>
      <c r="DG21" s="10">
        <f ca="1" t="shared" si="36"/>
        <v>0</v>
      </c>
      <c r="DH21" s="48">
        <f t="shared" si="37"/>
        <v>105</v>
      </c>
      <c r="DI21" s="49">
        <f t="shared" si="8"/>
        <v>0</v>
      </c>
      <c r="DJ21" s="45">
        <f t="shared" si="38"/>
        <v>0</v>
      </c>
      <c r="DK21" s="9">
        <f ca="1" t="shared" si="39"/>
        <v>20</v>
      </c>
      <c r="DL21" s="25">
        <v>21</v>
      </c>
      <c r="DM21" s="14">
        <f ca="1" t="shared" si="59"/>
        <v>21.9</v>
      </c>
      <c r="DN21" s="44">
        <f t="shared" si="40"/>
        <v>12</v>
      </c>
      <c r="DO21" s="49">
        <f t="shared" si="9"/>
        <v>0</v>
      </c>
      <c r="DP21" s="49">
        <f>SUM($DO$15:DO21)*DO21</f>
        <v>0</v>
      </c>
      <c r="DQ21" s="28" t="s">
        <v>34</v>
      </c>
      <c r="DS21" s="9">
        <f ca="1" t="shared" si="41"/>
        <v>0</v>
      </c>
      <c r="DT21" s="10">
        <f ca="1" t="shared" si="42"/>
        <v>0</v>
      </c>
      <c r="DU21" s="48">
        <f t="shared" si="43"/>
        <v>105</v>
      </c>
      <c r="DV21" s="49">
        <f t="shared" si="10"/>
        <v>0</v>
      </c>
      <c r="DW21" s="45">
        <f t="shared" si="44"/>
        <v>0</v>
      </c>
      <c r="DX21" s="9">
        <f ca="1" t="shared" si="45"/>
        <v>20</v>
      </c>
      <c r="DY21" s="25">
        <v>21</v>
      </c>
      <c r="DZ21" s="14">
        <f ca="1" t="shared" si="46"/>
        <v>21.9</v>
      </c>
      <c r="EA21" s="44">
        <f t="shared" si="47"/>
        <v>12</v>
      </c>
      <c r="EB21" s="49">
        <f t="shared" si="11"/>
        <v>0</v>
      </c>
      <c r="EC21" s="49">
        <f>SUM($EB$15:EB21)*EB21</f>
        <v>0</v>
      </c>
      <c r="ED21" s="28" t="s">
        <v>34</v>
      </c>
    </row>
    <row r="22" spans="1:134" s="6" customFormat="1" ht="12.75" customHeight="1">
      <c r="A22" s="209">
        <f t="shared" si="0"/>
        <v>0</v>
      </c>
      <c r="B22" s="210"/>
      <c r="C22" s="209">
        <f t="shared" si="12"/>
        <v>0</v>
      </c>
      <c r="D22" s="210"/>
      <c r="E22" s="65"/>
      <c r="F22" s="66"/>
      <c r="G22" s="66"/>
      <c r="H22" s="67"/>
      <c r="I22" s="68"/>
      <c r="J22" s="69"/>
      <c r="K22" s="67"/>
      <c r="L22" s="67"/>
      <c r="M22" s="67"/>
      <c r="N22" s="68"/>
      <c r="O22" s="69"/>
      <c r="P22" s="67"/>
      <c r="Q22" s="67"/>
      <c r="R22" s="67"/>
      <c r="S22" s="68"/>
      <c r="T22" s="69"/>
      <c r="U22" s="67"/>
      <c r="V22" s="67"/>
      <c r="W22" s="67"/>
      <c r="X22" s="68"/>
      <c r="Y22" s="19">
        <v>66</v>
      </c>
      <c r="Z22" s="16" t="s">
        <v>15</v>
      </c>
      <c r="AA22" s="20">
        <v>67.9</v>
      </c>
      <c r="AB22" s="69"/>
      <c r="AC22" s="67"/>
      <c r="AD22" s="67"/>
      <c r="AE22" s="67"/>
      <c r="AF22" s="68"/>
      <c r="AG22" s="69"/>
      <c r="AH22" s="67"/>
      <c r="AI22" s="67"/>
      <c r="AJ22" s="67"/>
      <c r="AK22" s="68"/>
      <c r="AL22" s="65"/>
      <c r="AM22" s="66"/>
      <c r="AN22" s="66"/>
      <c r="AO22" s="66"/>
      <c r="AP22" s="70"/>
      <c r="AQ22" s="65"/>
      <c r="AR22" s="66"/>
      <c r="AS22" s="66"/>
      <c r="AT22" s="66"/>
      <c r="AU22" s="77"/>
      <c r="AV22" s="209">
        <f t="shared" si="1"/>
        <v>0</v>
      </c>
      <c r="AW22" s="210"/>
      <c r="AX22" s="209">
        <f t="shared" si="2"/>
        <v>209</v>
      </c>
      <c r="AY22" s="215"/>
      <c r="AZ22" s="149">
        <f t="shared" si="3"/>
        <v>0</v>
      </c>
      <c r="BA22" s="150"/>
      <c r="BB22" s="160">
        <f t="shared" si="4"/>
        <v>209</v>
      </c>
      <c r="BC22" s="150"/>
      <c r="BE22" s="9">
        <f ca="1" t="shared" si="13"/>
        <v>0</v>
      </c>
      <c r="BF22" s="10">
        <f ca="1" t="shared" si="14"/>
        <v>0</v>
      </c>
      <c r="BG22" s="48">
        <f t="shared" si="48"/>
        <v>0</v>
      </c>
      <c r="BH22" s="25">
        <f t="shared" si="15"/>
        <v>1</v>
      </c>
      <c r="BI22" s="45">
        <f t="shared" si="49"/>
        <v>23</v>
      </c>
      <c r="BJ22" s="9">
        <f ca="1" t="shared" si="50"/>
        <v>22</v>
      </c>
      <c r="BK22" s="25">
        <v>23</v>
      </c>
      <c r="BL22" s="14">
        <f ca="1" t="shared" si="51"/>
        <v>23.9</v>
      </c>
      <c r="BM22" s="44">
        <f t="shared" si="52"/>
        <v>0</v>
      </c>
      <c r="BN22" s="49">
        <f t="shared" si="16"/>
        <v>1</v>
      </c>
      <c r="BO22" s="49">
        <f>SUM($BN$15:BN22)*BN22</f>
        <v>8</v>
      </c>
      <c r="BP22" s="28" t="s">
        <v>35</v>
      </c>
      <c r="BR22" s="9">
        <f ca="1" t="shared" si="17"/>
        <v>0</v>
      </c>
      <c r="BS22" s="10">
        <f ca="1" t="shared" si="18"/>
        <v>0</v>
      </c>
      <c r="BT22" s="48">
        <f t="shared" si="19"/>
        <v>178</v>
      </c>
      <c r="BU22" s="49">
        <f t="shared" si="20"/>
        <v>0</v>
      </c>
      <c r="BV22" s="45">
        <f t="shared" si="21"/>
        <v>0</v>
      </c>
      <c r="BW22" s="9">
        <f ca="1" t="shared" si="22"/>
        <v>22</v>
      </c>
      <c r="BX22" s="25">
        <v>23</v>
      </c>
      <c r="BY22" s="14">
        <f ca="1" t="shared" si="53"/>
        <v>23.9</v>
      </c>
      <c r="BZ22" s="44">
        <f t="shared" si="23"/>
        <v>24</v>
      </c>
      <c r="CA22" s="49">
        <f t="shared" si="54"/>
        <v>0</v>
      </c>
      <c r="CB22" s="49">
        <f>SUM($CA$15:CA22)*CA22</f>
        <v>0</v>
      </c>
      <c r="CC22" s="28" t="s">
        <v>35</v>
      </c>
      <c r="CE22" s="9">
        <f ca="1" t="shared" si="24"/>
        <v>0</v>
      </c>
      <c r="CF22" s="10">
        <f ca="1" t="shared" si="25"/>
        <v>0</v>
      </c>
      <c r="CG22" s="48">
        <f t="shared" si="26"/>
        <v>178</v>
      </c>
      <c r="CH22" s="49">
        <f t="shared" si="27"/>
        <v>0</v>
      </c>
      <c r="CI22" s="45">
        <f t="shared" si="28"/>
        <v>0</v>
      </c>
      <c r="CJ22" s="9">
        <f ca="1" t="shared" si="55"/>
        <v>22</v>
      </c>
      <c r="CK22" s="25">
        <v>23</v>
      </c>
      <c r="CL22" s="14">
        <f ca="1" t="shared" si="56"/>
        <v>23.9</v>
      </c>
      <c r="CM22" s="44">
        <f t="shared" si="29"/>
        <v>24</v>
      </c>
      <c r="CN22" s="49">
        <f t="shared" si="30"/>
        <v>0</v>
      </c>
      <c r="CO22" s="49">
        <f>SUM($CN$15:CN22)*CN22</f>
        <v>0</v>
      </c>
      <c r="CP22" s="28" t="s">
        <v>35</v>
      </c>
      <c r="CS22" s="9">
        <f ca="1" t="shared" si="31"/>
        <v>0</v>
      </c>
      <c r="CT22" s="10">
        <f ca="1" t="shared" si="32"/>
        <v>0</v>
      </c>
      <c r="CU22" s="48">
        <f t="shared" si="5"/>
        <v>0</v>
      </c>
      <c r="CV22" s="25">
        <f t="shared" si="6"/>
        <v>1</v>
      </c>
      <c r="CW22" s="45">
        <f t="shared" si="33"/>
        <v>23</v>
      </c>
      <c r="CX22" s="9">
        <f ca="1" t="shared" si="57"/>
        <v>22</v>
      </c>
      <c r="CY22" s="25">
        <v>23</v>
      </c>
      <c r="CZ22" s="14">
        <f ca="1" t="shared" si="58"/>
        <v>23.9</v>
      </c>
      <c r="DA22" s="44">
        <f t="shared" si="34"/>
        <v>0</v>
      </c>
      <c r="DB22" s="49">
        <f t="shared" si="7"/>
        <v>1</v>
      </c>
      <c r="DC22" s="49">
        <f>SUM($DB$15:DB22)*DB22</f>
        <v>8</v>
      </c>
      <c r="DD22" s="28" t="s">
        <v>35</v>
      </c>
      <c r="DF22" s="9">
        <f ca="1" t="shared" si="35"/>
        <v>0</v>
      </c>
      <c r="DG22" s="10">
        <f ca="1" t="shared" si="36"/>
        <v>0</v>
      </c>
      <c r="DH22" s="48">
        <f t="shared" si="37"/>
        <v>105</v>
      </c>
      <c r="DI22" s="49">
        <f t="shared" si="8"/>
        <v>0</v>
      </c>
      <c r="DJ22" s="45">
        <f t="shared" si="38"/>
        <v>0</v>
      </c>
      <c r="DK22" s="9">
        <f ca="1" t="shared" si="39"/>
        <v>22</v>
      </c>
      <c r="DL22" s="25">
        <v>23</v>
      </c>
      <c r="DM22" s="14">
        <f ca="1" t="shared" si="59"/>
        <v>23.9</v>
      </c>
      <c r="DN22" s="44">
        <f t="shared" si="40"/>
        <v>24</v>
      </c>
      <c r="DO22" s="49">
        <f t="shared" si="9"/>
        <v>0</v>
      </c>
      <c r="DP22" s="49">
        <f>SUM($DO$15:DO22)*DO22</f>
        <v>0</v>
      </c>
      <c r="DQ22" s="28" t="s">
        <v>35</v>
      </c>
      <c r="DS22" s="9">
        <f ca="1" t="shared" si="41"/>
        <v>0</v>
      </c>
      <c r="DT22" s="10">
        <f ca="1" t="shared" si="42"/>
        <v>0</v>
      </c>
      <c r="DU22" s="48">
        <f t="shared" si="43"/>
        <v>105</v>
      </c>
      <c r="DV22" s="49">
        <f t="shared" si="10"/>
        <v>0</v>
      </c>
      <c r="DW22" s="45">
        <f t="shared" si="44"/>
        <v>0</v>
      </c>
      <c r="DX22" s="9">
        <f ca="1" t="shared" si="45"/>
        <v>22</v>
      </c>
      <c r="DY22" s="25">
        <v>23</v>
      </c>
      <c r="DZ22" s="14">
        <f ca="1" t="shared" si="46"/>
        <v>23.9</v>
      </c>
      <c r="EA22" s="44">
        <f t="shared" si="47"/>
        <v>24</v>
      </c>
      <c r="EB22" s="49">
        <f t="shared" si="11"/>
        <v>0</v>
      </c>
      <c r="EC22" s="49">
        <f>SUM($EB$15:EB22)*EB22</f>
        <v>0</v>
      </c>
      <c r="ED22" s="28" t="s">
        <v>35</v>
      </c>
    </row>
    <row r="23" spans="1:134" s="6" customFormat="1" ht="12.75" customHeight="1">
      <c r="A23" s="209">
        <f t="shared" si="0"/>
        <v>0</v>
      </c>
      <c r="B23" s="210"/>
      <c r="C23" s="209">
        <f t="shared" si="12"/>
        <v>0</v>
      </c>
      <c r="D23" s="210"/>
      <c r="E23" s="69"/>
      <c r="F23" s="67"/>
      <c r="G23" s="67"/>
      <c r="H23" s="67"/>
      <c r="I23" s="68"/>
      <c r="J23" s="69"/>
      <c r="K23" s="67"/>
      <c r="L23" s="67"/>
      <c r="M23" s="67"/>
      <c r="N23" s="68"/>
      <c r="O23" s="69"/>
      <c r="P23" s="67"/>
      <c r="Q23" s="67"/>
      <c r="R23" s="67"/>
      <c r="S23" s="68"/>
      <c r="T23" s="69"/>
      <c r="U23" s="67"/>
      <c r="V23" s="67"/>
      <c r="W23" s="67"/>
      <c r="X23" s="68"/>
      <c r="Y23" s="19">
        <v>64</v>
      </c>
      <c r="Z23" s="16" t="s">
        <v>15</v>
      </c>
      <c r="AA23" s="20">
        <v>65.9</v>
      </c>
      <c r="AB23" s="69"/>
      <c r="AC23" s="67"/>
      <c r="AD23" s="67"/>
      <c r="AE23" s="67"/>
      <c r="AF23" s="68"/>
      <c r="AG23" s="69"/>
      <c r="AH23" s="67"/>
      <c r="AI23" s="67"/>
      <c r="AJ23" s="67"/>
      <c r="AK23" s="68"/>
      <c r="AL23" s="69"/>
      <c r="AM23" s="67"/>
      <c r="AN23" s="67"/>
      <c r="AO23" s="67"/>
      <c r="AP23" s="68"/>
      <c r="AQ23" s="69"/>
      <c r="AR23" s="67"/>
      <c r="AS23" s="67"/>
      <c r="AT23" s="67"/>
      <c r="AU23" s="78"/>
      <c r="AV23" s="209">
        <f t="shared" si="1"/>
        <v>0</v>
      </c>
      <c r="AW23" s="210"/>
      <c r="AX23" s="209">
        <f t="shared" si="2"/>
        <v>209</v>
      </c>
      <c r="AY23" s="215"/>
      <c r="AZ23" s="149">
        <f t="shared" si="3"/>
        <v>0</v>
      </c>
      <c r="BA23" s="150"/>
      <c r="BB23" s="160">
        <f t="shared" si="4"/>
        <v>209</v>
      </c>
      <c r="BC23" s="150"/>
      <c r="BE23" s="9">
        <f ca="1">OFFSET($C$15,51-ROW(),0)</f>
        <v>0</v>
      </c>
      <c r="BF23" s="10">
        <f ca="1" t="shared" si="14"/>
        <v>0</v>
      </c>
      <c r="BG23" s="48">
        <f t="shared" si="48"/>
        <v>0</v>
      </c>
      <c r="BH23" s="25">
        <f t="shared" si="15"/>
        <v>1</v>
      </c>
      <c r="BI23" s="45">
        <f t="shared" si="49"/>
        <v>25</v>
      </c>
      <c r="BJ23" s="9">
        <f ca="1" t="shared" si="50"/>
        <v>24</v>
      </c>
      <c r="BK23" s="25">
        <v>25</v>
      </c>
      <c r="BL23" s="14">
        <f ca="1" t="shared" si="51"/>
        <v>25.9</v>
      </c>
      <c r="BM23" s="44">
        <f t="shared" si="52"/>
        <v>0</v>
      </c>
      <c r="BN23" s="49">
        <f t="shared" si="16"/>
        <v>1</v>
      </c>
      <c r="BO23" s="49">
        <f>SUM($BN$15:BN23)*BN23</f>
        <v>9</v>
      </c>
      <c r="BP23" s="28" t="s">
        <v>36</v>
      </c>
      <c r="BR23" s="9">
        <f ca="1" t="shared" si="17"/>
        <v>0</v>
      </c>
      <c r="BS23" s="10">
        <f ca="1" t="shared" si="18"/>
        <v>0</v>
      </c>
      <c r="BT23" s="48">
        <f t="shared" si="19"/>
        <v>178</v>
      </c>
      <c r="BU23" s="49">
        <f t="shared" si="20"/>
        <v>0</v>
      </c>
      <c r="BV23" s="45">
        <f t="shared" si="21"/>
        <v>0</v>
      </c>
      <c r="BW23" s="9">
        <f ca="1" t="shared" si="22"/>
        <v>24</v>
      </c>
      <c r="BX23" s="25">
        <v>25</v>
      </c>
      <c r="BY23" s="14">
        <f ca="1" t="shared" si="53"/>
        <v>25.9</v>
      </c>
      <c r="BZ23" s="44">
        <f t="shared" si="23"/>
        <v>58</v>
      </c>
      <c r="CA23" s="49">
        <f t="shared" si="54"/>
        <v>0</v>
      </c>
      <c r="CB23" s="49">
        <f>SUM($CA$15:CA23)*CA23</f>
        <v>0</v>
      </c>
      <c r="CC23" s="28" t="s">
        <v>36</v>
      </c>
      <c r="CE23" s="9">
        <f ca="1" t="shared" si="24"/>
        <v>0</v>
      </c>
      <c r="CF23" s="10">
        <f ca="1" t="shared" si="25"/>
        <v>0</v>
      </c>
      <c r="CG23" s="48">
        <f t="shared" si="26"/>
        <v>178</v>
      </c>
      <c r="CH23" s="49">
        <f t="shared" si="27"/>
        <v>0</v>
      </c>
      <c r="CI23" s="45">
        <f t="shared" si="28"/>
        <v>0</v>
      </c>
      <c r="CJ23" s="9">
        <f ca="1" t="shared" si="55"/>
        <v>24</v>
      </c>
      <c r="CK23" s="25">
        <v>25</v>
      </c>
      <c r="CL23" s="14">
        <f ca="1" t="shared" si="56"/>
        <v>25.9</v>
      </c>
      <c r="CM23" s="44">
        <f t="shared" si="29"/>
        <v>58</v>
      </c>
      <c r="CN23" s="49">
        <f t="shared" si="30"/>
        <v>0</v>
      </c>
      <c r="CO23" s="49">
        <f>SUM($CN$15:CN23)*CN23</f>
        <v>0</v>
      </c>
      <c r="CP23" s="28" t="s">
        <v>36</v>
      </c>
      <c r="CS23" s="9">
        <f ca="1" t="shared" si="31"/>
        <v>0</v>
      </c>
      <c r="CT23" s="10">
        <f ca="1" t="shared" si="32"/>
        <v>0</v>
      </c>
      <c r="CU23" s="48">
        <f t="shared" si="5"/>
        <v>0</v>
      </c>
      <c r="CV23" s="25">
        <f t="shared" si="6"/>
        <v>1</v>
      </c>
      <c r="CW23" s="45">
        <f t="shared" si="33"/>
        <v>25</v>
      </c>
      <c r="CX23" s="9">
        <f ca="1" t="shared" si="57"/>
        <v>24</v>
      </c>
      <c r="CY23" s="25">
        <v>25</v>
      </c>
      <c r="CZ23" s="14">
        <f ca="1" t="shared" si="58"/>
        <v>25.9</v>
      </c>
      <c r="DA23" s="44">
        <f t="shared" si="34"/>
        <v>0</v>
      </c>
      <c r="DB23" s="49">
        <f t="shared" si="7"/>
        <v>1</v>
      </c>
      <c r="DC23" s="49">
        <f>SUM($DB$15:DB23)*DB23</f>
        <v>9</v>
      </c>
      <c r="DD23" s="28" t="s">
        <v>36</v>
      </c>
      <c r="DF23" s="9">
        <f ca="1" t="shared" si="35"/>
        <v>0</v>
      </c>
      <c r="DG23" s="10">
        <f ca="1" t="shared" si="36"/>
        <v>0</v>
      </c>
      <c r="DH23" s="48">
        <f t="shared" si="37"/>
        <v>105</v>
      </c>
      <c r="DI23" s="49">
        <f t="shared" si="8"/>
        <v>0</v>
      </c>
      <c r="DJ23" s="45">
        <f t="shared" si="38"/>
        <v>0</v>
      </c>
      <c r="DK23" s="9">
        <f ca="1" t="shared" si="39"/>
        <v>24</v>
      </c>
      <c r="DL23" s="25">
        <v>25</v>
      </c>
      <c r="DM23" s="14">
        <f ca="1" t="shared" si="59"/>
        <v>25.9</v>
      </c>
      <c r="DN23" s="44">
        <f t="shared" si="40"/>
        <v>58</v>
      </c>
      <c r="DO23" s="49">
        <f t="shared" si="9"/>
        <v>0</v>
      </c>
      <c r="DP23" s="49">
        <f>SUM($DO$15:DO23)*DO23</f>
        <v>0</v>
      </c>
      <c r="DQ23" s="28" t="s">
        <v>36</v>
      </c>
      <c r="DS23" s="9">
        <f ca="1" t="shared" si="41"/>
        <v>0</v>
      </c>
      <c r="DT23" s="10">
        <f ca="1" t="shared" si="42"/>
        <v>0</v>
      </c>
      <c r="DU23" s="48">
        <f t="shared" si="43"/>
        <v>105</v>
      </c>
      <c r="DV23" s="49">
        <f t="shared" si="10"/>
        <v>0</v>
      </c>
      <c r="DW23" s="45">
        <f t="shared" si="44"/>
        <v>0</v>
      </c>
      <c r="DX23" s="9">
        <f ca="1" t="shared" si="45"/>
        <v>24</v>
      </c>
      <c r="DY23" s="25">
        <v>25</v>
      </c>
      <c r="DZ23" s="14">
        <f ca="1" t="shared" si="46"/>
        <v>25.9</v>
      </c>
      <c r="EA23" s="44">
        <f t="shared" si="47"/>
        <v>58</v>
      </c>
      <c r="EB23" s="49">
        <f t="shared" si="11"/>
        <v>0</v>
      </c>
      <c r="EC23" s="49">
        <f>SUM($EB$15:EB23)*EB23</f>
        <v>0</v>
      </c>
      <c r="ED23" s="28" t="s">
        <v>36</v>
      </c>
    </row>
    <row r="24" spans="1:134" s="6" customFormat="1" ht="12.75" customHeight="1">
      <c r="A24" s="209">
        <f t="shared" si="0"/>
        <v>0</v>
      </c>
      <c r="B24" s="210"/>
      <c r="C24" s="209">
        <f t="shared" si="12"/>
        <v>0</v>
      </c>
      <c r="D24" s="210"/>
      <c r="E24" s="69"/>
      <c r="F24" s="67"/>
      <c r="G24" s="67"/>
      <c r="H24" s="67"/>
      <c r="I24" s="68"/>
      <c r="J24" s="69"/>
      <c r="K24" s="67"/>
      <c r="L24" s="67"/>
      <c r="M24" s="67"/>
      <c r="N24" s="68"/>
      <c r="O24" s="69"/>
      <c r="P24" s="67"/>
      <c r="Q24" s="67"/>
      <c r="R24" s="67"/>
      <c r="S24" s="68"/>
      <c r="T24" s="69"/>
      <c r="U24" s="67"/>
      <c r="V24" s="67"/>
      <c r="W24" s="67"/>
      <c r="X24" s="68"/>
      <c r="Y24" s="19">
        <v>62</v>
      </c>
      <c r="Z24" s="16" t="s">
        <v>15</v>
      </c>
      <c r="AA24" s="20">
        <v>63.9</v>
      </c>
      <c r="AB24" s="69"/>
      <c r="AC24" s="67"/>
      <c r="AD24" s="67"/>
      <c r="AE24" s="67"/>
      <c r="AF24" s="68"/>
      <c r="AG24" s="69"/>
      <c r="AH24" s="67"/>
      <c r="AI24" s="67"/>
      <c r="AJ24" s="67"/>
      <c r="AK24" s="68"/>
      <c r="AL24" s="69"/>
      <c r="AM24" s="67"/>
      <c r="AN24" s="67"/>
      <c r="AO24" s="67"/>
      <c r="AP24" s="68"/>
      <c r="AQ24" s="69"/>
      <c r="AR24" s="67"/>
      <c r="AS24" s="67"/>
      <c r="AT24" s="67"/>
      <c r="AU24" s="78"/>
      <c r="AV24" s="209">
        <f t="shared" si="1"/>
        <v>0</v>
      </c>
      <c r="AW24" s="210"/>
      <c r="AX24" s="209">
        <f t="shared" si="2"/>
        <v>209</v>
      </c>
      <c r="AY24" s="215"/>
      <c r="AZ24" s="149">
        <f t="shared" si="3"/>
        <v>0</v>
      </c>
      <c r="BA24" s="150"/>
      <c r="BB24" s="160">
        <f t="shared" si="4"/>
        <v>209</v>
      </c>
      <c r="BC24" s="150"/>
      <c r="BE24" s="9">
        <f ca="1" t="shared" si="13"/>
        <v>0</v>
      </c>
      <c r="BF24" s="10">
        <f ca="1" t="shared" si="14"/>
        <v>0</v>
      </c>
      <c r="BG24" s="48">
        <f t="shared" si="48"/>
        <v>0</v>
      </c>
      <c r="BH24" s="25">
        <f t="shared" si="15"/>
        <v>1</v>
      </c>
      <c r="BI24" s="45">
        <f t="shared" si="49"/>
        <v>27</v>
      </c>
      <c r="BJ24" s="9">
        <f ca="1" t="shared" si="50"/>
        <v>26</v>
      </c>
      <c r="BK24" s="25">
        <v>27</v>
      </c>
      <c r="BL24" s="14">
        <f ca="1" t="shared" si="51"/>
        <v>27.9</v>
      </c>
      <c r="BM24" s="44">
        <f t="shared" si="52"/>
        <v>0</v>
      </c>
      <c r="BN24" s="49">
        <f t="shared" si="16"/>
        <v>1</v>
      </c>
      <c r="BO24" s="49">
        <f>SUM($BN$15:BN24)*BN24</f>
        <v>10</v>
      </c>
      <c r="BP24" s="28" t="s">
        <v>37</v>
      </c>
      <c r="BR24" s="9">
        <f ca="1" t="shared" si="17"/>
        <v>2</v>
      </c>
      <c r="BS24" s="10">
        <f ca="1" t="shared" si="18"/>
        <v>2</v>
      </c>
      <c r="BT24" s="48">
        <f t="shared" si="19"/>
        <v>176</v>
      </c>
      <c r="BU24" s="49">
        <f t="shared" si="20"/>
        <v>0</v>
      </c>
      <c r="BV24" s="45">
        <f t="shared" si="21"/>
        <v>0</v>
      </c>
      <c r="BW24" s="9">
        <f ca="1" t="shared" si="22"/>
        <v>26</v>
      </c>
      <c r="BX24" s="25">
        <v>27</v>
      </c>
      <c r="BY24" s="14">
        <f ca="1" t="shared" si="53"/>
        <v>27.9</v>
      </c>
      <c r="BZ24" s="44">
        <f t="shared" si="23"/>
        <v>89</v>
      </c>
      <c r="CA24" s="49">
        <f t="shared" si="54"/>
        <v>0</v>
      </c>
      <c r="CB24" s="49">
        <f>SUM($CA$15:CA24)*CA24</f>
        <v>0</v>
      </c>
      <c r="CC24" s="28" t="s">
        <v>37</v>
      </c>
      <c r="CE24" s="9">
        <f ca="1" t="shared" si="24"/>
        <v>2</v>
      </c>
      <c r="CF24" s="10">
        <f ca="1" t="shared" si="25"/>
        <v>2</v>
      </c>
      <c r="CG24" s="48">
        <f t="shared" si="26"/>
        <v>176</v>
      </c>
      <c r="CH24" s="49">
        <f t="shared" si="27"/>
        <v>0</v>
      </c>
      <c r="CI24" s="45">
        <f t="shared" si="28"/>
        <v>0</v>
      </c>
      <c r="CJ24" s="9">
        <f ca="1" t="shared" si="55"/>
        <v>26</v>
      </c>
      <c r="CK24" s="25">
        <v>27</v>
      </c>
      <c r="CL24" s="14">
        <f ca="1" t="shared" si="56"/>
        <v>27.9</v>
      </c>
      <c r="CM24" s="44">
        <f t="shared" si="29"/>
        <v>89</v>
      </c>
      <c r="CN24" s="49">
        <f t="shared" si="30"/>
        <v>0</v>
      </c>
      <c r="CO24" s="49">
        <f>SUM($CN$15:CN24)*CN24</f>
        <v>0</v>
      </c>
      <c r="CP24" s="28" t="s">
        <v>37</v>
      </c>
      <c r="CS24" s="9">
        <f ca="1" t="shared" si="31"/>
        <v>0</v>
      </c>
      <c r="CT24" s="10">
        <f ca="1" t="shared" si="32"/>
        <v>0</v>
      </c>
      <c r="CU24" s="48">
        <f t="shared" si="5"/>
        <v>0</v>
      </c>
      <c r="CV24" s="25">
        <f t="shared" si="6"/>
        <v>1</v>
      </c>
      <c r="CW24" s="45">
        <f t="shared" si="33"/>
        <v>27</v>
      </c>
      <c r="CX24" s="9">
        <f ca="1" t="shared" si="57"/>
        <v>26</v>
      </c>
      <c r="CY24" s="25">
        <v>27</v>
      </c>
      <c r="CZ24" s="14">
        <f ca="1" t="shared" si="58"/>
        <v>27.9</v>
      </c>
      <c r="DA24" s="44">
        <f t="shared" si="34"/>
        <v>0</v>
      </c>
      <c r="DB24" s="49">
        <f t="shared" si="7"/>
        <v>1</v>
      </c>
      <c r="DC24" s="49">
        <f>SUM($DB$15:DB24)*DB24</f>
        <v>10</v>
      </c>
      <c r="DD24" s="28" t="s">
        <v>37</v>
      </c>
      <c r="DF24" s="9">
        <f ca="1" t="shared" si="35"/>
        <v>2</v>
      </c>
      <c r="DG24" s="10">
        <f ca="1" t="shared" si="36"/>
        <v>2</v>
      </c>
      <c r="DH24" s="48">
        <f t="shared" si="37"/>
        <v>103</v>
      </c>
      <c r="DI24" s="49">
        <f t="shared" si="8"/>
        <v>0</v>
      </c>
      <c r="DJ24" s="45">
        <f t="shared" si="38"/>
        <v>0</v>
      </c>
      <c r="DK24" s="9">
        <f ca="1" t="shared" si="39"/>
        <v>26</v>
      </c>
      <c r="DL24" s="25">
        <v>27</v>
      </c>
      <c r="DM24" s="14">
        <f ca="1" t="shared" si="59"/>
        <v>27.9</v>
      </c>
      <c r="DN24" s="44">
        <f t="shared" si="40"/>
        <v>89</v>
      </c>
      <c r="DO24" s="49">
        <f t="shared" si="9"/>
        <v>0</v>
      </c>
      <c r="DP24" s="49">
        <f>SUM($DO$15:DO24)*DO24</f>
        <v>0</v>
      </c>
      <c r="DQ24" s="28" t="s">
        <v>37</v>
      </c>
      <c r="DS24" s="9">
        <f ca="1" t="shared" si="41"/>
        <v>2</v>
      </c>
      <c r="DT24" s="10">
        <f ca="1" t="shared" si="42"/>
        <v>2</v>
      </c>
      <c r="DU24" s="48">
        <f t="shared" si="43"/>
        <v>103</v>
      </c>
      <c r="DV24" s="49">
        <f t="shared" si="10"/>
        <v>0</v>
      </c>
      <c r="DW24" s="45">
        <f t="shared" si="44"/>
        <v>0</v>
      </c>
      <c r="DX24" s="9">
        <f ca="1" t="shared" si="45"/>
        <v>26</v>
      </c>
      <c r="DY24" s="25">
        <v>27</v>
      </c>
      <c r="DZ24" s="14">
        <f ca="1" t="shared" si="46"/>
        <v>27.9</v>
      </c>
      <c r="EA24" s="44">
        <f t="shared" si="47"/>
        <v>89</v>
      </c>
      <c r="EB24" s="49">
        <f t="shared" si="11"/>
        <v>0</v>
      </c>
      <c r="EC24" s="49">
        <f>SUM($EB$15:EB24)*EB24</f>
        <v>0</v>
      </c>
      <c r="ED24" s="28" t="s">
        <v>37</v>
      </c>
    </row>
    <row r="25" spans="1:134" s="6" customFormat="1" ht="12.75" customHeight="1">
      <c r="A25" s="209">
        <f t="shared" si="0"/>
        <v>0</v>
      </c>
      <c r="B25" s="210"/>
      <c r="C25" s="209">
        <f t="shared" si="12"/>
        <v>0</v>
      </c>
      <c r="D25" s="210"/>
      <c r="E25" s="69"/>
      <c r="F25" s="67"/>
      <c r="G25" s="67"/>
      <c r="H25" s="67"/>
      <c r="I25" s="68"/>
      <c r="J25" s="69"/>
      <c r="K25" s="67"/>
      <c r="L25" s="67"/>
      <c r="M25" s="67"/>
      <c r="N25" s="68"/>
      <c r="O25" s="69"/>
      <c r="P25" s="67"/>
      <c r="Q25" s="67"/>
      <c r="R25" s="67"/>
      <c r="S25" s="68"/>
      <c r="T25" s="69"/>
      <c r="U25" s="67"/>
      <c r="V25" s="67"/>
      <c r="W25" s="67"/>
      <c r="X25" s="68"/>
      <c r="Y25" s="19">
        <v>60</v>
      </c>
      <c r="Z25" s="16" t="s">
        <v>15</v>
      </c>
      <c r="AA25" s="20">
        <v>61.9</v>
      </c>
      <c r="AB25" s="69"/>
      <c r="AC25" s="67"/>
      <c r="AD25" s="67"/>
      <c r="AE25" s="67"/>
      <c r="AF25" s="68"/>
      <c r="AG25" s="69"/>
      <c r="AH25" s="67"/>
      <c r="AI25" s="67"/>
      <c r="AJ25" s="67"/>
      <c r="AK25" s="68"/>
      <c r="AL25" s="69"/>
      <c r="AM25" s="67"/>
      <c r="AN25" s="67"/>
      <c r="AO25" s="67"/>
      <c r="AP25" s="68"/>
      <c r="AQ25" s="69"/>
      <c r="AR25" s="67"/>
      <c r="AS25" s="67"/>
      <c r="AT25" s="67"/>
      <c r="AU25" s="78"/>
      <c r="AV25" s="209">
        <f t="shared" si="1"/>
        <v>0</v>
      </c>
      <c r="AW25" s="210"/>
      <c r="AX25" s="209">
        <f t="shared" si="2"/>
        <v>209</v>
      </c>
      <c r="AY25" s="215"/>
      <c r="AZ25" s="149">
        <f t="shared" si="3"/>
        <v>0</v>
      </c>
      <c r="BA25" s="150"/>
      <c r="BB25" s="160">
        <f t="shared" si="4"/>
        <v>209</v>
      </c>
      <c r="BC25" s="150"/>
      <c r="BE25" s="9">
        <f ca="1" t="shared" si="13"/>
        <v>0</v>
      </c>
      <c r="BF25" s="10">
        <f ca="1" t="shared" si="14"/>
        <v>0</v>
      </c>
      <c r="BG25" s="48">
        <f t="shared" si="48"/>
        <v>0</v>
      </c>
      <c r="BH25" s="25">
        <f t="shared" si="15"/>
        <v>1</v>
      </c>
      <c r="BI25" s="45">
        <f t="shared" si="49"/>
        <v>29</v>
      </c>
      <c r="BJ25" s="9">
        <f ca="1" t="shared" si="50"/>
        <v>28</v>
      </c>
      <c r="BK25" s="25">
        <v>29</v>
      </c>
      <c r="BL25" s="14">
        <f ca="1" t="shared" si="51"/>
        <v>29.9</v>
      </c>
      <c r="BM25" s="44">
        <f>SUM(BE25:BE29)</f>
        <v>0</v>
      </c>
      <c r="BN25" s="49">
        <f t="shared" si="16"/>
        <v>1</v>
      </c>
      <c r="BO25" s="49">
        <f>SUM($BN$15:BN25)*BN25</f>
        <v>11</v>
      </c>
      <c r="BP25" s="28" t="s">
        <v>38</v>
      </c>
      <c r="BR25" s="9">
        <f ca="1" t="shared" si="17"/>
        <v>10</v>
      </c>
      <c r="BS25" s="10">
        <f ca="1" t="shared" si="18"/>
        <v>12</v>
      </c>
      <c r="BT25" s="48">
        <f t="shared" si="19"/>
        <v>166</v>
      </c>
      <c r="BU25" s="49">
        <f t="shared" si="20"/>
        <v>0</v>
      </c>
      <c r="BV25" s="45">
        <f t="shared" si="21"/>
        <v>0</v>
      </c>
      <c r="BW25" s="9">
        <f ca="1" t="shared" si="22"/>
        <v>28</v>
      </c>
      <c r="BX25" s="25">
        <v>29</v>
      </c>
      <c r="BY25" s="14">
        <f ca="1" t="shared" si="53"/>
        <v>29.9</v>
      </c>
      <c r="BZ25" s="44">
        <f t="shared" si="23"/>
        <v>123</v>
      </c>
      <c r="CA25" s="49">
        <f t="shared" si="54"/>
        <v>0</v>
      </c>
      <c r="CB25" s="49">
        <f>SUM($CA$15:CA25)*CA25</f>
        <v>0</v>
      </c>
      <c r="CC25" s="28" t="s">
        <v>38</v>
      </c>
      <c r="CE25" s="9">
        <f ca="1" t="shared" si="24"/>
        <v>10</v>
      </c>
      <c r="CF25" s="10">
        <f ca="1" t="shared" si="25"/>
        <v>12</v>
      </c>
      <c r="CG25" s="48">
        <f t="shared" si="26"/>
        <v>166</v>
      </c>
      <c r="CH25" s="49">
        <f t="shared" si="27"/>
        <v>0</v>
      </c>
      <c r="CI25" s="45">
        <f t="shared" si="28"/>
        <v>0</v>
      </c>
      <c r="CJ25" s="9">
        <f ca="1" t="shared" si="55"/>
        <v>28</v>
      </c>
      <c r="CK25" s="25">
        <v>29</v>
      </c>
      <c r="CL25" s="14">
        <f ca="1" t="shared" si="56"/>
        <v>29.9</v>
      </c>
      <c r="CM25" s="44">
        <f t="shared" si="29"/>
        <v>123</v>
      </c>
      <c r="CN25" s="49">
        <f t="shared" si="30"/>
        <v>0</v>
      </c>
      <c r="CO25" s="49">
        <f>SUM($CN$15:CN25)*CN25</f>
        <v>0</v>
      </c>
      <c r="CP25" s="28" t="s">
        <v>38</v>
      </c>
      <c r="CS25" s="9">
        <f ca="1" t="shared" si="31"/>
        <v>0</v>
      </c>
      <c r="CT25" s="10">
        <f ca="1" t="shared" si="32"/>
        <v>0</v>
      </c>
      <c r="CU25" s="48">
        <f t="shared" si="5"/>
        <v>0</v>
      </c>
      <c r="CV25" s="25">
        <f t="shared" si="6"/>
        <v>1</v>
      </c>
      <c r="CW25" s="45">
        <f t="shared" si="33"/>
        <v>29</v>
      </c>
      <c r="CX25" s="9">
        <f ca="1" t="shared" si="57"/>
        <v>28</v>
      </c>
      <c r="CY25" s="25">
        <v>29</v>
      </c>
      <c r="CZ25" s="14">
        <f ca="1" t="shared" si="58"/>
        <v>29.9</v>
      </c>
      <c r="DA25" s="44">
        <f t="shared" si="34"/>
        <v>0</v>
      </c>
      <c r="DB25" s="49">
        <f t="shared" si="7"/>
        <v>1</v>
      </c>
      <c r="DC25" s="49">
        <f>SUM($DB$15:DB25)*DB25</f>
        <v>11</v>
      </c>
      <c r="DD25" s="28" t="s">
        <v>38</v>
      </c>
      <c r="DF25" s="9">
        <f ca="1" t="shared" si="35"/>
        <v>10</v>
      </c>
      <c r="DG25" s="10">
        <f ca="1" t="shared" si="36"/>
        <v>12</v>
      </c>
      <c r="DH25" s="48">
        <f t="shared" si="37"/>
        <v>93</v>
      </c>
      <c r="DI25" s="49">
        <f t="shared" si="8"/>
        <v>0</v>
      </c>
      <c r="DJ25" s="45">
        <f t="shared" si="38"/>
        <v>0</v>
      </c>
      <c r="DK25" s="9">
        <f ca="1" t="shared" si="39"/>
        <v>28</v>
      </c>
      <c r="DL25" s="25">
        <v>29</v>
      </c>
      <c r="DM25" s="14">
        <f ca="1" t="shared" si="59"/>
        <v>29.9</v>
      </c>
      <c r="DN25" s="44">
        <f t="shared" si="40"/>
        <v>123</v>
      </c>
      <c r="DO25" s="49">
        <f t="shared" si="9"/>
        <v>0</v>
      </c>
      <c r="DP25" s="49">
        <f>SUM($DO$15:DO25)*DO25</f>
        <v>0</v>
      </c>
      <c r="DQ25" s="28" t="s">
        <v>38</v>
      </c>
      <c r="DS25" s="9">
        <f ca="1" t="shared" si="41"/>
        <v>10</v>
      </c>
      <c r="DT25" s="10">
        <f ca="1" t="shared" si="42"/>
        <v>12</v>
      </c>
      <c r="DU25" s="48">
        <f t="shared" si="43"/>
        <v>93</v>
      </c>
      <c r="DV25" s="49">
        <f t="shared" si="10"/>
        <v>0</v>
      </c>
      <c r="DW25" s="45">
        <f t="shared" si="44"/>
        <v>0</v>
      </c>
      <c r="DX25" s="9">
        <f ca="1" t="shared" si="45"/>
        <v>28</v>
      </c>
      <c r="DY25" s="25">
        <v>29</v>
      </c>
      <c r="DZ25" s="14">
        <f ca="1" t="shared" si="46"/>
        <v>29.9</v>
      </c>
      <c r="EA25" s="44">
        <f t="shared" si="47"/>
        <v>123</v>
      </c>
      <c r="EB25" s="49">
        <f t="shared" si="11"/>
        <v>0</v>
      </c>
      <c r="EC25" s="49">
        <f>SUM($EB$15:EB25)*EB25</f>
        <v>0</v>
      </c>
      <c r="ED25" s="28" t="s">
        <v>38</v>
      </c>
    </row>
    <row r="26" spans="1:134" s="6" customFormat="1" ht="12.75" customHeight="1">
      <c r="A26" s="209">
        <f t="shared" si="0"/>
        <v>0</v>
      </c>
      <c r="B26" s="210"/>
      <c r="C26" s="209">
        <f t="shared" si="12"/>
        <v>0</v>
      </c>
      <c r="D26" s="210"/>
      <c r="E26" s="69"/>
      <c r="F26" s="67"/>
      <c r="G26" s="67"/>
      <c r="H26" s="67"/>
      <c r="I26" s="68"/>
      <c r="J26" s="69"/>
      <c r="K26" s="67"/>
      <c r="L26" s="67"/>
      <c r="M26" s="67"/>
      <c r="N26" s="68"/>
      <c r="O26" s="69"/>
      <c r="P26" s="67"/>
      <c r="Q26" s="67"/>
      <c r="R26" s="67"/>
      <c r="S26" s="68"/>
      <c r="T26" s="69"/>
      <c r="U26" s="67"/>
      <c r="V26" s="67"/>
      <c r="W26" s="67"/>
      <c r="X26" s="68"/>
      <c r="Y26" s="19">
        <v>58</v>
      </c>
      <c r="Z26" s="16" t="s">
        <v>15</v>
      </c>
      <c r="AA26" s="20">
        <v>59.9</v>
      </c>
      <c r="AB26" s="69"/>
      <c r="AC26" s="67"/>
      <c r="AD26" s="67"/>
      <c r="AE26" s="67"/>
      <c r="AF26" s="68"/>
      <c r="AG26" s="69"/>
      <c r="AH26" s="67"/>
      <c r="AI26" s="67"/>
      <c r="AJ26" s="67"/>
      <c r="AK26" s="68"/>
      <c r="AL26" s="69"/>
      <c r="AM26" s="67"/>
      <c r="AN26" s="67"/>
      <c r="AO26" s="67"/>
      <c r="AP26" s="68"/>
      <c r="AQ26" s="69"/>
      <c r="AR26" s="67"/>
      <c r="AS26" s="67"/>
      <c r="AT26" s="67"/>
      <c r="AU26" s="78"/>
      <c r="AV26" s="209">
        <f t="shared" si="1"/>
        <v>0</v>
      </c>
      <c r="AW26" s="210"/>
      <c r="AX26" s="209">
        <f t="shared" si="2"/>
        <v>209</v>
      </c>
      <c r="AY26" s="215"/>
      <c r="AZ26" s="149">
        <f t="shared" si="3"/>
        <v>0</v>
      </c>
      <c r="BA26" s="150"/>
      <c r="BB26" s="160">
        <f t="shared" si="4"/>
        <v>209</v>
      </c>
      <c r="BC26" s="150"/>
      <c r="BE26" s="9">
        <f ca="1" t="shared" si="13"/>
        <v>0</v>
      </c>
      <c r="BF26" s="10">
        <f ca="1" t="shared" si="14"/>
        <v>0</v>
      </c>
      <c r="BG26" s="48">
        <f t="shared" si="48"/>
        <v>0</v>
      </c>
      <c r="BH26" s="25">
        <f t="shared" si="15"/>
        <v>1</v>
      </c>
      <c r="BI26" s="45">
        <f t="shared" si="49"/>
        <v>31</v>
      </c>
      <c r="BJ26" s="9">
        <f ca="1" t="shared" si="50"/>
        <v>30</v>
      </c>
      <c r="BK26" s="25">
        <v>31</v>
      </c>
      <c r="BL26" s="14">
        <f ca="1" t="shared" si="51"/>
        <v>31.9</v>
      </c>
      <c r="BM26" s="44">
        <f t="shared" si="52"/>
        <v>0</v>
      </c>
      <c r="BN26" s="49">
        <f t="shared" si="16"/>
        <v>1</v>
      </c>
      <c r="BO26" s="49">
        <f>SUM($BN$15:BN26)*BN26</f>
        <v>12</v>
      </c>
      <c r="BP26" s="28" t="s">
        <v>39</v>
      </c>
      <c r="BR26" s="9">
        <f ca="1" t="shared" si="17"/>
        <v>12</v>
      </c>
      <c r="BS26" s="10">
        <f ca="1" t="shared" si="18"/>
        <v>24</v>
      </c>
      <c r="BT26" s="48">
        <f t="shared" si="19"/>
        <v>154</v>
      </c>
      <c r="BU26" s="49">
        <f t="shared" si="20"/>
        <v>0</v>
      </c>
      <c r="BV26" s="45">
        <f t="shared" si="21"/>
        <v>0</v>
      </c>
      <c r="BW26" s="9">
        <f ca="1" t="shared" si="22"/>
        <v>30</v>
      </c>
      <c r="BX26" s="25">
        <v>31</v>
      </c>
      <c r="BY26" s="14">
        <f ca="1" t="shared" si="53"/>
        <v>31.9</v>
      </c>
      <c r="BZ26" s="44">
        <f>SUM(BR26:BR30)</f>
        <v>134</v>
      </c>
      <c r="CA26" s="49">
        <f t="shared" si="54"/>
        <v>0</v>
      </c>
      <c r="CB26" s="49">
        <f>SUM($CA$15:CA26)*CA26</f>
        <v>0</v>
      </c>
      <c r="CC26" s="28" t="s">
        <v>39</v>
      </c>
      <c r="CE26" s="9">
        <f ca="1" t="shared" si="24"/>
        <v>12</v>
      </c>
      <c r="CF26" s="10">
        <f ca="1" t="shared" si="25"/>
        <v>24</v>
      </c>
      <c r="CG26" s="48">
        <f t="shared" si="26"/>
        <v>154</v>
      </c>
      <c r="CH26" s="49">
        <f t="shared" si="27"/>
        <v>0</v>
      </c>
      <c r="CI26" s="45">
        <f t="shared" si="28"/>
        <v>0</v>
      </c>
      <c r="CJ26" s="9">
        <f ca="1" t="shared" si="55"/>
        <v>30</v>
      </c>
      <c r="CK26" s="25">
        <v>31</v>
      </c>
      <c r="CL26" s="14">
        <f ca="1" t="shared" si="56"/>
        <v>31.9</v>
      </c>
      <c r="CM26" s="44">
        <f t="shared" si="29"/>
        <v>134</v>
      </c>
      <c r="CN26" s="49">
        <f t="shared" si="30"/>
        <v>0</v>
      </c>
      <c r="CO26" s="49">
        <f>SUM($CN$15:CN26)*CN26</f>
        <v>0</v>
      </c>
      <c r="CP26" s="28" t="s">
        <v>39</v>
      </c>
      <c r="CS26" s="9">
        <f ca="1" t="shared" si="31"/>
        <v>0</v>
      </c>
      <c r="CT26" s="10">
        <f ca="1" t="shared" si="32"/>
        <v>0</v>
      </c>
      <c r="CU26" s="48">
        <f t="shared" si="5"/>
        <v>0</v>
      </c>
      <c r="CV26" s="25">
        <f t="shared" si="6"/>
        <v>1</v>
      </c>
      <c r="CW26" s="45">
        <f t="shared" si="33"/>
        <v>31</v>
      </c>
      <c r="CX26" s="9">
        <f ca="1" t="shared" si="57"/>
        <v>30</v>
      </c>
      <c r="CY26" s="25">
        <v>31</v>
      </c>
      <c r="CZ26" s="14">
        <f ca="1" t="shared" si="58"/>
        <v>31.9</v>
      </c>
      <c r="DA26" s="44">
        <f t="shared" si="34"/>
        <v>0</v>
      </c>
      <c r="DB26" s="49">
        <f t="shared" si="7"/>
        <v>1</v>
      </c>
      <c r="DC26" s="49">
        <f>SUM($DB$15:DB26)*DB26</f>
        <v>12</v>
      </c>
      <c r="DD26" s="28" t="s">
        <v>39</v>
      </c>
      <c r="DF26" s="9">
        <f ca="1" t="shared" si="35"/>
        <v>12</v>
      </c>
      <c r="DG26" s="10">
        <f ca="1" t="shared" si="36"/>
        <v>24</v>
      </c>
      <c r="DH26" s="48">
        <f t="shared" si="37"/>
        <v>81</v>
      </c>
      <c r="DI26" s="49">
        <f t="shared" si="8"/>
        <v>0</v>
      </c>
      <c r="DJ26" s="45">
        <f t="shared" si="38"/>
        <v>0</v>
      </c>
      <c r="DK26" s="9">
        <f ca="1" t="shared" si="39"/>
        <v>30</v>
      </c>
      <c r="DL26" s="25">
        <v>31</v>
      </c>
      <c r="DM26" s="14">
        <f ca="1" t="shared" si="59"/>
        <v>31.9</v>
      </c>
      <c r="DN26" s="44">
        <f t="shared" si="40"/>
        <v>134</v>
      </c>
      <c r="DO26" s="49">
        <f t="shared" si="9"/>
        <v>0</v>
      </c>
      <c r="DP26" s="49">
        <f>SUM($DO$15:DO26)*DO26</f>
        <v>0</v>
      </c>
      <c r="DQ26" s="28" t="s">
        <v>39</v>
      </c>
      <c r="DS26" s="9">
        <f ca="1" t="shared" si="41"/>
        <v>12</v>
      </c>
      <c r="DT26" s="10">
        <f ca="1" t="shared" si="42"/>
        <v>24</v>
      </c>
      <c r="DU26" s="48">
        <f t="shared" si="43"/>
        <v>81</v>
      </c>
      <c r="DV26" s="49">
        <f t="shared" si="10"/>
        <v>0</v>
      </c>
      <c r="DW26" s="45">
        <f t="shared" si="44"/>
        <v>0</v>
      </c>
      <c r="DX26" s="9">
        <f ca="1" t="shared" si="45"/>
        <v>30</v>
      </c>
      <c r="DY26" s="25">
        <v>31</v>
      </c>
      <c r="DZ26" s="14">
        <f ca="1" t="shared" si="46"/>
        <v>31.9</v>
      </c>
      <c r="EA26" s="44">
        <f t="shared" si="47"/>
        <v>134</v>
      </c>
      <c r="EB26" s="49">
        <f t="shared" si="11"/>
        <v>0</v>
      </c>
      <c r="EC26" s="49">
        <f>SUM($EB$15:EB26)*EB26</f>
        <v>0</v>
      </c>
      <c r="ED26" s="28" t="s">
        <v>39</v>
      </c>
    </row>
    <row r="27" spans="1:134" s="6" customFormat="1" ht="12.75" customHeight="1">
      <c r="A27" s="209">
        <f t="shared" si="0"/>
        <v>0</v>
      </c>
      <c r="B27" s="210"/>
      <c r="C27" s="209">
        <f t="shared" si="12"/>
        <v>0</v>
      </c>
      <c r="D27" s="210"/>
      <c r="E27" s="69"/>
      <c r="F27" s="67"/>
      <c r="G27" s="67"/>
      <c r="H27" s="67"/>
      <c r="I27" s="68"/>
      <c r="J27" s="69"/>
      <c r="K27" s="67"/>
      <c r="L27" s="67"/>
      <c r="M27" s="67"/>
      <c r="N27" s="68"/>
      <c r="O27" s="69"/>
      <c r="P27" s="67"/>
      <c r="Q27" s="67"/>
      <c r="R27" s="67"/>
      <c r="S27" s="68"/>
      <c r="T27" s="69"/>
      <c r="U27" s="67"/>
      <c r="V27" s="67"/>
      <c r="W27" s="67"/>
      <c r="X27" s="68"/>
      <c r="Y27" s="19">
        <v>56</v>
      </c>
      <c r="Z27" s="16" t="s">
        <v>15</v>
      </c>
      <c r="AA27" s="20">
        <v>57.9</v>
      </c>
      <c r="AB27" s="69"/>
      <c r="AC27" s="67"/>
      <c r="AD27" s="67"/>
      <c r="AE27" s="67"/>
      <c r="AF27" s="68"/>
      <c r="AG27" s="69"/>
      <c r="AH27" s="67"/>
      <c r="AI27" s="67"/>
      <c r="AJ27" s="67"/>
      <c r="AK27" s="68"/>
      <c r="AL27" s="69"/>
      <c r="AM27" s="67"/>
      <c r="AN27" s="67"/>
      <c r="AO27" s="67"/>
      <c r="AP27" s="68"/>
      <c r="AQ27" s="69"/>
      <c r="AR27" s="67"/>
      <c r="AS27" s="67"/>
      <c r="AT27" s="67"/>
      <c r="AU27" s="78"/>
      <c r="AV27" s="209">
        <f t="shared" si="1"/>
        <v>0</v>
      </c>
      <c r="AW27" s="210"/>
      <c r="AX27" s="209">
        <f t="shared" si="2"/>
        <v>209</v>
      </c>
      <c r="AY27" s="215"/>
      <c r="AZ27" s="149">
        <f t="shared" si="3"/>
        <v>0</v>
      </c>
      <c r="BA27" s="150"/>
      <c r="BB27" s="160">
        <f t="shared" si="4"/>
        <v>209</v>
      </c>
      <c r="BC27" s="150"/>
      <c r="BE27" s="9">
        <f ca="1" t="shared" si="13"/>
        <v>0</v>
      </c>
      <c r="BF27" s="10">
        <f ca="1" t="shared" si="14"/>
        <v>0</v>
      </c>
      <c r="BG27" s="48">
        <f t="shared" si="48"/>
        <v>0</v>
      </c>
      <c r="BH27" s="25">
        <f t="shared" si="15"/>
        <v>1</v>
      </c>
      <c r="BI27" s="45">
        <f t="shared" si="49"/>
        <v>33</v>
      </c>
      <c r="BJ27" s="9">
        <f ca="1" t="shared" si="50"/>
        <v>32</v>
      </c>
      <c r="BK27" s="25">
        <v>33</v>
      </c>
      <c r="BL27" s="14">
        <f ca="1" t="shared" si="51"/>
        <v>33.9</v>
      </c>
      <c r="BM27" s="44">
        <f t="shared" si="52"/>
        <v>0</v>
      </c>
      <c r="BN27" s="49">
        <f t="shared" si="16"/>
        <v>1</v>
      </c>
      <c r="BO27" s="49">
        <f>SUM($BN$15:BN27)*BN27</f>
        <v>13</v>
      </c>
      <c r="BP27" s="28" t="s">
        <v>40</v>
      </c>
      <c r="BR27" s="9">
        <f ca="1" t="shared" si="17"/>
        <v>34</v>
      </c>
      <c r="BS27" s="10">
        <f ca="1" t="shared" si="18"/>
        <v>58</v>
      </c>
      <c r="BT27" s="48">
        <f t="shared" si="19"/>
        <v>120</v>
      </c>
      <c r="BU27" s="49">
        <f t="shared" si="20"/>
        <v>0</v>
      </c>
      <c r="BV27" s="45">
        <f t="shared" si="21"/>
        <v>0</v>
      </c>
      <c r="BW27" s="9">
        <f ca="1" t="shared" si="22"/>
        <v>32</v>
      </c>
      <c r="BX27" s="25">
        <v>33</v>
      </c>
      <c r="BY27" s="14">
        <f ca="1" t="shared" si="53"/>
        <v>33.9</v>
      </c>
      <c r="BZ27" s="44">
        <f t="shared" si="23"/>
        <v>142</v>
      </c>
      <c r="CA27" s="49">
        <f t="shared" si="54"/>
        <v>1</v>
      </c>
      <c r="CB27" s="49">
        <f>SUM($CA$15:CA27)*CA27</f>
        <v>1</v>
      </c>
      <c r="CC27" s="28" t="s">
        <v>40</v>
      </c>
      <c r="CE27" s="9">
        <f ca="1" t="shared" si="24"/>
        <v>34</v>
      </c>
      <c r="CF27" s="10">
        <f ca="1" t="shared" si="25"/>
        <v>58</v>
      </c>
      <c r="CG27" s="48">
        <f t="shared" si="26"/>
        <v>120</v>
      </c>
      <c r="CH27" s="49">
        <f t="shared" si="27"/>
        <v>0</v>
      </c>
      <c r="CI27" s="45">
        <f t="shared" si="28"/>
        <v>0</v>
      </c>
      <c r="CJ27" s="9">
        <f ca="1" t="shared" si="55"/>
        <v>32</v>
      </c>
      <c r="CK27" s="25">
        <v>33</v>
      </c>
      <c r="CL27" s="14">
        <f ca="1" t="shared" si="56"/>
        <v>33.9</v>
      </c>
      <c r="CM27" s="44">
        <f t="shared" si="29"/>
        <v>142</v>
      </c>
      <c r="CN27" s="49">
        <f t="shared" si="30"/>
        <v>1</v>
      </c>
      <c r="CO27" s="49">
        <f>SUM($CN$15:CN27)*CN27</f>
        <v>1</v>
      </c>
      <c r="CP27" s="28" t="s">
        <v>40</v>
      </c>
      <c r="CS27" s="9">
        <f ca="1" t="shared" si="31"/>
        <v>0</v>
      </c>
      <c r="CT27" s="10">
        <f ca="1" t="shared" si="32"/>
        <v>0</v>
      </c>
      <c r="CU27" s="48">
        <f t="shared" si="5"/>
        <v>0</v>
      </c>
      <c r="CV27" s="25">
        <f t="shared" si="6"/>
        <v>1</v>
      </c>
      <c r="CW27" s="45">
        <f t="shared" si="33"/>
        <v>33</v>
      </c>
      <c r="CX27" s="9">
        <f ca="1" t="shared" si="57"/>
        <v>32</v>
      </c>
      <c r="CY27" s="25">
        <v>33</v>
      </c>
      <c r="CZ27" s="14">
        <f ca="1" t="shared" si="58"/>
        <v>33.9</v>
      </c>
      <c r="DA27" s="44">
        <f t="shared" si="34"/>
        <v>0</v>
      </c>
      <c r="DB27" s="49">
        <f t="shared" si="7"/>
        <v>1</v>
      </c>
      <c r="DC27" s="49">
        <f>SUM($DB$15:DB27)*DB27</f>
        <v>13</v>
      </c>
      <c r="DD27" s="28" t="s">
        <v>40</v>
      </c>
      <c r="DF27" s="9">
        <f ca="1" t="shared" si="35"/>
        <v>34</v>
      </c>
      <c r="DG27" s="10">
        <f ca="1" t="shared" si="36"/>
        <v>58</v>
      </c>
      <c r="DH27" s="48">
        <f t="shared" si="37"/>
        <v>47</v>
      </c>
      <c r="DI27" s="49">
        <f t="shared" si="8"/>
        <v>0</v>
      </c>
      <c r="DJ27" s="45">
        <f t="shared" si="38"/>
        <v>0</v>
      </c>
      <c r="DK27" s="9">
        <f ca="1" t="shared" si="39"/>
        <v>32</v>
      </c>
      <c r="DL27" s="25">
        <v>33</v>
      </c>
      <c r="DM27" s="14">
        <f ca="1" t="shared" si="59"/>
        <v>33.9</v>
      </c>
      <c r="DN27" s="44">
        <f t="shared" si="40"/>
        <v>142</v>
      </c>
      <c r="DO27" s="49">
        <f t="shared" si="9"/>
        <v>1</v>
      </c>
      <c r="DP27" s="49">
        <f>SUM($DO$15:DO27)*DO27</f>
        <v>1</v>
      </c>
      <c r="DQ27" s="28" t="s">
        <v>40</v>
      </c>
      <c r="DS27" s="9">
        <f ca="1" t="shared" si="41"/>
        <v>34</v>
      </c>
      <c r="DT27" s="10">
        <f ca="1" t="shared" si="42"/>
        <v>58</v>
      </c>
      <c r="DU27" s="48">
        <f t="shared" si="43"/>
        <v>47</v>
      </c>
      <c r="DV27" s="49">
        <f t="shared" si="10"/>
        <v>0</v>
      </c>
      <c r="DW27" s="45">
        <f t="shared" si="44"/>
        <v>0</v>
      </c>
      <c r="DX27" s="9">
        <f ca="1" t="shared" si="45"/>
        <v>32</v>
      </c>
      <c r="DY27" s="25">
        <v>33</v>
      </c>
      <c r="DZ27" s="14">
        <f ca="1" t="shared" si="46"/>
        <v>33.9</v>
      </c>
      <c r="EA27" s="44">
        <f t="shared" si="47"/>
        <v>142</v>
      </c>
      <c r="EB27" s="49">
        <f t="shared" si="11"/>
        <v>1</v>
      </c>
      <c r="EC27" s="49">
        <f>SUM($EB$15:EB27)*EB27</f>
        <v>1</v>
      </c>
      <c r="ED27" s="28" t="s">
        <v>40</v>
      </c>
    </row>
    <row r="28" spans="1:134" s="6" customFormat="1" ht="12.75" customHeight="1">
      <c r="A28" s="209">
        <f t="shared" si="0"/>
        <v>0</v>
      </c>
      <c r="B28" s="210"/>
      <c r="C28" s="209">
        <f t="shared" si="12"/>
        <v>0</v>
      </c>
      <c r="D28" s="210"/>
      <c r="E28" s="69"/>
      <c r="F28" s="67"/>
      <c r="G28" s="67"/>
      <c r="H28" s="67"/>
      <c r="I28" s="68"/>
      <c r="J28" s="69"/>
      <c r="K28" s="67"/>
      <c r="L28" s="67"/>
      <c r="M28" s="67"/>
      <c r="N28" s="68"/>
      <c r="O28" s="69"/>
      <c r="P28" s="67"/>
      <c r="Q28" s="67"/>
      <c r="R28" s="67"/>
      <c r="S28" s="68"/>
      <c r="T28" s="69"/>
      <c r="U28" s="67"/>
      <c r="V28" s="67"/>
      <c r="W28" s="67"/>
      <c r="X28" s="68"/>
      <c r="Y28" s="19">
        <v>54</v>
      </c>
      <c r="Z28" s="16" t="s">
        <v>15</v>
      </c>
      <c r="AA28" s="20">
        <v>55.9</v>
      </c>
      <c r="AB28" s="69"/>
      <c r="AC28" s="67"/>
      <c r="AD28" s="67"/>
      <c r="AE28" s="67"/>
      <c r="AF28" s="68"/>
      <c r="AG28" s="69"/>
      <c r="AH28" s="67"/>
      <c r="AI28" s="67"/>
      <c r="AJ28" s="67"/>
      <c r="AK28" s="68"/>
      <c r="AL28" s="69"/>
      <c r="AM28" s="67"/>
      <c r="AN28" s="67"/>
      <c r="AO28" s="67"/>
      <c r="AP28" s="68"/>
      <c r="AQ28" s="69"/>
      <c r="AR28" s="67"/>
      <c r="AS28" s="67"/>
      <c r="AT28" s="67"/>
      <c r="AU28" s="78"/>
      <c r="AV28" s="209">
        <f t="shared" si="1"/>
        <v>0</v>
      </c>
      <c r="AW28" s="210"/>
      <c r="AX28" s="209">
        <f t="shared" si="2"/>
        <v>209</v>
      </c>
      <c r="AY28" s="215"/>
      <c r="AZ28" s="149">
        <f t="shared" si="3"/>
        <v>0</v>
      </c>
      <c r="BA28" s="150"/>
      <c r="BB28" s="160">
        <f t="shared" si="4"/>
        <v>209</v>
      </c>
      <c r="BC28" s="150"/>
      <c r="BE28" s="9">
        <f ca="1" t="shared" si="13"/>
        <v>0</v>
      </c>
      <c r="BF28" s="10">
        <f ca="1" t="shared" si="14"/>
        <v>0</v>
      </c>
      <c r="BG28" s="48">
        <f t="shared" si="48"/>
        <v>0</v>
      </c>
      <c r="BH28" s="25">
        <f t="shared" si="15"/>
        <v>1</v>
      </c>
      <c r="BI28" s="45">
        <f t="shared" si="49"/>
        <v>35</v>
      </c>
      <c r="BJ28" s="9">
        <f ca="1" t="shared" si="50"/>
        <v>34</v>
      </c>
      <c r="BK28" s="25">
        <v>35</v>
      </c>
      <c r="BL28" s="14">
        <f ca="1" t="shared" si="51"/>
        <v>35.9</v>
      </c>
      <c r="BM28" s="44">
        <f t="shared" si="52"/>
        <v>0</v>
      </c>
      <c r="BN28" s="49">
        <f t="shared" si="16"/>
        <v>1</v>
      </c>
      <c r="BO28" s="49">
        <f>SUM($BN$15:BN28)*BN28</f>
        <v>14</v>
      </c>
      <c r="BP28" s="28" t="s">
        <v>41</v>
      </c>
      <c r="BR28" s="9">
        <f ca="1" t="shared" si="17"/>
        <v>31</v>
      </c>
      <c r="BS28" s="10">
        <f ca="1" t="shared" si="18"/>
        <v>89</v>
      </c>
      <c r="BT28" s="48">
        <f t="shared" si="19"/>
        <v>89</v>
      </c>
      <c r="BU28" s="49">
        <f t="shared" si="20"/>
        <v>0</v>
      </c>
      <c r="BV28" s="45">
        <f t="shared" si="21"/>
        <v>0</v>
      </c>
      <c r="BW28" s="9">
        <f ca="1" t="shared" si="22"/>
        <v>34</v>
      </c>
      <c r="BX28" s="25">
        <v>35</v>
      </c>
      <c r="BY28" s="14">
        <f ca="1" t="shared" si="53"/>
        <v>35.9</v>
      </c>
      <c r="BZ28" s="44">
        <f t="shared" si="23"/>
        <v>127</v>
      </c>
      <c r="CA28" s="49">
        <f t="shared" si="54"/>
        <v>0</v>
      </c>
      <c r="CB28" s="49">
        <f>SUM($CA$15:CA28)*CA28</f>
        <v>0</v>
      </c>
      <c r="CC28" s="28" t="s">
        <v>41</v>
      </c>
      <c r="CE28" s="9">
        <f ca="1" t="shared" si="24"/>
        <v>31</v>
      </c>
      <c r="CF28" s="10">
        <f ca="1" t="shared" si="25"/>
        <v>89</v>
      </c>
      <c r="CG28" s="48">
        <f t="shared" si="26"/>
        <v>89</v>
      </c>
      <c r="CH28" s="49">
        <f t="shared" si="27"/>
        <v>0</v>
      </c>
      <c r="CI28" s="45">
        <f t="shared" si="28"/>
        <v>0</v>
      </c>
      <c r="CJ28" s="9">
        <f ca="1" t="shared" si="55"/>
        <v>34</v>
      </c>
      <c r="CK28" s="25">
        <v>35</v>
      </c>
      <c r="CL28" s="14">
        <f ca="1" t="shared" si="56"/>
        <v>35.9</v>
      </c>
      <c r="CM28" s="44">
        <f t="shared" si="29"/>
        <v>127</v>
      </c>
      <c r="CN28" s="49">
        <f t="shared" si="30"/>
        <v>0</v>
      </c>
      <c r="CO28" s="49">
        <f>SUM($CN$15:CN28)*CN28</f>
        <v>0</v>
      </c>
      <c r="CP28" s="28" t="s">
        <v>41</v>
      </c>
      <c r="CS28" s="9">
        <f ca="1" t="shared" si="31"/>
        <v>0</v>
      </c>
      <c r="CT28" s="10">
        <f ca="1" t="shared" si="32"/>
        <v>0</v>
      </c>
      <c r="CU28" s="48">
        <f t="shared" si="5"/>
        <v>0</v>
      </c>
      <c r="CV28" s="25">
        <f t="shared" si="6"/>
        <v>1</v>
      </c>
      <c r="CW28" s="45">
        <f t="shared" si="33"/>
        <v>35</v>
      </c>
      <c r="CX28" s="9">
        <f ca="1" t="shared" si="57"/>
        <v>34</v>
      </c>
      <c r="CY28" s="25">
        <v>35</v>
      </c>
      <c r="CZ28" s="14">
        <f ca="1" t="shared" si="58"/>
        <v>35.9</v>
      </c>
      <c r="DA28" s="44">
        <f t="shared" si="34"/>
        <v>0</v>
      </c>
      <c r="DB28" s="49">
        <f t="shared" si="7"/>
        <v>1</v>
      </c>
      <c r="DC28" s="49">
        <f>SUM($DB$15:DB28)*DB28</f>
        <v>14</v>
      </c>
      <c r="DD28" s="28" t="s">
        <v>41</v>
      </c>
      <c r="DF28" s="9">
        <f ca="1" t="shared" si="35"/>
        <v>31</v>
      </c>
      <c r="DG28" s="10">
        <f ca="1" t="shared" si="36"/>
        <v>89</v>
      </c>
      <c r="DH28" s="48">
        <f t="shared" si="37"/>
        <v>16</v>
      </c>
      <c r="DI28" s="49">
        <f t="shared" si="8"/>
        <v>0</v>
      </c>
      <c r="DJ28" s="45">
        <f t="shared" si="38"/>
        <v>0</v>
      </c>
      <c r="DK28" s="9">
        <f ca="1" t="shared" si="39"/>
        <v>34</v>
      </c>
      <c r="DL28" s="25">
        <v>35</v>
      </c>
      <c r="DM28" s="14">
        <f ca="1" t="shared" si="59"/>
        <v>35.9</v>
      </c>
      <c r="DN28" s="44">
        <f t="shared" si="40"/>
        <v>127</v>
      </c>
      <c r="DO28" s="49">
        <f t="shared" si="9"/>
        <v>0</v>
      </c>
      <c r="DP28" s="49">
        <f>SUM($DO$15:DO28)*DO28</f>
        <v>0</v>
      </c>
      <c r="DQ28" s="28" t="s">
        <v>41</v>
      </c>
      <c r="DS28" s="9">
        <f ca="1" t="shared" si="41"/>
        <v>31</v>
      </c>
      <c r="DT28" s="10">
        <f ca="1" t="shared" si="42"/>
        <v>89</v>
      </c>
      <c r="DU28" s="48">
        <f t="shared" si="43"/>
        <v>16</v>
      </c>
      <c r="DV28" s="49">
        <f t="shared" si="10"/>
        <v>0</v>
      </c>
      <c r="DW28" s="45">
        <f t="shared" si="44"/>
        <v>0</v>
      </c>
      <c r="DX28" s="9">
        <f ca="1" t="shared" si="45"/>
        <v>34</v>
      </c>
      <c r="DY28" s="25">
        <v>35</v>
      </c>
      <c r="DZ28" s="14">
        <f ca="1" t="shared" si="46"/>
        <v>35.9</v>
      </c>
      <c r="EA28" s="44">
        <f t="shared" si="47"/>
        <v>127</v>
      </c>
      <c r="EB28" s="49">
        <f t="shared" si="11"/>
        <v>0</v>
      </c>
      <c r="EC28" s="49">
        <f>SUM($EB$15:EB28)*EB28</f>
        <v>0</v>
      </c>
      <c r="ED28" s="28" t="s">
        <v>41</v>
      </c>
    </row>
    <row r="29" spans="1:134" s="6" customFormat="1" ht="12.75" customHeight="1">
      <c r="A29" s="209">
        <f t="shared" si="0"/>
        <v>0</v>
      </c>
      <c r="B29" s="210"/>
      <c r="C29" s="209">
        <f t="shared" si="12"/>
        <v>0</v>
      </c>
      <c r="D29" s="210"/>
      <c r="E29" s="69"/>
      <c r="F29" s="67"/>
      <c r="G29" s="67"/>
      <c r="H29" s="67"/>
      <c r="I29" s="68"/>
      <c r="J29" s="69"/>
      <c r="K29" s="67"/>
      <c r="L29" s="67"/>
      <c r="M29" s="67"/>
      <c r="N29" s="68"/>
      <c r="O29" s="69"/>
      <c r="P29" s="67"/>
      <c r="Q29" s="67"/>
      <c r="R29" s="67"/>
      <c r="S29" s="68"/>
      <c r="T29" s="69"/>
      <c r="U29" s="67"/>
      <c r="V29" s="67"/>
      <c r="W29" s="67"/>
      <c r="X29" s="68"/>
      <c r="Y29" s="19">
        <v>52</v>
      </c>
      <c r="Z29" s="16" t="s">
        <v>15</v>
      </c>
      <c r="AA29" s="20">
        <v>53.9</v>
      </c>
      <c r="AB29" s="69"/>
      <c r="AC29" s="67"/>
      <c r="AD29" s="67"/>
      <c r="AE29" s="67"/>
      <c r="AF29" s="68"/>
      <c r="AG29" s="69"/>
      <c r="AH29" s="67"/>
      <c r="AI29" s="67"/>
      <c r="AJ29" s="67"/>
      <c r="AK29" s="68"/>
      <c r="AL29" s="69"/>
      <c r="AM29" s="67"/>
      <c r="AN29" s="67"/>
      <c r="AO29" s="67"/>
      <c r="AP29" s="68"/>
      <c r="AQ29" s="69"/>
      <c r="AR29" s="67"/>
      <c r="AS29" s="67"/>
      <c r="AT29" s="67"/>
      <c r="AU29" s="78"/>
      <c r="AV29" s="209">
        <f t="shared" si="1"/>
        <v>0</v>
      </c>
      <c r="AW29" s="210"/>
      <c r="AX29" s="209">
        <f t="shared" si="2"/>
        <v>209</v>
      </c>
      <c r="AY29" s="215"/>
      <c r="AZ29" s="149">
        <f t="shared" si="3"/>
        <v>0</v>
      </c>
      <c r="BA29" s="150"/>
      <c r="BB29" s="160">
        <f t="shared" si="4"/>
        <v>209</v>
      </c>
      <c r="BC29" s="150"/>
      <c r="BE29" s="9">
        <f ca="1" t="shared" si="13"/>
        <v>0</v>
      </c>
      <c r="BF29" s="10">
        <f ca="1" t="shared" si="14"/>
        <v>0</v>
      </c>
      <c r="BG29" s="48">
        <f t="shared" si="48"/>
        <v>0</v>
      </c>
      <c r="BH29" s="25">
        <f t="shared" si="15"/>
        <v>1</v>
      </c>
      <c r="BI29" s="45">
        <f t="shared" si="49"/>
        <v>37</v>
      </c>
      <c r="BJ29" s="9">
        <f ca="1" t="shared" si="50"/>
        <v>36</v>
      </c>
      <c r="BK29" s="25">
        <v>37</v>
      </c>
      <c r="BL29" s="14">
        <f ca="1" t="shared" si="51"/>
        <v>37.9</v>
      </c>
      <c r="BM29" s="44">
        <f t="shared" si="52"/>
        <v>0</v>
      </c>
      <c r="BN29" s="49">
        <f t="shared" si="16"/>
        <v>1</v>
      </c>
      <c r="BO29" s="49">
        <f>SUM($BN$15:BN29)*BN29</f>
        <v>15</v>
      </c>
      <c r="BP29" s="28" t="s">
        <v>42</v>
      </c>
      <c r="BR29" s="9">
        <f ca="1" t="shared" si="17"/>
        <v>36</v>
      </c>
      <c r="BS29" s="10">
        <f ca="1" t="shared" si="18"/>
        <v>125</v>
      </c>
      <c r="BT29" s="48">
        <f t="shared" si="19"/>
        <v>53</v>
      </c>
      <c r="BU29" s="49">
        <f t="shared" si="20"/>
        <v>0</v>
      </c>
      <c r="BV29" s="45">
        <f t="shared" si="21"/>
        <v>0</v>
      </c>
      <c r="BW29" s="9">
        <f ca="1" t="shared" si="22"/>
        <v>36</v>
      </c>
      <c r="BX29" s="25">
        <v>37</v>
      </c>
      <c r="BY29" s="14">
        <f ca="1" t="shared" si="53"/>
        <v>37.9</v>
      </c>
      <c r="BZ29" s="44">
        <f t="shared" si="23"/>
        <v>105</v>
      </c>
      <c r="CA29" s="49">
        <f t="shared" si="54"/>
        <v>0</v>
      </c>
      <c r="CB29" s="49">
        <f>SUM($CA$15:CA29)*CA29</f>
        <v>0</v>
      </c>
      <c r="CC29" s="28" t="s">
        <v>42</v>
      </c>
      <c r="CE29" s="9">
        <f ca="1" t="shared" si="24"/>
        <v>36</v>
      </c>
      <c r="CF29" s="10">
        <f ca="1" t="shared" si="25"/>
        <v>125</v>
      </c>
      <c r="CG29" s="48">
        <f t="shared" si="26"/>
        <v>53</v>
      </c>
      <c r="CH29" s="49">
        <f t="shared" si="27"/>
        <v>0</v>
      </c>
      <c r="CI29" s="45">
        <f t="shared" si="28"/>
        <v>0</v>
      </c>
      <c r="CJ29" s="9">
        <f ca="1" t="shared" si="55"/>
        <v>36</v>
      </c>
      <c r="CK29" s="25">
        <v>37</v>
      </c>
      <c r="CL29" s="14">
        <f ca="1" t="shared" si="56"/>
        <v>37.9</v>
      </c>
      <c r="CM29" s="44">
        <f t="shared" si="29"/>
        <v>105</v>
      </c>
      <c r="CN29" s="49">
        <f t="shared" si="30"/>
        <v>0</v>
      </c>
      <c r="CO29" s="49">
        <f>SUM($CN$15:CN29)*CN29</f>
        <v>0</v>
      </c>
      <c r="CP29" s="28" t="s">
        <v>42</v>
      </c>
      <c r="CS29" s="9">
        <f ca="1" t="shared" si="31"/>
        <v>0</v>
      </c>
      <c r="CT29" s="10">
        <f ca="1" t="shared" si="32"/>
        <v>0</v>
      </c>
      <c r="CU29" s="48">
        <f t="shared" si="5"/>
        <v>0</v>
      </c>
      <c r="CV29" s="25">
        <f t="shared" si="6"/>
        <v>1</v>
      </c>
      <c r="CW29" s="45">
        <f t="shared" si="33"/>
        <v>37</v>
      </c>
      <c r="CX29" s="9">
        <f ca="1" t="shared" si="57"/>
        <v>36</v>
      </c>
      <c r="CY29" s="25">
        <v>37</v>
      </c>
      <c r="CZ29" s="14">
        <f ca="1" t="shared" si="58"/>
        <v>37.9</v>
      </c>
      <c r="DA29" s="44">
        <f t="shared" si="34"/>
        <v>0</v>
      </c>
      <c r="DB29" s="49">
        <f t="shared" si="7"/>
        <v>1</v>
      </c>
      <c r="DC29" s="49">
        <f>SUM($DB$15:DB29)*DB29</f>
        <v>15</v>
      </c>
      <c r="DD29" s="28" t="s">
        <v>42</v>
      </c>
      <c r="DF29" s="9">
        <f ca="1" t="shared" si="35"/>
        <v>36</v>
      </c>
      <c r="DG29" s="10">
        <f ca="1" t="shared" si="36"/>
        <v>125</v>
      </c>
      <c r="DH29" s="48">
        <f t="shared" si="37"/>
        <v>-20</v>
      </c>
      <c r="DI29" s="49">
        <f t="shared" si="8"/>
        <v>1</v>
      </c>
      <c r="DJ29" s="45">
        <f t="shared" si="38"/>
        <v>37</v>
      </c>
      <c r="DK29" s="9">
        <f ca="1" t="shared" si="39"/>
        <v>36</v>
      </c>
      <c r="DL29" s="25">
        <v>37</v>
      </c>
      <c r="DM29" s="14">
        <f ca="1" t="shared" si="59"/>
        <v>37.9</v>
      </c>
      <c r="DN29" s="44">
        <f t="shared" si="40"/>
        <v>105</v>
      </c>
      <c r="DO29" s="49">
        <f t="shared" si="9"/>
        <v>0</v>
      </c>
      <c r="DP29" s="49">
        <f>SUM($DO$15:DO29)*DO29</f>
        <v>0</v>
      </c>
      <c r="DQ29" s="28" t="s">
        <v>42</v>
      </c>
      <c r="DS29" s="9">
        <f ca="1" t="shared" si="41"/>
        <v>36</v>
      </c>
      <c r="DT29" s="10">
        <f ca="1" t="shared" si="42"/>
        <v>125</v>
      </c>
      <c r="DU29" s="48">
        <f t="shared" si="43"/>
        <v>-20</v>
      </c>
      <c r="DV29" s="49">
        <f t="shared" si="10"/>
        <v>1</v>
      </c>
      <c r="DW29" s="45">
        <f t="shared" si="44"/>
        <v>37</v>
      </c>
      <c r="DX29" s="9">
        <f ca="1" t="shared" si="45"/>
        <v>36</v>
      </c>
      <c r="DY29" s="25">
        <v>37</v>
      </c>
      <c r="DZ29" s="14">
        <f ca="1" t="shared" si="46"/>
        <v>37.9</v>
      </c>
      <c r="EA29" s="44">
        <f t="shared" si="47"/>
        <v>105</v>
      </c>
      <c r="EB29" s="49">
        <f t="shared" si="11"/>
        <v>0</v>
      </c>
      <c r="EC29" s="49">
        <f>SUM($EB$15:EB29)*EB29</f>
        <v>0</v>
      </c>
      <c r="ED29" s="28" t="s">
        <v>42</v>
      </c>
    </row>
    <row r="30" spans="1:134" s="6" customFormat="1" ht="12.75" customHeight="1">
      <c r="A30" s="209">
        <f t="shared" si="0"/>
        <v>0</v>
      </c>
      <c r="B30" s="210"/>
      <c r="C30" s="209">
        <f t="shared" si="12"/>
        <v>0</v>
      </c>
      <c r="D30" s="210"/>
      <c r="E30" s="69"/>
      <c r="F30" s="67"/>
      <c r="G30" s="67"/>
      <c r="H30" s="67"/>
      <c r="I30" s="68"/>
      <c r="J30" s="69"/>
      <c r="K30" s="67"/>
      <c r="L30" s="67"/>
      <c r="M30" s="67"/>
      <c r="N30" s="68"/>
      <c r="O30" s="69"/>
      <c r="P30" s="67"/>
      <c r="Q30" s="67"/>
      <c r="R30" s="67"/>
      <c r="S30" s="68"/>
      <c r="T30" s="69"/>
      <c r="U30" s="67"/>
      <c r="V30" s="67"/>
      <c r="W30" s="67"/>
      <c r="X30" s="68"/>
      <c r="Y30" s="19">
        <v>50</v>
      </c>
      <c r="Z30" s="16" t="s">
        <v>15</v>
      </c>
      <c r="AA30" s="20">
        <v>51.9</v>
      </c>
      <c r="AB30" s="69">
        <v>1</v>
      </c>
      <c r="AC30" s="67"/>
      <c r="AD30" s="67"/>
      <c r="AE30" s="67"/>
      <c r="AF30" s="68"/>
      <c r="AG30" s="69"/>
      <c r="AH30" s="67"/>
      <c r="AI30" s="67"/>
      <c r="AJ30" s="67"/>
      <c r="AK30" s="68"/>
      <c r="AL30" s="69"/>
      <c r="AM30" s="67"/>
      <c r="AN30" s="67"/>
      <c r="AO30" s="67"/>
      <c r="AP30" s="68"/>
      <c r="AQ30" s="69"/>
      <c r="AR30" s="67"/>
      <c r="AS30" s="67"/>
      <c r="AT30" s="67"/>
      <c r="AU30" s="78"/>
      <c r="AV30" s="209">
        <f t="shared" si="1"/>
        <v>1</v>
      </c>
      <c r="AW30" s="210"/>
      <c r="AX30" s="209">
        <f t="shared" si="2"/>
        <v>209</v>
      </c>
      <c r="AY30" s="215"/>
      <c r="AZ30" s="149">
        <f t="shared" si="3"/>
        <v>1</v>
      </c>
      <c r="BA30" s="150"/>
      <c r="BB30" s="160">
        <f t="shared" si="4"/>
        <v>209</v>
      </c>
      <c r="BC30" s="150"/>
      <c r="BE30" s="9">
        <f ca="1" t="shared" si="13"/>
        <v>0</v>
      </c>
      <c r="BF30" s="10">
        <f ca="1" t="shared" si="14"/>
        <v>0</v>
      </c>
      <c r="BG30" s="48">
        <f t="shared" si="48"/>
        <v>0</v>
      </c>
      <c r="BH30" s="25">
        <f t="shared" si="15"/>
        <v>1</v>
      </c>
      <c r="BI30" s="45">
        <f t="shared" si="49"/>
        <v>39</v>
      </c>
      <c r="BJ30" s="9">
        <f ca="1" t="shared" si="50"/>
        <v>38</v>
      </c>
      <c r="BK30" s="25">
        <v>39</v>
      </c>
      <c r="BL30" s="14">
        <f ca="1" t="shared" si="51"/>
        <v>39.9</v>
      </c>
      <c r="BM30" s="44">
        <f t="shared" si="52"/>
        <v>0</v>
      </c>
      <c r="BN30" s="49">
        <f t="shared" si="16"/>
        <v>1</v>
      </c>
      <c r="BO30" s="49">
        <f>SUM($BN$15:BN30)*BN30</f>
        <v>16</v>
      </c>
      <c r="BP30" s="28" t="s">
        <v>43</v>
      </c>
      <c r="BR30" s="9">
        <f ca="1" t="shared" si="17"/>
        <v>21</v>
      </c>
      <c r="BS30" s="10">
        <f ca="1" t="shared" si="18"/>
        <v>146</v>
      </c>
      <c r="BT30" s="48">
        <f t="shared" si="19"/>
        <v>32</v>
      </c>
      <c r="BU30" s="49">
        <f t="shared" si="20"/>
        <v>0</v>
      </c>
      <c r="BV30" s="45">
        <f t="shared" si="21"/>
        <v>0</v>
      </c>
      <c r="BW30" s="9">
        <f ca="1" t="shared" si="22"/>
        <v>38</v>
      </c>
      <c r="BX30" s="25">
        <v>39</v>
      </c>
      <c r="BY30" s="14">
        <f ca="1" t="shared" si="53"/>
        <v>39.9</v>
      </c>
      <c r="BZ30" s="44">
        <f t="shared" si="23"/>
        <v>75</v>
      </c>
      <c r="CA30" s="49">
        <f t="shared" si="54"/>
        <v>0</v>
      </c>
      <c r="CB30" s="49">
        <f>SUM($CA$15:CA30)*CA30</f>
        <v>0</v>
      </c>
      <c r="CC30" s="28" t="s">
        <v>43</v>
      </c>
      <c r="CE30" s="9">
        <f ca="1" t="shared" si="24"/>
        <v>21</v>
      </c>
      <c r="CF30" s="10">
        <f ca="1" t="shared" si="25"/>
        <v>146</v>
      </c>
      <c r="CG30" s="48">
        <f t="shared" si="26"/>
        <v>32</v>
      </c>
      <c r="CH30" s="49">
        <f t="shared" si="27"/>
        <v>0</v>
      </c>
      <c r="CI30" s="45">
        <f t="shared" si="28"/>
        <v>0</v>
      </c>
      <c r="CJ30" s="9">
        <f ca="1" t="shared" si="55"/>
        <v>38</v>
      </c>
      <c r="CK30" s="25">
        <v>39</v>
      </c>
      <c r="CL30" s="14">
        <f ca="1" t="shared" si="56"/>
        <v>39.9</v>
      </c>
      <c r="CM30" s="44">
        <f t="shared" si="29"/>
        <v>75</v>
      </c>
      <c r="CN30" s="49">
        <f t="shared" si="30"/>
        <v>0</v>
      </c>
      <c r="CO30" s="49">
        <f>SUM($CN$15:CN30)*CN30</f>
        <v>0</v>
      </c>
      <c r="CP30" s="28" t="s">
        <v>43</v>
      </c>
      <c r="CS30" s="9">
        <f ca="1" t="shared" si="31"/>
        <v>0</v>
      </c>
      <c r="CT30" s="10">
        <f ca="1" t="shared" si="32"/>
        <v>0</v>
      </c>
      <c r="CU30" s="48">
        <f t="shared" si="5"/>
        <v>0</v>
      </c>
      <c r="CV30" s="25">
        <f t="shared" si="6"/>
        <v>1</v>
      </c>
      <c r="CW30" s="45">
        <f t="shared" si="33"/>
        <v>39</v>
      </c>
      <c r="CX30" s="9">
        <f ca="1" t="shared" si="57"/>
        <v>38</v>
      </c>
      <c r="CY30" s="25">
        <v>39</v>
      </c>
      <c r="CZ30" s="14">
        <f ca="1" t="shared" si="58"/>
        <v>39.9</v>
      </c>
      <c r="DA30" s="44">
        <f t="shared" si="34"/>
        <v>0</v>
      </c>
      <c r="DB30" s="49">
        <f t="shared" si="7"/>
        <v>1</v>
      </c>
      <c r="DC30" s="49">
        <f>SUM($DB$15:DB30)*DB30</f>
        <v>16</v>
      </c>
      <c r="DD30" s="28" t="s">
        <v>43</v>
      </c>
      <c r="DF30" s="9">
        <f ca="1" t="shared" si="35"/>
        <v>21</v>
      </c>
      <c r="DG30" s="10">
        <f ca="1" t="shared" si="36"/>
        <v>146</v>
      </c>
      <c r="DH30" s="48">
        <f t="shared" si="37"/>
        <v>-41</v>
      </c>
      <c r="DI30" s="49">
        <f t="shared" si="8"/>
        <v>1</v>
      </c>
      <c r="DJ30" s="45">
        <f t="shared" si="38"/>
        <v>39</v>
      </c>
      <c r="DK30" s="9">
        <f ca="1" t="shared" si="39"/>
        <v>38</v>
      </c>
      <c r="DL30" s="25">
        <v>39</v>
      </c>
      <c r="DM30" s="14">
        <f ca="1" t="shared" si="59"/>
        <v>39.9</v>
      </c>
      <c r="DN30" s="44">
        <f t="shared" si="40"/>
        <v>75</v>
      </c>
      <c r="DO30" s="49">
        <f t="shared" si="9"/>
        <v>0</v>
      </c>
      <c r="DP30" s="49">
        <f>SUM($DO$15:DO30)*DO30</f>
        <v>0</v>
      </c>
      <c r="DQ30" s="28" t="s">
        <v>43</v>
      </c>
      <c r="DS30" s="9">
        <f ca="1" t="shared" si="41"/>
        <v>21</v>
      </c>
      <c r="DT30" s="10">
        <f ca="1" t="shared" si="42"/>
        <v>146</v>
      </c>
      <c r="DU30" s="48">
        <f t="shared" si="43"/>
        <v>-41</v>
      </c>
      <c r="DV30" s="49">
        <f t="shared" si="10"/>
        <v>1</v>
      </c>
      <c r="DW30" s="45">
        <f t="shared" si="44"/>
        <v>39</v>
      </c>
      <c r="DX30" s="9">
        <f ca="1" t="shared" si="45"/>
        <v>38</v>
      </c>
      <c r="DY30" s="25">
        <v>39</v>
      </c>
      <c r="DZ30" s="14">
        <f ca="1" t="shared" si="46"/>
        <v>39.9</v>
      </c>
      <c r="EA30" s="44">
        <f t="shared" si="47"/>
        <v>75</v>
      </c>
      <c r="EB30" s="49">
        <f t="shared" si="11"/>
        <v>0</v>
      </c>
      <c r="EC30" s="49">
        <f>SUM($EB$15:EB30)*EB30</f>
        <v>0</v>
      </c>
      <c r="ED30" s="28" t="s">
        <v>43</v>
      </c>
    </row>
    <row r="31" spans="1:134" s="6" customFormat="1" ht="12.75" customHeight="1">
      <c r="A31" s="209">
        <f t="shared" si="0"/>
        <v>0</v>
      </c>
      <c r="B31" s="210"/>
      <c r="C31" s="209">
        <f t="shared" si="12"/>
        <v>0</v>
      </c>
      <c r="D31" s="210"/>
      <c r="E31" s="69"/>
      <c r="F31" s="67"/>
      <c r="G31" s="67"/>
      <c r="H31" s="67"/>
      <c r="I31" s="68"/>
      <c r="J31" s="69"/>
      <c r="K31" s="67"/>
      <c r="L31" s="67"/>
      <c r="M31" s="67"/>
      <c r="N31" s="68"/>
      <c r="O31" s="69"/>
      <c r="P31" s="67"/>
      <c r="Q31" s="67"/>
      <c r="R31" s="67"/>
      <c r="S31" s="68"/>
      <c r="T31" s="69"/>
      <c r="U31" s="67"/>
      <c r="V31" s="67"/>
      <c r="W31" s="67"/>
      <c r="X31" s="68"/>
      <c r="Y31" s="19">
        <v>48</v>
      </c>
      <c r="Z31" s="16" t="s">
        <v>15</v>
      </c>
      <c r="AA31" s="20">
        <v>49.9</v>
      </c>
      <c r="AB31" s="52">
        <v>1</v>
      </c>
      <c r="AC31" s="53">
        <v>1</v>
      </c>
      <c r="AD31" s="53">
        <v>1</v>
      </c>
      <c r="AE31" s="53">
        <v>1</v>
      </c>
      <c r="AF31" s="54">
        <v>1</v>
      </c>
      <c r="AG31" s="69">
        <v>1</v>
      </c>
      <c r="AH31" s="67">
        <v>1</v>
      </c>
      <c r="AI31" s="67">
        <v>1</v>
      </c>
      <c r="AJ31" s="67"/>
      <c r="AK31" s="68"/>
      <c r="AL31" s="69"/>
      <c r="AM31" s="67"/>
      <c r="AN31" s="67"/>
      <c r="AO31" s="67"/>
      <c r="AP31" s="68"/>
      <c r="AQ31" s="69"/>
      <c r="AR31" s="67"/>
      <c r="AS31" s="67"/>
      <c r="AT31" s="67"/>
      <c r="AU31" s="78"/>
      <c r="AV31" s="209">
        <f t="shared" si="1"/>
        <v>8</v>
      </c>
      <c r="AW31" s="210"/>
      <c r="AX31" s="209">
        <f t="shared" si="2"/>
        <v>208</v>
      </c>
      <c r="AY31" s="215"/>
      <c r="AZ31" s="149">
        <f t="shared" si="3"/>
        <v>8</v>
      </c>
      <c r="BA31" s="150"/>
      <c r="BB31" s="160">
        <f t="shared" si="4"/>
        <v>208</v>
      </c>
      <c r="BC31" s="150"/>
      <c r="BE31" s="9">
        <f ca="1" t="shared" si="13"/>
        <v>0</v>
      </c>
      <c r="BF31" s="10">
        <f ca="1" t="shared" si="14"/>
        <v>0</v>
      </c>
      <c r="BG31" s="48">
        <f t="shared" si="48"/>
        <v>0</v>
      </c>
      <c r="BH31" s="25">
        <f t="shared" si="15"/>
        <v>1</v>
      </c>
      <c r="BI31" s="45">
        <f t="shared" si="49"/>
        <v>41</v>
      </c>
      <c r="BJ31" s="9">
        <f ca="1" t="shared" si="50"/>
        <v>40</v>
      </c>
      <c r="BK31" s="25">
        <v>41</v>
      </c>
      <c r="BL31" s="14">
        <f ca="1" t="shared" si="51"/>
        <v>41.9</v>
      </c>
      <c r="BM31" s="44">
        <f t="shared" si="52"/>
        <v>0</v>
      </c>
      <c r="BN31" s="49">
        <f t="shared" si="16"/>
        <v>1</v>
      </c>
      <c r="BO31" s="49">
        <f>SUM($BN$15:BN31)*BN31</f>
        <v>17</v>
      </c>
      <c r="BP31" s="28" t="s">
        <v>44</v>
      </c>
      <c r="BR31" s="9">
        <f ca="1" t="shared" si="17"/>
        <v>20</v>
      </c>
      <c r="BS31" s="10">
        <f ca="1" t="shared" si="18"/>
        <v>166</v>
      </c>
      <c r="BT31" s="48">
        <f t="shared" si="19"/>
        <v>12</v>
      </c>
      <c r="BU31" s="49">
        <f t="shared" si="20"/>
        <v>0</v>
      </c>
      <c r="BV31" s="45">
        <f t="shared" si="21"/>
        <v>0</v>
      </c>
      <c r="BW31" s="9">
        <f ca="1" t="shared" si="22"/>
        <v>40</v>
      </c>
      <c r="BX31" s="25">
        <v>41</v>
      </c>
      <c r="BY31" s="14">
        <f ca="1" t="shared" si="53"/>
        <v>41.9</v>
      </c>
      <c r="BZ31" s="44">
        <f t="shared" si="23"/>
        <v>62</v>
      </c>
      <c r="CA31" s="49">
        <f t="shared" si="54"/>
        <v>0</v>
      </c>
      <c r="CB31" s="49">
        <f>SUM($CA$15:CA31)*CA31</f>
        <v>0</v>
      </c>
      <c r="CC31" s="28" t="s">
        <v>44</v>
      </c>
      <c r="CE31" s="9">
        <f ca="1" t="shared" si="24"/>
        <v>20</v>
      </c>
      <c r="CF31" s="10">
        <f ca="1" t="shared" si="25"/>
        <v>166</v>
      </c>
      <c r="CG31" s="48">
        <f t="shared" si="26"/>
        <v>12</v>
      </c>
      <c r="CH31" s="49">
        <f t="shared" si="27"/>
        <v>0</v>
      </c>
      <c r="CI31" s="45">
        <f t="shared" si="28"/>
        <v>0</v>
      </c>
      <c r="CJ31" s="9">
        <f ca="1" t="shared" si="55"/>
        <v>40</v>
      </c>
      <c r="CK31" s="25">
        <v>41</v>
      </c>
      <c r="CL31" s="14">
        <f ca="1" t="shared" si="56"/>
        <v>41.9</v>
      </c>
      <c r="CM31" s="44">
        <f t="shared" si="29"/>
        <v>62</v>
      </c>
      <c r="CN31" s="49">
        <f t="shared" si="30"/>
        <v>0</v>
      </c>
      <c r="CO31" s="49">
        <f>SUM($CN$15:CN31)*CN31</f>
        <v>0</v>
      </c>
      <c r="CP31" s="28" t="s">
        <v>44</v>
      </c>
      <c r="CS31" s="9">
        <f ca="1" t="shared" si="31"/>
        <v>0</v>
      </c>
      <c r="CT31" s="10">
        <f ca="1" t="shared" si="32"/>
        <v>0</v>
      </c>
      <c r="CU31" s="48">
        <f t="shared" si="5"/>
        <v>0</v>
      </c>
      <c r="CV31" s="25">
        <f t="shared" si="6"/>
        <v>1</v>
      </c>
      <c r="CW31" s="45">
        <f t="shared" si="33"/>
        <v>41</v>
      </c>
      <c r="CX31" s="9">
        <f ca="1" t="shared" si="57"/>
        <v>40</v>
      </c>
      <c r="CY31" s="25">
        <v>41</v>
      </c>
      <c r="CZ31" s="14">
        <f ca="1" t="shared" si="58"/>
        <v>41.9</v>
      </c>
      <c r="DA31" s="44">
        <f t="shared" si="34"/>
        <v>0</v>
      </c>
      <c r="DB31" s="49">
        <f t="shared" si="7"/>
        <v>1</v>
      </c>
      <c r="DC31" s="49">
        <f>SUM($DB$15:DB31)*DB31</f>
        <v>17</v>
      </c>
      <c r="DD31" s="28" t="s">
        <v>44</v>
      </c>
      <c r="DF31" s="9">
        <f ca="1" t="shared" si="35"/>
        <v>20</v>
      </c>
      <c r="DG31" s="10">
        <f ca="1" t="shared" si="36"/>
        <v>166</v>
      </c>
      <c r="DH31" s="48">
        <f t="shared" si="37"/>
        <v>-61</v>
      </c>
      <c r="DI31" s="49">
        <f t="shared" si="8"/>
        <v>1</v>
      </c>
      <c r="DJ31" s="45">
        <f t="shared" si="38"/>
        <v>41</v>
      </c>
      <c r="DK31" s="9">
        <f ca="1" t="shared" si="39"/>
        <v>40</v>
      </c>
      <c r="DL31" s="25">
        <v>41</v>
      </c>
      <c r="DM31" s="14">
        <f ca="1" t="shared" si="59"/>
        <v>41.9</v>
      </c>
      <c r="DN31" s="44">
        <f t="shared" si="40"/>
        <v>62</v>
      </c>
      <c r="DO31" s="49">
        <f t="shared" si="9"/>
        <v>0</v>
      </c>
      <c r="DP31" s="49">
        <f>SUM($DO$15:DO31)*DO31</f>
        <v>0</v>
      </c>
      <c r="DQ31" s="28" t="s">
        <v>44</v>
      </c>
      <c r="DS31" s="9">
        <f ca="1" t="shared" si="41"/>
        <v>20</v>
      </c>
      <c r="DT31" s="10">
        <f ca="1" t="shared" si="42"/>
        <v>166</v>
      </c>
      <c r="DU31" s="48">
        <f t="shared" si="43"/>
        <v>-61</v>
      </c>
      <c r="DV31" s="49">
        <f t="shared" si="10"/>
        <v>1</v>
      </c>
      <c r="DW31" s="45">
        <f t="shared" si="44"/>
        <v>41</v>
      </c>
      <c r="DX31" s="9">
        <f ca="1" t="shared" si="45"/>
        <v>40</v>
      </c>
      <c r="DY31" s="25">
        <v>41</v>
      </c>
      <c r="DZ31" s="14">
        <f ca="1" t="shared" si="46"/>
        <v>41.9</v>
      </c>
      <c r="EA31" s="44">
        <f t="shared" si="47"/>
        <v>62</v>
      </c>
      <c r="EB31" s="49">
        <f t="shared" si="11"/>
        <v>0</v>
      </c>
      <c r="EC31" s="49">
        <f>SUM($EB$15:EB31)*EB31</f>
        <v>0</v>
      </c>
      <c r="ED31" s="28" t="s">
        <v>44</v>
      </c>
    </row>
    <row r="32" spans="1:134" s="6" customFormat="1" ht="12.75" customHeight="1">
      <c r="A32" s="209">
        <f t="shared" si="0"/>
        <v>0</v>
      </c>
      <c r="B32" s="210"/>
      <c r="C32" s="209">
        <f t="shared" si="12"/>
        <v>0</v>
      </c>
      <c r="D32" s="210"/>
      <c r="E32" s="69"/>
      <c r="F32" s="67"/>
      <c r="G32" s="67"/>
      <c r="H32" s="67"/>
      <c r="I32" s="68"/>
      <c r="J32" s="69"/>
      <c r="K32" s="67"/>
      <c r="L32" s="67"/>
      <c r="M32" s="67"/>
      <c r="N32" s="68"/>
      <c r="O32" s="69"/>
      <c r="P32" s="67"/>
      <c r="Q32" s="67"/>
      <c r="R32" s="67"/>
      <c r="S32" s="68"/>
      <c r="T32" s="69"/>
      <c r="U32" s="67"/>
      <c r="V32" s="67"/>
      <c r="W32" s="67"/>
      <c r="X32" s="68"/>
      <c r="Y32" s="19">
        <v>46</v>
      </c>
      <c r="Z32" s="16" t="s">
        <v>15</v>
      </c>
      <c r="AA32" s="20">
        <v>47.9</v>
      </c>
      <c r="AB32" s="52">
        <v>1</v>
      </c>
      <c r="AC32" s="53">
        <v>1</v>
      </c>
      <c r="AD32" s="53">
        <v>1</v>
      </c>
      <c r="AE32" s="53">
        <v>1</v>
      </c>
      <c r="AF32" s="54">
        <v>1</v>
      </c>
      <c r="AG32" s="52">
        <v>1</v>
      </c>
      <c r="AH32" s="53"/>
      <c r="AI32" s="53"/>
      <c r="AJ32" s="53"/>
      <c r="AK32" s="54"/>
      <c r="AL32" s="52"/>
      <c r="AM32" s="53"/>
      <c r="AN32" s="53"/>
      <c r="AO32" s="53"/>
      <c r="AP32" s="54"/>
      <c r="AQ32" s="52"/>
      <c r="AR32" s="67"/>
      <c r="AS32" s="67"/>
      <c r="AT32" s="67"/>
      <c r="AU32" s="78"/>
      <c r="AV32" s="209">
        <f t="shared" si="1"/>
        <v>6</v>
      </c>
      <c r="AW32" s="210"/>
      <c r="AX32" s="209">
        <f t="shared" si="2"/>
        <v>200</v>
      </c>
      <c r="AY32" s="215"/>
      <c r="AZ32" s="149">
        <f t="shared" si="3"/>
        <v>6</v>
      </c>
      <c r="BA32" s="150"/>
      <c r="BB32" s="160">
        <f t="shared" si="4"/>
        <v>200</v>
      </c>
      <c r="BC32" s="150"/>
      <c r="BE32" s="9">
        <f ca="1" t="shared" si="13"/>
        <v>0</v>
      </c>
      <c r="BF32" s="10">
        <f ca="1" t="shared" si="14"/>
        <v>0</v>
      </c>
      <c r="BG32" s="48">
        <f t="shared" si="48"/>
        <v>0</v>
      </c>
      <c r="BH32" s="25">
        <f t="shared" si="15"/>
        <v>1</v>
      </c>
      <c r="BI32" s="45">
        <f t="shared" si="49"/>
        <v>43</v>
      </c>
      <c r="BJ32" s="9">
        <f ca="1" t="shared" si="50"/>
        <v>42</v>
      </c>
      <c r="BK32" s="25">
        <v>43</v>
      </c>
      <c r="BL32" s="14">
        <f ca="1" t="shared" si="51"/>
        <v>43.9</v>
      </c>
      <c r="BM32" s="44">
        <f t="shared" si="52"/>
        <v>0</v>
      </c>
      <c r="BN32" s="49">
        <f t="shared" si="16"/>
        <v>1</v>
      </c>
      <c r="BO32" s="49">
        <f>SUM($BN$15:BN32)*BN32</f>
        <v>18</v>
      </c>
      <c r="BP32" s="28" t="s">
        <v>45</v>
      </c>
      <c r="BR32" s="9">
        <f ca="1" t="shared" si="17"/>
        <v>19</v>
      </c>
      <c r="BS32" s="10">
        <f ca="1" t="shared" si="18"/>
        <v>185</v>
      </c>
      <c r="BT32" s="48">
        <f t="shared" si="19"/>
        <v>-7</v>
      </c>
      <c r="BU32" s="49">
        <f t="shared" si="20"/>
        <v>1</v>
      </c>
      <c r="BV32" s="45">
        <f t="shared" si="21"/>
        <v>43</v>
      </c>
      <c r="BW32" s="9">
        <f ca="1" t="shared" si="22"/>
        <v>42</v>
      </c>
      <c r="BX32" s="25">
        <v>43</v>
      </c>
      <c r="BY32" s="14">
        <f ca="1" t="shared" si="53"/>
        <v>43.9</v>
      </c>
      <c r="BZ32" s="44">
        <f t="shared" si="23"/>
        <v>43</v>
      </c>
      <c r="CA32" s="49">
        <f t="shared" si="54"/>
        <v>0</v>
      </c>
      <c r="CB32" s="49">
        <f>SUM($CA$15:CA32)*CA32</f>
        <v>0</v>
      </c>
      <c r="CC32" s="28" t="s">
        <v>45</v>
      </c>
      <c r="CE32" s="9">
        <f ca="1" t="shared" si="24"/>
        <v>19</v>
      </c>
      <c r="CF32" s="10">
        <f ca="1" t="shared" si="25"/>
        <v>185</v>
      </c>
      <c r="CG32" s="48">
        <f t="shared" si="26"/>
        <v>-7</v>
      </c>
      <c r="CH32" s="49">
        <f t="shared" si="27"/>
        <v>1</v>
      </c>
      <c r="CI32" s="45">
        <f t="shared" si="28"/>
        <v>43</v>
      </c>
      <c r="CJ32" s="9">
        <f ca="1" t="shared" si="55"/>
        <v>42</v>
      </c>
      <c r="CK32" s="25">
        <v>43</v>
      </c>
      <c r="CL32" s="14">
        <f ca="1" t="shared" si="56"/>
        <v>43.9</v>
      </c>
      <c r="CM32" s="44">
        <f t="shared" si="29"/>
        <v>43</v>
      </c>
      <c r="CN32" s="49">
        <f t="shared" si="30"/>
        <v>0</v>
      </c>
      <c r="CO32" s="49">
        <f>SUM($CN$15:CN32)*CN32</f>
        <v>0</v>
      </c>
      <c r="CP32" s="28" t="s">
        <v>45</v>
      </c>
      <c r="CS32" s="9">
        <f ca="1" t="shared" si="31"/>
        <v>0</v>
      </c>
      <c r="CT32" s="10">
        <f ca="1" t="shared" si="32"/>
        <v>0</v>
      </c>
      <c r="CU32" s="48">
        <f t="shared" si="5"/>
        <v>0</v>
      </c>
      <c r="CV32" s="25">
        <f t="shared" si="6"/>
        <v>1</v>
      </c>
      <c r="CW32" s="45">
        <f t="shared" si="33"/>
        <v>43</v>
      </c>
      <c r="CX32" s="9">
        <f ca="1" t="shared" si="57"/>
        <v>42</v>
      </c>
      <c r="CY32" s="25">
        <v>43</v>
      </c>
      <c r="CZ32" s="14">
        <f ca="1" t="shared" si="58"/>
        <v>43.9</v>
      </c>
      <c r="DA32" s="44">
        <f t="shared" si="34"/>
        <v>0</v>
      </c>
      <c r="DB32" s="49">
        <f t="shared" si="7"/>
        <v>1</v>
      </c>
      <c r="DC32" s="49">
        <f>SUM($DB$15:DB32)*DB32</f>
        <v>18</v>
      </c>
      <c r="DD32" s="28" t="s">
        <v>45</v>
      </c>
      <c r="DF32" s="9">
        <f ca="1" t="shared" si="35"/>
        <v>19</v>
      </c>
      <c r="DG32" s="10">
        <f ca="1" t="shared" si="36"/>
        <v>185</v>
      </c>
      <c r="DH32" s="48">
        <f t="shared" si="37"/>
        <v>-80</v>
      </c>
      <c r="DI32" s="49">
        <f t="shared" si="8"/>
        <v>1</v>
      </c>
      <c r="DJ32" s="45">
        <f t="shared" si="38"/>
        <v>43</v>
      </c>
      <c r="DK32" s="9">
        <f ca="1" t="shared" si="39"/>
        <v>42</v>
      </c>
      <c r="DL32" s="25">
        <v>43</v>
      </c>
      <c r="DM32" s="14">
        <f ca="1" t="shared" si="59"/>
        <v>43.9</v>
      </c>
      <c r="DN32" s="44">
        <f t="shared" si="40"/>
        <v>43</v>
      </c>
      <c r="DO32" s="49">
        <f t="shared" si="9"/>
        <v>0</v>
      </c>
      <c r="DP32" s="49">
        <f>SUM($DO$15:DO32)*DO32</f>
        <v>0</v>
      </c>
      <c r="DQ32" s="28" t="s">
        <v>45</v>
      </c>
      <c r="DS32" s="9">
        <f ca="1" t="shared" si="41"/>
        <v>19</v>
      </c>
      <c r="DT32" s="10">
        <f ca="1" t="shared" si="42"/>
        <v>185</v>
      </c>
      <c r="DU32" s="48">
        <f t="shared" si="43"/>
        <v>-80</v>
      </c>
      <c r="DV32" s="49">
        <f t="shared" si="10"/>
        <v>1</v>
      </c>
      <c r="DW32" s="45">
        <f t="shared" si="44"/>
        <v>43</v>
      </c>
      <c r="DX32" s="9">
        <f ca="1" t="shared" si="45"/>
        <v>42</v>
      </c>
      <c r="DY32" s="25">
        <v>43</v>
      </c>
      <c r="DZ32" s="14">
        <f ca="1" t="shared" si="46"/>
        <v>43.9</v>
      </c>
      <c r="EA32" s="44">
        <f t="shared" si="47"/>
        <v>43</v>
      </c>
      <c r="EB32" s="49">
        <f t="shared" si="11"/>
        <v>0</v>
      </c>
      <c r="EC32" s="49">
        <f>SUM($EB$15:EB32)*EB32</f>
        <v>0</v>
      </c>
      <c r="ED32" s="28" t="s">
        <v>45</v>
      </c>
    </row>
    <row r="33" spans="1:134" s="3" customFormat="1" ht="12.75" customHeight="1">
      <c r="A33" s="209">
        <f t="shared" si="0"/>
        <v>0</v>
      </c>
      <c r="B33" s="210"/>
      <c r="C33" s="209">
        <f t="shared" si="12"/>
        <v>0</v>
      </c>
      <c r="D33" s="210"/>
      <c r="E33" s="69"/>
      <c r="F33" s="67"/>
      <c r="G33" s="67"/>
      <c r="H33" s="67"/>
      <c r="I33" s="54"/>
      <c r="J33" s="52"/>
      <c r="K33" s="53"/>
      <c r="L33" s="53"/>
      <c r="M33" s="53"/>
      <c r="N33" s="54"/>
      <c r="O33" s="52"/>
      <c r="P33" s="53"/>
      <c r="Q33" s="53"/>
      <c r="R33" s="53"/>
      <c r="S33" s="54"/>
      <c r="T33" s="52"/>
      <c r="U33" s="53"/>
      <c r="V33" s="53"/>
      <c r="W33" s="53"/>
      <c r="X33" s="54"/>
      <c r="Y33" s="19">
        <v>44</v>
      </c>
      <c r="Z33" s="16" t="s">
        <v>15</v>
      </c>
      <c r="AA33" s="20">
        <v>45.9</v>
      </c>
      <c r="AB33" s="52">
        <v>1</v>
      </c>
      <c r="AC33" s="53">
        <v>1</v>
      </c>
      <c r="AD33" s="53">
        <v>1</v>
      </c>
      <c r="AE33" s="53">
        <v>1</v>
      </c>
      <c r="AF33" s="54">
        <v>1</v>
      </c>
      <c r="AG33" s="52">
        <v>1</v>
      </c>
      <c r="AH33" s="53">
        <v>1</v>
      </c>
      <c r="AI33" s="53">
        <v>1</v>
      </c>
      <c r="AJ33" s="53">
        <v>1</v>
      </c>
      <c r="AK33" s="54"/>
      <c r="AL33" s="52"/>
      <c r="AM33" s="53"/>
      <c r="AN33" s="53"/>
      <c r="AO33" s="53"/>
      <c r="AP33" s="54"/>
      <c r="AQ33" s="52"/>
      <c r="AR33" s="53"/>
      <c r="AS33" s="53"/>
      <c r="AT33" s="53"/>
      <c r="AU33" s="75"/>
      <c r="AV33" s="209">
        <f t="shared" si="1"/>
        <v>9</v>
      </c>
      <c r="AW33" s="210"/>
      <c r="AX33" s="209">
        <f t="shared" si="2"/>
        <v>194</v>
      </c>
      <c r="AY33" s="215"/>
      <c r="AZ33" s="149">
        <f t="shared" si="3"/>
        <v>9</v>
      </c>
      <c r="BA33" s="150"/>
      <c r="BB33" s="160">
        <f t="shared" si="4"/>
        <v>194</v>
      </c>
      <c r="BC33" s="150"/>
      <c r="BE33" s="9">
        <f ca="1" t="shared" si="13"/>
        <v>0</v>
      </c>
      <c r="BF33" s="10">
        <f ca="1" t="shared" si="14"/>
        <v>0</v>
      </c>
      <c r="BG33" s="48">
        <f t="shared" si="48"/>
        <v>0</v>
      </c>
      <c r="BH33" s="25">
        <f t="shared" si="15"/>
        <v>1</v>
      </c>
      <c r="BI33" s="45">
        <f t="shared" si="49"/>
        <v>45</v>
      </c>
      <c r="BJ33" s="9">
        <f ca="1" t="shared" si="50"/>
        <v>44</v>
      </c>
      <c r="BK33" s="25">
        <v>45</v>
      </c>
      <c r="BL33" s="14">
        <f ca="1" t="shared" si="51"/>
        <v>45.9</v>
      </c>
      <c r="BM33" s="44">
        <f t="shared" si="52"/>
        <v>0</v>
      </c>
      <c r="BN33" s="49">
        <f t="shared" si="16"/>
        <v>1</v>
      </c>
      <c r="BO33" s="49">
        <f>SUM($BN$15:BN33)*BN33</f>
        <v>19</v>
      </c>
      <c r="BP33" s="28" t="s">
        <v>46</v>
      </c>
      <c r="BQ33" s="6"/>
      <c r="BR33" s="9">
        <f ca="1" t="shared" si="17"/>
        <v>9</v>
      </c>
      <c r="BS33" s="10">
        <f ca="1" t="shared" si="18"/>
        <v>194</v>
      </c>
      <c r="BT33" s="48">
        <f t="shared" si="19"/>
        <v>-16</v>
      </c>
      <c r="BU33" s="49">
        <f t="shared" si="20"/>
        <v>1</v>
      </c>
      <c r="BV33" s="45">
        <f t="shared" si="21"/>
        <v>45</v>
      </c>
      <c r="BW33" s="9">
        <f ca="1" t="shared" si="22"/>
        <v>44</v>
      </c>
      <c r="BX33" s="25">
        <v>45</v>
      </c>
      <c r="BY33" s="14">
        <f ca="1" t="shared" si="53"/>
        <v>45.9</v>
      </c>
      <c r="BZ33" s="44">
        <f t="shared" si="23"/>
        <v>24</v>
      </c>
      <c r="CA33" s="49">
        <f t="shared" si="54"/>
        <v>0</v>
      </c>
      <c r="CB33" s="49">
        <f>SUM($CA$15:CA33)*CA33</f>
        <v>0</v>
      </c>
      <c r="CC33" s="28" t="s">
        <v>46</v>
      </c>
      <c r="CD33" s="6"/>
      <c r="CE33" s="9">
        <f ca="1" t="shared" si="24"/>
        <v>9</v>
      </c>
      <c r="CF33" s="10">
        <f ca="1" t="shared" si="25"/>
        <v>194</v>
      </c>
      <c r="CG33" s="48">
        <f t="shared" si="26"/>
        <v>-16</v>
      </c>
      <c r="CH33" s="49">
        <f t="shared" si="27"/>
        <v>1</v>
      </c>
      <c r="CI33" s="45">
        <f t="shared" si="28"/>
        <v>45</v>
      </c>
      <c r="CJ33" s="9">
        <f ca="1" t="shared" si="55"/>
        <v>44</v>
      </c>
      <c r="CK33" s="25">
        <v>45</v>
      </c>
      <c r="CL33" s="14">
        <f ca="1" t="shared" si="56"/>
        <v>45.9</v>
      </c>
      <c r="CM33" s="44">
        <f t="shared" si="29"/>
        <v>24</v>
      </c>
      <c r="CN33" s="49">
        <f t="shared" si="30"/>
        <v>0</v>
      </c>
      <c r="CO33" s="49">
        <f>SUM($CN$15:CN33)*CN33</f>
        <v>0</v>
      </c>
      <c r="CP33" s="28" t="s">
        <v>46</v>
      </c>
      <c r="CS33" s="9">
        <f ca="1" t="shared" si="31"/>
        <v>0</v>
      </c>
      <c r="CT33" s="10">
        <f ca="1" t="shared" si="32"/>
        <v>0</v>
      </c>
      <c r="CU33" s="48">
        <f t="shared" si="5"/>
        <v>0</v>
      </c>
      <c r="CV33" s="25">
        <f t="shared" si="6"/>
        <v>1</v>
      </c>
      <c r="CW33" s="45">
        <f t="shared" si="33"/>
        <v>45</v>
      </c>
      <c r="CX33" s="9">
        <f ca="1" t="shared" si="57"/>
        <v>44</v>
      </c>
      <c r="CY33" s="25">
        <v>45</v>
      </c>
      <c r="CZ33" s="14">
        <f ca="1" t="shared" si="58"/>
        <v>45.9</v>
      </c>
      <c r="DA33" s="44">
        <f t="shared" si="34"/>
        <v>0</v>
      </c>
      <c r="DB33" s="49">
        <f t="shared" si="7"/>
        <v>1</v>
      </c>
      <c r="DC33" s="49">
        <f>SUM($DB$15:DB33)*DB33</f>
        <v>19</v>
      </c>
      <c r="DD33" s="28" t="s">
        <v>46</v>
      </c>
      <c r="DE33" s="6"/>
      <c r="DF33" s="9">
        <f ca="1" t="shared" si="35"/>
        <v>9</v>
      </c>
      <c r="DG33" s="10">
        <f ca="1" t="shared" si="36"/>
        <v>194</v>
      </c>
      <c r="DH33" s="48">
        <f t="shared" si="37"/>
        <v>-89</v>
      </c>
      <c r="DI33" s="49">
        <f t="shared" si="8"/>
        <v>1</v>
      </c>
      <c r="DJ33" s="45">
        <f t="shared" si="38"/>
        <v>45</v>
      </c>
      <c r="DK33" s="9">
        <f ca="1" t="shared" si="39"/>
        <v>44</v>
      </c>
      <c r="DL33" s="25">
        <v>45</v>
      </c>
      <c r="DM33" s="14">
        <f ca="1" t="shared" si="59"/>
        <v>45.9</v>
      </c>
      <c r="DN33" s="44">
        <f t="shared" si="40"/>
        <v>24</v>
      </c>
      <c r="DO33" s="49">
        <f t="shared" si="9"/>
        <v>0</v>
      </c>
      <c r="DP33" s="49">
        <f>SUM($DO$15:DO33)*DO33</f>
        <v>0</v>
      </c>
      <c r="DQ33" s="28" t="s">
        <v>46</v>
      </c>
      <c r="DR33" s="6"/>
      <c r="DS33" s="9">
        <f ca="1" t="shared" si="41"/>
        <v>9</v>
      </c>
      <c r="DT33" s="10">
        <f ca="1" t="shared" si="42"/>
        <v>194</v>
      </c>
      <c r="DU33" s="48">
        <f t="shared" si="43"/>
        <v>-89</v>
      </c>
      <c r="DV33" s="49">
        <f t="shared" si="10"/>
        <v>1</v>
      </c>
      <c r="DW33" s="45">
        <f t="shared" si="44"/>
        <v>45</v>
      </c>
      <c r="DX33" s="9">
        <f ca="1" t="shared" si="45"/>
        <v>44</v>
      </c>
      <c r="DY33" s="25">
        <v>45</v>
      </c>
      <c r="DZ33" s="14">
        <f ca="1" t="shared" si="46"/>
        <v>45.9</v>
      </c>
      <c r="EA33" s="44">
        <f t="shared" si="47"/>
        <v>24</v>
      </c>
      <c r="EB33" s="49">
        <f t="shared" si="11"/>
        <v>0</v>
      </c>
      <c r="EC33" s="49">
        <f>SUM($EB$15:EB33)*EB33</f>
        <v>0</v>
      </c>
      <c r="ED33" s="28" t="s">
        <v>46</v>
      </c>
    </row>
    <row r="34" spans="1:134" s="3" customFormat="1" ht="12.75" customHeight="1">
      <c r="A34" s="209">
        <f t="shared" si="0"/>
        <v>0</v>
      </c>
      <c r="B34" s="210"/>
      <c r="C34" s="209">
        <f t="shared" si="12"/>
        <v>0</v>
      </c>
      <c r="D34" s="210"/>
      <c r="E34" s="69"/>
      <c r="F34" s="67"/>
      <c r="G34" s="67"/>
      <c r="H34" s="67"/>
      <c r="I34" s="54"/>
      <c r="J34" s="52"/>
      <c r="K34" s="53"/>
      <c r="L34" s="53"/>
      <c r="M34" s="53"/>
      <c r="N34" s="54"/>
      <c r="O34" s="52"/>
      <c r="P34" s="53"/>
      <c r="Q34" s="53"/>
      <c r="R34" s="53"/>
      <c r="S34" s="54"/>
      <c r="T34" s="52"/>
      <c r="U34" s="53"/>
      <c r="V34" s="53"/>
      <c r="W34" s="53"/>
      <c r="X34" s="54"/>
      <c r="Y34" s="19">
        <v>42</v>
      </c>
      <c r="Z34" s="16" t="s">
        <v>15</v>
      </c>
      <c r="AA34" s="20">
        <v>43.9</v>
      </c>
      <c r="AB34" s="52">
        <v>2</v>
      </c>
      <c r="AC34" s="53">
        <v>2</v>
      </c>
      <c r="AD34" s="53">
        <v>2</v>
      </c>
      <c r="AE34" s="53">
        <v>2</v>
      </c>
      <c r="AF34" s="54">
        <v>2</v>
      </c>
      <c r="AG34" s="52">
        <v>2</v>
      </c>
      <c r="AH34" s="53">
        <v>2</v>
      </c>
      <c r="AI34" s="53">
        <v>2</v>
      </c>
      <c r="AJ34" s="53">
        <v>2</v>
      </c>
      <c r="AK34" s="54">
        <v>1</v>
      </c>
      <c r="AL34" s="52"/>
      <c r="AM34" s="53"/>
      <c r="AN34" s="53"/>
      <c r="AO34" s="53"/>
      <c r="AP34" s="54"/>
      <c r="AQ34" s="52"/>
      <c r="AR34" s="53"/>
      <c r="AS34" s="53"/>
      <c r="AT34" s="53"/>
      <c r="AU34" s="75"/>
      <c r="AV34" s="209">
        <f t="shared" si="1"/>
        <v>19</v>
      </c>
      <c r="AW34" s="210"/>
      <c r="AX34" s="209">
        <f t="shared" si="2"/>
        <v>185</v>
      </c>
      <c r="AY34" s="215"/>
      <c r="AZ34" s="149">
        <f t="shared" si="3"/>
        <v>19</v>
      </c>
      <c r="BA34" s="150"/>
      <c r="BB34" s="160">
        <f t="shared" si="4"/>
        <v>185</v>
      </c>
      <c r="BC34" s="150"/>
      <c r="BE34" s="9">
        <f ca="1" t="shared" si="13"/>
        <v>0</v>
      </c>
      <c r="BF34" s="10">
        <f ca="1" t="shared" si="14"/>
        <v>0</v>
      </c>
      <c r="BG34" s="48">
        <f t="shared" si="48"/>
        <v>0</v>
      </c>
      <c r="BH34" s="25">
        <f t="shared" si="15"/>
        <v>1</v>
      </c>
      <c r="BI34" s="45">
        <f t="shared" si="49"/>
        <v>47</v>
      </c>
      <c r="BJ34" s="9">
        <f ca="1" t="shared" si="50"/>
        <v>46</v>
      </c>
      <c r="BK34" s="25">
        <v>47</v>
      </c>
      <c r="BL34" s="14">
        <f ca="1" t="shared" si="51"/>
        <v>47.9</v>
      </c>
      <c r="BM34" s="44">
        <f t="shared" si="52"/>
        <v>0</v>
      </c>
      <c r="BN34" s="49">
        <f t="shared" si="16"/>
        <v>1</v>
      </c>
      <c r="BO34" s="49">
        <f>SUM($BN$15:BN34)*BN34</f>
        <v>20</v>
      </c>
      <c r="BP34" s="28" t="s">
        <v>47</v>
      </c>
      <c r="BQ34" s="6"/>
      <c r="BR34" s="9">
        <f ca="1" t="shared" si="17"/>
        <v>6</v>
      </c>
      <c r="BS34" s="10">
        <f ca="1" t="shared" si="18"/>
        <v>200</v>
      </c>
      <c r="BT34" s="48">
        <f t="shared" si="19"/>
        <v>-22</v>
      </c>
      <c r="BU34" s="49">
        <f t="shared" si="20"/>
        <v>1</v>
      </c>
      <c r="BV34" s="45">
        <f t="shared" si="21"/>
        <v>47</v>
      </c>
      <c r="BW34" s="9">
        <f ca="1" t="shared" si="22"/>
        <v>46</v>
      </c>
      <c r="BX34" s="25">
        <v>47</v>
      </c>
      <c r="BY34" s="14">
        <f ca="1" t="shared" si="53"/>
        <v>47.9</v>
      </c>
      <c r="BZ34" s="44">
        <f t="shared" si="23"/>
        <v>15</v>
      </c>
      <c r="CA34" s="49">
        <f t="shared" si="54"/>
        <v>0</v>
      </c>
      <c r="CB34" s="49">
        <f>SUM($CA$15:CA34)*CA34</f>
        <v>0</v>
      </c>
      <c r="CC34" s="28" t="s">
        <v>47</v>
      </c>
      <c r="CD34" s="6"/>
      <c r="CE34" s="9">
        <f ca="1" t="shared" si="24"/>
        <v>6</v>
      </c>
      <c r="CF34" s="10">
        <f ca="1" t="shared" si="25"/>
        <v>200</v>
      </c>
      <c r="CG34" s="48">
        <f t="shared" si="26"/>
        <v>-22</v>
      </c>
      <c r="CH34" s="49">
        <f t="shared" si="27"/>
        <v>1</v>
      </c>
      <c r="CI34" s="45">
        <f t="shared" si="28"/>
        <v>47</v>
      </c>
      <c r="CJ34" s="9">
        <f ca="1" t="shared" si="55"/>
        <v>46</v>
      </c>
      <c r="CK34" s="25">
        <v>47</v>
      </c>
      <c r="CL34" s="14">
        <f ca="1" t="shared" si="56"/>
        <v>47.9</v>
      </c>
      <c r="CM34" s="44">
        <f t="shared" si="29"/>
        <v>15</v>
      </c>
      <c r="CN34" s="49">
        <f t="shared" si="30"/>
        <v>0</v>
      </c>
      <c r="CO34" s="49">
        <f>SUM($CN$15:CN34)*CN34</f>
        <v>0</v>
      </c>
      <c r="CP34" s="28" t="s">
        <v>47</v>
      </c>
      <c r="CS34" s="9">
        <f ca="1" t="shared" si="31"/>
        <v>0</v>
      </c>
      <c r="CT34" s="10">
        <f ca="1" t="shared" si="32"/>
        <v>0</v>
      </c>
      <c r="CU34" s="48">
        <f t="shared" si="5"/>
        <v>0</v>
      </c>
      <c r="CV34" s="25">
        <f t="shared" si="6"/>
        <v>1</v>
      </c>
      <c r="CW34" s="45">
        <f t="shared" si="33"/>
        <v>47</v>
      </c>
      <c r="CX34" s="9">
        <f ca="1" t="shared" si="57"/>
        <v>46</v>
      </c>
      <c r="CY34" s="25">
        <v>47</v>
      </c>
      <c r="CZ34" s="14">
        <f ca="1" t="shared" si="58"/>
        <v>47.9</v>
      </c>
      <c r="DA34" s="44">
        <f t="shared" si="34"/>
        <v>0</v>
      </c>
      <c r="DB34" s="49">
        <f t="shared" si="7"/>
        <v>1</v>
      </c>
      <c r="DC34" s="49">
        <f>SUM($DB$15:DB34)*DB34</f>
        <v>20</v>
      </c>
      <c r="DD34" s="28" t="s">
        <v>47</v>
      </c>
      <c r="DE34" s="6"/>
      <c r="DF34" s="9">
        <f ca="1" t="shared" si="35"/>
        <v>6</v>
      </c>
      <c r="DG34" s="10">
        <f ca="1" t="shared" si="36"/>
        <v>200</v>
      </c>
      <c r="DH34" s="48">
        <f t="shared" si="37"/>
        <v>-95</v>
      </c>
      <c r="DI34" s="49">
        <f t="shared" si="8"/>
        <v>1</v>
      </c>
      <c r="DJ34" s="45">
        <f t="shared" si="38"/>
        <v>47</v>
      </c>
      <c r="DK34" s="9">
        <f ca="1" t="shared" si="39"/>
        <v>46</v>
      </c>
      <c r="DL34" s="25">
        <v>47</v>
      </c>
      <c r="DM34" s="14">
        <f ca="1" t="shared" si="59"/>
        <v>47.9</v>
      </c>
      <c r="DN34" s="44">
        <f t="shared" si="40"/>
        <v>15</v>
      </c>
      <c r="DO34" s="49">
        <f t="shared" si="9"/>
        <v>0</v>
      </c>
      <c r="DP34" s="49">
        <f>SUM($DO$15:DO34)*DO34</f>
        <v>0</v>
      </c>
      <c r="DQ34" s="28" t="s">
        <v>47</v>
      </c>
      <c r="DR34" s="6"/>
      <c r="DS34" s="9">
        <f ca="1" t="shared" si="41"/>
        <v>6</v>
      </c>
      <c r="DT34" s="10">
        <f ca="1" t="shared" si="42"/>
        <v>200</v>
      </c>
      <c r="DU34" s="48">
        <f t="shared" si="43"/>
        <v>-95</v>
      </c>
      <c r="DV34" s="49">
        <f t="shared" si="10"/>
        <v>1</v>
      </c>
      <c r="DW34" s="45">
        <f t="shared" si="44"/>
        <v>47</v>
      </c>
      <c r="DX34" s="9">
        <f ca="1" t="shared" si="45"/>
        <v>46</v>
      </c>
      <c r="DY34" s="25">
        <v>47</v>
      </c>
      <c r="DZ34" s="14">
        <f ca="1" t="shared" si="46"/>
        <v>47.9</v>
      </c>
      <c r="EA34" s="44">
        <f t="shared" si="47"/>
        <v>15</v>
      </c>
      <c r="EB34" s="49">
        <f t="shared" si="11"/>
        <v>0</v>
      </c>
      <c r="EC34" s="49">
        <f>SUM($EB$15:EB34)*EB34</f>
        <v>0</v>
      </c>
      <c r="ED34" s="28" t="s">
        <v>47</v>
      </c>
    </row>
    <row r="35" spans="1:134" s="3" customFormat="1" ht="12.75" customHeight="1">
      <c r="A35" s="209">
        <f t="shared" si="0"/>
        <v>0</v>
      </c>
      <c r="B35" s="210"/>
      <c r="C35" s="209">
        <f t="shared" si="12"/>
        <v>0</v>
      </c>
      <c r="D35" s="210"/>
      <c r="E35" s="69"/>
      <c r="F35" s="67"/>
      <c r="G35" s="67"/>
      <c r="H35" s="67"/>
      <c r="I35" s="54"/>
      <c r="J35" s="52"/>
      <c r="K35" s="53"/>
      <c r="L35" s="53"/>
      <c r="M35" s="53"/>
      <c r="N35" s="54"/>
      <c r="O35" s="52"/>
      <c r="P35" s="53"/>
      <c r="Q35" s="53"/>
      <c r="R35" s="53"/>
      <c r="S35" s="54"/>
      <c r="T35" s="52"/>
      <c r="U35" s="53"/>
      <c r="V35" s="53"/>
      <c r="W35" s="53"/>
      <c r="X35" s="54"/>
      <c r="Y35" s="19">
        <v>40</v>
      </c>
      <c r="Z35" s="16" t="s">
        <v>15</v>
      </c>
      <c r="AA35" s="20">
        <v>41.9</v>
      </c>
      <c r="AB35" s="52">
        <v>1</v>
      </c>
      <c r="AC35" s="53">
        <v>1</v>
      </c>
      <c r="AD35" s="53">
        <v>1</v>
      </c>
      <c r="AE35" s="53">
        <v>1</v>
      </c>
      <c r="AF35" s="54">
        <v>1</v>
      </c>
      <c r="AG35" s="52">
        <v>1</v>
      </c>
      <c r="AH35" s="53">
        <v>1</v>
      </c>
      <c r="AI35" s="53">
        <v>1</v>
      </c>
      <c r="AJ35" s="53">
        <v>1</v>
      </c>
      <c r="AK35" s="54">
        <v>1</v>
      </c>
      <c r="AL35" s="52">
        <v>1</v>
      </c>
      <c r="AM35" s="53">
        <v>1</v>
      </c>
      <c r="AN35" s="53">
        <v>1</v>
      </c>
      <c r="AO35" s="53">
        <v>1</v>
      </c>
      <c r="AP35" s="54">
        <v>1</v>
      </c>
      <c r="AQ35" s="52">
        <v>1</v>
      </c>
      <c r="AR35" s="53">
        <v>1</v>
      </c>
      <c r="AS35" s="53">
        <v>1</v>
      </c>
      <c r="AT35" s="53">
        <v>1</v>
      </c>
      <c r="AU35" s="54">
        <v>1</v>
      </c>
      <c r="AV35" s="209">
        <f t="shared" si="1"/>
        <v>20</v>
      </c>
      <c r="AW35" s="210"/>
      <c r="AX35" s="209">
        <f t="shared" si="2"/>
        <v>166</v>
      </c>
      <c r="AY35" s="215"/>
      <c r="AZ35" s="149">
        <f t="shared" si="3"/>
        <v>20</v>
      </c>
      <c r="BA35" s="150"/>
      <c r="BB35" s="160">
        <f t="shared" si="4"/>
        <v>166</v>
      </c>
      <c r="BC35" s="150"/>
      <c r="BE35" s="9">
        <f ca="1" t="shared" si="13"/>
        <v>0</v>
      </c>
      <c r="BF35" s="10">
        <f ca="1" t="shared" si="14"/>
        <v>0</v>
      </c>
      <c r="BG35" s="48">
        <f t="shared" si="48"/>
        <v>0</v>
      </c>
      <c r="BH35" s="25">
        <f t="shared" si="15"/>
        <v>1</v>
      </c>
      <c r="BI35" s="45">
        <f t="shared" si="49"/>
        <v>49</v>
      </c>
      <c r="BJ35" s="9">
        <f ca="1" t="shared" si="50"/>
        <v>48</v>
      </c>
      <c r="BK35" s="25">
        <v>49</v>
      </c>
      <c r="BL35" s="14">
        <f ca="1" t="shared" si="51"/>
        <v>49.9</v>
      </c>
      <c r="BM35" s="44">
        <f t="shared" si="52"/>
        <v>0</v>
      </c>
      <c r="BN35" s="49">
        <f t="shared" si="16"/>
        <v>1</v>
      </c>
      <c r="BO35" s="49">
        <f>SUM($BN$15:BN35)*BN35</f>
        <v>21</v>
      </c>
      <c r="BP35" s="28" t="s">
        <v>48</v>
      </c>
      <c r="BQ35" s="6"/>
      <c r="BR35" s="9">
        <f ca="1" t="shared" si="17"/>
        <v>8</v>
      </c>
      <c r="BS35" s="10">
        <f ca="1" t="shared" si="18"/>
        <v>208</v>
      </c>
      <c r="BT35" s="48">
        <f t="shared" si="19"/>
        <v>-30</v>
      </c>
      <c r="BU35" s="49">
        <f t="shared" si="20"/>
        <v>1</v>
      </c>
      <c r="BV35" s="45">
        <f t="shared" si="21"/>
        <v>49</v>
      </c>
      <c r="BW35" s="9">
        <f ca="1" t="shared" si="22"/>
        <v>48</v>
      </c>
      <c r="BX35" s="25">
        <v>49</v>
      </c>
      <c r="BY35" s="14">
        <f ca="1" t="shared" si="53"/>
        <v>49.9</v>
      </c>
      <c r="BZ35" s="44">
        <f t="shared" si="23"/>
        <v>9</v>
      </c>
      <c r="CA35" s="49">
        <f t="shared" si="54"/>
        <v>0</v>
      </c>
      <c r="CB35" s="49">
        <f>SUM($CA$15:CA35)*CA35</f>
        <v>0</v>
      </c>
      <c r="CC35" s="28" t="s">
        <v>48</v>
      </c>
      <c r="CD35" s="6"/>
      <c r="CE35" s="9">
        <f ca="1" t="shared" si="24"/>
        <v>8</v>
      </c>
      <c r="CF35" s="10">
        <f ca="1" t="shared" si="25"/>
        <v>208</v>
      </c>
      <c r="CG35" s="48">
        <f t="shared" si="26"/>
        <v>-30</v>
      </c>
      <c r="CH35" s="49">
        <f t="shared" si="27"/>
        <v>1</v>
      </c>
      <c r="CI35" s="45">
        <f t="shared" si="28"/>
        <v>49</v>
      </c>
      <c r="CJ35" s="9">
        <f ca="1" t="shared" si="55"/>
        <v>48</v>
      </c>
      <c r="CK35" s="25">
        <v>49</v>
      </c>
      <c r="CL35" s="14">
        <f ca="1" t="shared" si="56"/>
        <v>49.9</v>
      </c>
      <c r="CM35" s="44">
        <f t="shared" si="29"/>
        <v>9</v>
      </c>
      <c r="CN35" s="49">
        <f t="shared" si="30"/>
        <v>0</v>
      </c>
      <c r="CO35" s="49">
        <f>SUM($CN$15:CN35)*CN35</f>
        <v>0</v>
      </c>
      <c r="CP35" s="28" t="s">
        <v>48</v>
      </c>
      <c r="CS35" s="9">
        <f ca="1" t="shared" si="31"/>
        <v>0</v>
      </c>
      <c r="CT35" s="10">
        <f ca="1" t="shared" si="32"/>
        <v>0</v>
      </c>
      <c r="CU35" s="48">
        <f t="shared" si="5"/>
        <v>0</v>
      </c>
      <c r="CV35" s="25">
        <f t="shared" si="6"/>
        <v>1</v>
      </c>
      <c r="CW35" s="45">
        <f t="shared" si="33"/>
        <v>49</v>
      </c>
      <c r="CX35" s="9">
        <f ca="1" t="shared" si="57"/>
        <v>48</v>
      </c>
      <c r="CY35" s="25">
        <v>49</v>
      </c>
      <c r="CZ35" s="14">
        <f ca="1" t="shared" si="58"/>
        <v>49.9</v>
      </c>
      <c r="DA35" s="44">
        <f t="shared" si="34"/>
        <v>0</v>
      </c>
      <c r="DB35" s="49">
        <f t="shared" si="7"/>
        <v>1</v>
      </c>
      <c r="DC35" s="49">
        <f>SUM($DB$15:DB35)*DB35</f>
        <v>21</v>
      </c>
      <c r="DD35" s="28" t="s">
        <v>48</v>
      </c>
      <c r="DE35" s="6"/>
      <c r="DF35" s="9">
        <f ca="1" t="shared" si="35"/>
        <v>8</v>
      </c>
      <c r="DG35" s="10">
        <f ca="1" t="shared" si="36"/>
        <v>208</v>
      </c>
      <c r="DH35" s="48">
        <f t="shared" si="37"/>
        <v>-103</v>
      </c>
      <c r="DI35" s="49">
        <f t="shared" si="8"/>
        <v>1</v>
      </c>
      <c r="DJ35" s="45">
        <f t="shared" si="38"/>
        <v>49</v>
      </c>
      <c r="DK35" s="9">
        <f ca="1" t="shared" si="39"/>
        <v>48</v>
      </c>
      <c r="DL35" s="25">
        <v>49</v>
      </c>
      <c r="DM35" s="14">
        <f ca="1" t="shared" si="59"/>
        <v>49.9</v>
      </c>
      <c r="DN35" s="44">
        <f t="shared" si="40"/>
        <v>9</v>
      </c>
      <c r="DO35" s="49">
        <f t="shared" si="9"/>
        <v>0</v>
      </c>
      <c r="DP35" s="49">
        <f>SUM($DO$15:DO35)*DO35</f>
        <v>0</v>
      </c>
      <c r="DQ35" s="28" t="s">
        <v>48</v>
      </c>
      <c r="DR35" s="6"/>
      <c r="DS35" s="9">
        <f ca="1" t="shared" si="41"/>
        <v>8</v>
      </c>
      <c r="DT35" s="10">
        <f ca="1" t="shared" si="42"/>
        <v>208</v>
      </c>
      <c r="DU35" s="48">
        <f t="shared" si="43"/>
        <v>-103</v>
      </c>
      <c r="DV35" s="49">
        <f t="shared" si="10"/>
        <v>1</v>
      </c>
      <c r="DW35" s="45">
        <f t="shared" si="44"/>
        <v>49</v>
      </c>
      <c r="DX35" s="9">
        <f ca="1" t="shared" si="45"/>
        <v>48</v>
      </c>
      <c r="DY35" s="25">
        <v>49</v>
      </c>
      <c r="DZ35" s="14">
        <f ca="1" t="shared" si="46"/>
        <v>49.9</v>
      </c>
      <c r="EA35" s="44">
        <f t="shared" si="47"/>
        <v>9</v>
      </c>
      <c r="EB35" s="49">
        <f t="shared" si="11"/>
        <v>0</v>
      </c>
      <c r="EC35" s="49">
        <f>SUM($EB$15:EB35)*EB35</f>
        <v>0</v>
      </c>
      <c r="ED35" s="28" t="s">
        <v>48</v>
      </c>
    </row>
    <row r="36" spans="1:134" s="3" customFormat="1" ht="12.75" customHeight="1">
      <c r="A36" s="209">
        <f t="shared" si="0"/>
        <v>0</v>
      </c>
      <c r="B36" s="210"/>
      <c r="C36" s="209">
        <f t="shared" si="12"/>
        <v>0</v>
      </c>
      <c r="D36" s="210"/>
      <c r="E36" s="52"/>
      <c r="F36" s="53"/>
      <c r="G36" s="53"/>
      <c r="H36" s="67"/>
      <c r="I36" s="54"/>
      <c r="J36" s="52"/>
      <c r="K36" s="53"/>
      <c r="L36" s="53"/>
      <c r="M36" s="53"/>
      <c r="N36" s="54"/>
      <c r="O36" s="52"/>
      <c r="P36" s="53"/>
      <c r="Q36" s="53"/>
      <c r="R36" s="53"/>
      <c r="S36" s="54"/>
      <c r="T36" s="52"/>
      <c r="U36" s="53"/>
      <c r="V36" s="53"/>
      <c r="W36" s="53"/>
      <c r="X36" s="54"/>
      <c r="Y36" s="19">
        <v>38</v>
      </c>
      <c r="Z36" s="16" t="s">
        <v>15</v>
      </c>
      <c r="AA36" s="20">
        <v>39.9</v>
      </c>
      <c r="AB36" s="52">
        <v>2</v>
      </c>
      <c r="AC36" s="53">
        <v>2</v>
      </c>
      <c r="AD36" s="53">
        <v>2</v>
      </c>
      <c r="AE36" s="53">
        <v>2</v>
      </c>
      <c r="AF36" s="54">
        <v>2</v>
      </c>
      <c r="AG36" s="52">
        <v>2</v>
      </c>
      <c r="AH36" s="53">
        <v>2</v>
      </c>
      <c r="AI36" s="53">
        <v>2</v>
      </c>
      <c r="AJ36" s="53">
        <v>2</v>
      </c>
      <c r="AK36" s="54">
        <v>2</v>
      </c>
      <c r="AL36" s="52">
        <v>1</v>
      </c>
      <c r="AM36" s="53"/>
      <c r="AN36" s="53"/>
      <c r="AO36" s="53"/>
      <c r="AP36" s="54"/>
      <c r="AQ36" s="52"/>
      <c r="AR36" s="53"/>
      <c r="AS36" s="53"/>
      <c r="AT36" s="53"/>
      <c r="AU36" s="75"/>
      <c r="AV36" s="305">
        <f>SUM(AB36:AU36)</f>
        <v>21</v>
      </c>
      <c r="AW36" s="210"/>
      <c r="AX36" s="305">
        <f>AX37+AV36</f>
        <v>146</v>
      </c>
      <c r="AY36" s="215"/>
      <c r="AZ36" s="149">
        <f t="shared" si="3"/>
        <v>21</v>
      </c>
      <c r="BA36" s="150"/>
      <c r="BB36" s="160">
        <f t="shared" si="4"/>
        <v>146</v>
      </c>
      <c r="BC36" s="150"/>
      <c r="BE36" s="9">
        <f ca="1" t="shared" si="13"/>
        <v>0</v>
      </c>
      <c r="BF36" s="10">
        <f ca="1" t="shared" si="14"/>
        <v>0</v>
      </c>
      <c r="BG36" s="48">
        <f t="shared" si="48"/>
        <v>0</v>
      </c>
      <c r="BH36" s="25">
        <f t="shared" si="15"/>
        <v>1</v>
      </c>
      <c r="BI36" s="45">
        <f t="shared" si="49"/>
        <v>51</v>
      </c>
      <c r="BJ36" s="9">
        <f ca="1" t="shared" si="50"/>
        <v>50</v>
      </c>
      <c r="BK36" s="25">
        <v>51</v>
      </c>
      <c r="BL36" s="14">
        <f ca="1" t="shared" si="51"/>
        <v>51.9</v>
      </c>
      <c r="BM36" s="44">
        <f t="shared" si="52"/>
        <v>0</v>
      </c>
      <c r="BN36" s="49">
        <f t="shared" si="16"/>
        <v>1</v>
      </c>
      <c r="BO36" s="49">
        <f>SUM($BN$15:BN36)*BN36</f>
        <v>22</v>
      </c>
      <c r="BP36" s="28" t="s">
        <v>49</v>
      </c>
      <c r="BQ36" s="6"/>
      <c r="BR36" s="9">
        <f ca="1" t="shared" si="17"/>
        <v>1</v>
      </c>
      <c r="BS36" s="10">
        <f ca="1" t="shared" si="18"/>
        <v>209</v>
      </c>
      <c r="BT36" s="48">
        <f t="shared" si="19"/>
        <v>-31</v>
      </c>
      <c r="BU36" s="49">
        <f t="shared" si="20"/>
        <v>1</v>
      </c>
      <c r="BV36" s="45">
        <f t="shared" si="21"/>
        <v>51</v>
      </c>
      <c r="BW36" s="9">
        <f ca="1" t="shared" si="22"/>
        <v>50</v>
      </c>
      <c r="BX36" s="25">
        <v>51</v>
      </c>
      <c r="BY36" s="14">
        <f ca="1" t="shared" si="53"/>
        <v>51.9</v>
      </c>
      <c r="BZ36" s="44">
        <f t="shared" si="23"/>
        <v>1</v>
      </c>
      <c r="CA36" s="49">
        <f t="shared" si="54"/>
        <v>0</v>
      </c>
      <c r="CB36" s="49">
        <f>SUM($CA$15:CA36)*CA36</f>
        <v>0</v>
      </c>
      <c r="CC36" s="28" t="s">
        <v>49</v>
      </c>
      <c r="CD36" s="6"/>
      <c r="CE36" s="9">
        <f ca="1" t="shared" si="24"/>
        <v>1</v>
      </c>
      <c r="CF36" s="10">
        <f ca="1" t="shared" si="25"/>
        <v>209</v>
      </c>
      <c r="CG36" s="48">
        <f t="shared" si="26"/>
        <v>-31</v>
      </c>
      <c r="CH36" s="49">
        <f t="shared" si="27"/>
        <v>1</v>
      </c>
      <c r="CI36" s="45">
        <f t="shared" si="28"/>
        <v>51</v>
      </c>
      <c r="CJ36" s="9">
        <f ca="1" t="shared" si="55"/>
        <v>50</v>
      </c>
      <c r="CK36" s="25">
        <v>51</v>
      </c>
      <c r="CL36" s="14">
        <f ca="1" t="shared" si="56"/>
        <v>51.9</v>
      </c>
      <c r="CM36" s="44">
        <f t="shared" si="29"/>
        <v>1</v>
      </c>
      <c r="CN36" s="49">
        <f t="shared" si="30"/>
        <v>0</v>
      </c>
      <c r="CO36" s="49">
        <f>SUM($CN$15:CN36)*CN36</f>
        <v>0</v>
      </c>
      <c r="CP36" s="28" t="s">
        <v>49</v>
      </c>
      <c r="CS36" s="9">
        <f ca="1" t="shared" si="31"/>
        <v>0</v>
      </c>
      <c r="CT36" s="10">
        <f ca="1" t="shared" si="32"/>
        <v>0</v>
      </c>
      <c r="CU36" s="48">
        <f t="shared" si="5"/>
        <v>0</v>
      </c>
      <c r="CV36" s="25">
        <f t="shared" si="6"/>
        <v>1</v>
      </c>
      <c r="CW36" s="45">
        <f t="shared" si="33"/>
        <v>51</v>
      </c>
      <c r="CX36" s="9">
        <f ca="1" t="shared" si="57"/>
        <v>50</v>
      </c>
      <c r="CY36" s="25">
        <v>51</v>
      </c>
      <c r="CZ36" s="14">
        <f ca="1" t="shared" si="58"/>
        <v>51.9</v>
      </c>
      <c r="DA36" s="44">
        <f t="shared" si="34"/>
        <v>0</v>
      </c>
      <c r="DB36" s="49">
        <f t="shared" si="7"/>
        <v>1</v>
      </c>
      <c r="DC36" s="49">
        <f>SUM($DB$15:DB36)*DB36</f>
        <v>22</v>
      </c>
      <c r="DD36" s="28" t="s">
        <v>49</v>
      </c>
      <c r="DE36" s="6"/>
      <c r="DF36" s="9">
        <f ca="1" t="shared" si="35"/>
        <v>1</v>
      </c>
      <c r="DG36" s="10">
        <f ca="1" t="shared" si="36"/>
        <v>209</v>
      </c>
      <c r="DH36" s="48">
        <f t="shared" si="37"/>
        <v>-104</v>
      </c>
      <c r="DI36" s="49">
        <f t="shared" si="8"/>
        <v>1</v>
      </c>
      <c r="DJ36" s="45">
        <f t="shared" si="38"/>
        <v>51</v>
      </c>
      <c r="DK36" s="9">
        <f ca="1" t="shared" si="39"/>
        <v>50</v>
      </c>
      <c r="DL36" s="25">
        <v>51</v>
      </c>
      <c r="DM36" s="14">
        <f ca="1" t="shared" si="59"/>
        <v>51.9</v>
      </c>
      <c r="DN36" s="44">
        <f t="shared" si="40"/>
        <v>1</v>
      </c>
      <c r="DO36" s="49">
        <f t="shared" si="9"/>
        <v>0</v>
      </c>
      <c r="DP36" s="49">
        <f>SUM($DO$15:DO36)*DO36</f>
        <v>0</v>
      </c>
      <c r="DQ36" s="28" t="s">
        <v>49</v>
      </c>
      <c r="DR36" s="6"/>
      <c r="DS36" s="9">
        <f ca="1" t="shared" si="41"/>
        <v>1</v>
      </c>
      <c r="DT36" s="10">
        <f ca="1" t="shared" si="42"/>
        <v>209</v>
      </c>
      <c r="DU36" s="48">
        <f t="shared" si="43"/>
        <v>-104</v>
      </c>
      <c r="DV36" s="49">
        <f t="shared" si="10"/>
        <v>1</v>
      </c>
      <c r="DW36" s="45">
        <f t="shared" si="44"/>
        <v>51</v>
      </c>
      <c r="DX36" s="9">
        <f ca="1" t="shared" si="45"/>
        <v>50</v>
      </c>
      <c r="DY36" s="25">
        <v>51</v>
      </c>
      <c r="DZ36" s="14">
        <f ca="1" t="shared" si="46"/>
        <v>51.9</v>
      </c>
      <c r="EA36" s="44">
        <f t="shared" si="47"/>
        <v>1</v>
      </c>
      <c r="EB36" s="49">
        <f t="shared" si="11"/>
        <v>0</v>
      </c>
      <c r="EC36" s="49">
        <f>SUM($EB$15:EB36)*EB36</f>
        <v>0</v>
      </c>
      <c r="ED36" s="28" t="s">
        <v>49</v>
      </c>
    </row>
    <row r="37" spans="1:134" s="3" customFormat="1" ht="12.75" customHeight="1">
      <c r="A37" s="209">
        <f t="shared" si="0"/>
        <v>0</v>
      </c>
      <c r="B37" s="210"/>
      <c r="C37" s="209">
        <f t="shared" si="12"/>
        <v>0</v>
      </c>
      <c r="D37" s="210"/>
      <c r="E37" s="52"/>
      <c r="F37" s="53"/>
      <c r="G37" s="53"/>
      <c r="H37" s="53"/>
      <c r="I37" s="54"/>
      <c r="J37" s="52"/>
      <c r="K37" s="53"/>
      <c r="L37" s="53"/>
      <c r="M37" s="53"/>
      <c r="N37" s="54"/>
      <c r="O37" s="52"/>
      <c r="P37" s="53"/>
      <c r="Q37" s="53"/>
      <c r="R37" s="53"/>
      <c r="S37" s="54"/>
      <c r="T37" s="52"/>
      <c r="U37" s="53"/>
      <c r="V37" s="53"/>
      <c r="W37" s="53"/>
      <c r="X37" s="54"/>
      <c r="Y37" s="19">
        <v>36</v>
      </c>
      <c r="Z37" s="16" t="s">
        <v>15</v>
      </c>
      <c r="AA37" s="20">
        <v>37.9</v>
      </c>
      <c r="AB37" s="52">
        <v>2</v>
      </c>
      <c r="AC37" s="53">
        <v>2</v>
      </c>
      <c r="AD37" s="53">
        <v>2</v>
      </c>
      <c r="AE37" s="53">
        <v>2</v>
      </c>
      <c r="AF37" s="54">
        <v>2</v>
      </c>
      <c r="AG37" s="52">
        <v>2</v>
      </c>
      <c r="AH37" s="53">
        <v>2</v>
      </c>
      <c r="AI37" s="53">
        <v>2</v>
      </c>
      <c r="AJ37" s="53">
        <v>2</v>
      </c>
      <c r="AK37" s="54">
        <v>2</v>
      </c>
      <c r="AL37" s="52">
        <v>2</v>
      </c>
      <c r="AM37" s="53">
        <v>2</v>
      </c>
      <c r="AN37" s="53">
        <v>2</v>
      </c>
      <c r="AO37" s="53">
        <v>2</v>
      </c>
      <c r="AP37" s="54">
        <v>2</v>
      </c>
      <c r="AQ37" s="52">
        <v>2</v>
      </c>
      <c r="AR37" s="53">
        <v>1</v>
      </c>
      <c r="AS37" s="53">
        <v>1</v>
      </c>
      <c r="AT37" s="53">
        <v>1</v>
      </c>
      <c r="AU37" s="54">
        <v>1</v>
      </c>
      <c r="AV37" s="209">
        <f t="shared" si="1"/>
        <v>36</v>
      </c>
      <c r="AW37" s="210"/>
      <c r="AX37" s="209">
        <f t="shared" si="2"/>
        <v>125</v>
      </c>
      <c r="AY37" s="215"/>
      <c r="AZ37" s="149">
        <f t="shared" si="3"/>
        <v>36</v>
      </c>
      <c r="BA37" s="150"/>
      <c r="BB37" s="160">
        <f t="shared" si="4"/>
        <v>125</v>
      </c>
      <c r="BC37" s="150"/>
      <c r="BE37" s="9">
        <f ca="1" t="shared" si="13"/>
        <v>0</v>
      </c>
      <c r="BF37" s="10">
        <f ca="1" t="shared" si="14"/>
        <v>0</v>
      </c>
      <c r="BG37" s="48">
        <f t="shared" si="48"/>
        <v>0</v>
      </c>
      <c r="BH37" s="25">
        <f t="shared" si="15"/>
        <v>1</v>
      </c>
      <c r="BI37" s="45">
        <f t="shared" si="49"/>
        <v>53</v>
      </c>
      <c r="BJ37" s="9">
        <f ca="1" t="shared" si="50"/>
        <v>52</v>
      </c>
      <c r="BK37" s="25">
        <v>53</v>
      </c>
      <c r="BL37" s="14">
        <f ca="1" t="shared" si="51"/>
        <v>53.9</v>
      </c>
      <c r="BM37" s="44">
        <f t="shared" si="52"/>
        <v>0</v>
      </c>
      <c r="BN37" s="49">
        <f t="shared" si="16"/>
        <v>1</v>
      </c>
      <c r="BO37" s="49">
        <f>SUM($BN$15:BN37)*BN37</f>
        <v>23</v>
      </c>
      <c r="BP37" s="28" t="s">
        <v>50</v>
      </c>
      <c r="BQ37" s="6"/>
      <c r="BR37" s="9">
        <f ca="1" t="shared" si="17"/>
        <v>0</v>
      </c>
      <c r="BS37" s="10">
        <f ca="1" t="shared" si="18"/>
        <v>209</v>
      </c>
      <c r="BT37" s="48">
        <f t="shared" si="19"/>
        <v>-31</v>
      </c>
      <c r="BU37" s="49">
        <f t="shared" si="20"/>
        <v>1</v>
      </c>
      <c r="BV37" s="45">
        <f t="shared" si="21"/>
        <v>53</v>
      </c>
      <c r="BW37" s="9">
        <f ca="1" t="shared" si="22"/>
        <v>52</v>
      </c>
      <c r="BX37" s="25">
        <v>53</v>
      </c>
      <c r="BY37" s="14">
        <f ca="1" t="shared" si="53"/>
        <v>53.9</v>
      </c>
      <c r="BZ37" s="44">
        <f t="shared" si="23"/>
        <v>0</v>
      </c>
      <c r="CA37" s="49">
        <f t="shared" si="54"/>
        <v>0</v>
      </c>
      <c r="CB37" s="49">
        <f>SUM($CA$15:CA37)*CA37</f>
        <v>0</v>
      </c>
      <c r="CC37" s="28" t="s">
        <v>50</v>
      </c>
      <c r="CD37" s="6"/>
      <c r="CE37" s="9">
        <f ca="1" t="shared" si="24"/>
        <v>0</v>
      </c>
      <c r="CF37" s="10">
        <f ca="1" t="shared" si="25"/>
        <v>209</v>
      </c>
      <c r="CG37" s="48">
        <f t="shared" si="26"/>
        <v>-31</v>
      </c>
      <c r="CH37" s="49">
        <f t="shared" si="27"/>
        <v>1</v>
      </c>
      <c r="CI37" s="45">
        <f t="shared" si="28"/>
        <v>53</v>
      </c>
      <c r="CJ37" s="9">
        <f ca="1" t="shared" si="55"/>
        <v>52</v>
      </c>
      <c r="CK37" s="25">
        <v>53</v>
      </c>
      <c r="CL37" s="14">
        <f ca="1" t="shared" si="56"/>
        <v>53.9</v>
      </c>
      <c r="CM37" s="44">
        <f t="shared" si="29"/>
        <v>0</v>
      </c>
      <c r="CN37" s="49">
        <f t="shared" si="30"/>
        <v>0</v>
      </c>
      <c r="CO37" s="49">
        <f>SUM($CN$15:CN37)*CN37</f>
        <v>0</v>
      </c>
      <c r="CP37" s="28" t="s">
        <v>50</v>
      </c>
      <c r="CS37" s="9">
        <f ca="1" t="shared" si="31"/>
        <v>0</v>
      </c>
      <c r="CT37" s="10">
        <f ca="1" t="shared" si="32"/>
        <v>0</v>
      </c>
      <c r="CU37" s="48">
        <f t="shared" si="5"/>
        <v>0</v>
      </c>
      <c r="CV37" s="25">
        <f t="shared" si="6"/>
        <v>1</v>
      </c>
      <c r="CW37" s="45">
        <f t="shared" si="33"/>
        <v>53</v>
      </c>
      <c r="CX37" s="9">
        <f ca="1" t="shared" si="57"/>
        <v>52</v>
      </c>
      <c r="CY37" s="25">
        <v>53</v>
      </c>
      <c r="CZ37" s="14">
        <f ca="1" t="shared" si="58"/>
        <v>53.9</v>
      </c>
      <c r="DA37" s="44">
        <f t="shared" si="34"/>
        <v>0</v>
      </c>
      <c r="DB37" s="49">
        <f t="shared" si="7"/>
        <v>1</v>
      </c>
      <c r="DC37" s="49">
        <f>SUM($DB$15:DB37)*DB37</f>
        <v>23</v>
      </c>
      <c r="DD37" s="28" t="s">
        <v>50</v>
      </c>
      <c r="DE37" s="6"/>
      <c r="DF37" s="9">
        <f ca="1" t="shared" si="35"/>
        <v>0</v>
      </c>
      <c r="DG37" s="10">
        <f ca="1" t="shared" si="36"/>
        <v>209</v>
      </c>
      <c r="DH37" s="48">
        <f t="shared" si="37"/>
        <v>-104</v>
      </c>
      <c r="DI37" s="49">
        <f t="shared" si="8"/>
        <v>1</v>
      </c>
      <c r="DJ37" s="45">
        <f t="shared" si="38"/>
        <v>53</v>
      </c>
      <c r="DK37" s="9">
        <f ca="1" t="shared" si="39"/>
        <v>52</v>
      </c>
      <c r="DL37" s="25">
        <v>53</v>
      </c>
      <c r="DM37" s="14">
        <f ca="1" t="shared" si="59"/>
        <v>53.9</v>
      </c>
      <c r="DN37" s="44">
        <f t="shared" si="40"/>
        <v>0</v>
      </c>
      <c r="DO37" s="49">
        <f t="shared" si="9"/>
        <v>0</v>
      </c>
      <c r="DP37" s="49">
        <f>SUM($DO$15:DO37)*DO37</f>
        <v>0</v>
      </c>
      <c r="DQ37" s="28" t="s">
        <v>50</v>
      </c>
      <c r="DR37" s="6"/>
      <c r="DS37" s="9">
        <f ca="1" t="shared" si="41"/>
        <v>0</v>
      </c>
      <c r="DT37" s="10">
        <f ca="1" t="shared" si="42"/>
        <v>209</v>
      </c>
      <c r="DU37" s="48">
        <f t="shared" si="43"/>
        <v>-104</v>
      </c>
      <c r="DV37" s="49">
        <f t="shared" si="10"/>
        <v>1</v>
      </c>
      <c r="DW37" s="45">
        <f t="shared" si="44"/>
        <v>53</v>
      </c>
      <c r="DX37" s="9">
        <f ca="1" t="shared" si="45"/>
        <v>52</v>
      </c>
      <c r="DY37" s="25">
        <v>53</v>
      </c>
      <c r="DZ37" s="14">
        <f ca="1" t="shared" si="46"/>
        <v>53.9</v>
      </c>
      <c r="EA37" s="44">
        <f t="shared" si="47"/>
        <v>0</v>
      </c>
      <c r="EB37" s="49">
        <f t="shared" si="11"/>
        <v>0</v>
      </c>
      <c r="EC37" s="49">
        <f>SUM($EB$15:EB37)*EB37</f>
        <v>0</v>
      </c>
      <c r="ED37" s="28" t="s">
        <v>50</v>
      </c>
    </row>
    <row r="38" spans="1:134" s="3" customFormat="1" ht="12.75" customHeight="1">
      <c r="A38" s="209">
        <f t="shared" si="0"/>
        <v>0</v>
      </c>
      <c r="B38" s="210"/>
      <c r="C38" s="209">
        <f t="shared" si="12"/>
        <v>0</v>
      </c>
      <c r="D38" s="210"/>
      <c r="E38" s="52"/>
      <c r="F38" s="53"/>
      <c r="G38" s="53"/>
      <c r="H38" s="53"/>
      <c r="I38" s="54"/>
      <c r="J38" s="52"/>
      <c r="K38" s="53"/>
      <c r="L38" s="53"/>
      <c r="M38" s="53"/>
      <c r="N38" s="54"/>
      <c r="O38" s="52"/>
      <c r="P38" s="53"/>
      <c r="Q38" s="53"/>
      <c r="R38" s="53"/>
      <c r="S38" s="54"/>
      <c r="T38" s="52"/>
      <c r="U38" s="53"/>
      <c r="V38" s="53"/>
      <c r="W38" s="53"/>
      <c r="X38" s="54"/>
      <c r="Y38" s="19">
        <v>34</v>
      </c>
      <c r="Z38" s="16" t="s">
        <v>15</v>
      </c>
      <c r="AA38" s="20">
        <v>35.9</v>
      </c>
      <c r="AB38" s="52">
        <v>2</v>
      </c>
      <c r="AC38" s="53">
        <v>2</v>
      </c>
      <c r="AD38" s="53">
        <v>2</v>
      </c>
      <c r="AE38" s="53">
        <v>2</v>
      </c>
      <c r="AF38" s="54">
        <v>2</v>
      </c>
      <c r="AG38" s="52">
        <v>2</v>
      </c>
      <c r="AH38" s="53">
        <v>2</v>
      </c>
      <c r="AI38" s="53">
        <v>2</v>
      </c>
      <c r="AJ38" s="53">
        <v>2</v>
      </c>
      <c r="AK38" s="54">
        <v>2</v>
      </c>
      <c r="AL38" s="52">
        <v>2</v>
      </c>
      <c r="AM38" s="53">
        <v>2</v>
      </c>
      <c r="AN38" s="53">
        <v>2</v>
      </c>
      <c r="AO38" s="53">
        <v>2</v>
      </c>
      <c r="AP38" s="54">
        <v>2</v>
      </c>
      <c r="AQ38" s="52">
        <v>1</v>
      </c>
      <c r="AR38" s="53"/>
      <c r="AS38" s="53"/>
      <c r="AT38" s="53"/>
      <c r="AU38" s="75"/>
      <c r="AV38" s="209">
        <f t="shared" si="1"/>
        <v>31</v>
      </c>
      <c r="AW38" s="210"/>
      <c r="AX38" s="209">
        <f t="shared" si="2"/>
        <v>89</v>
      </c>
      <c r="AY38" s="215"/>
      <c r="AZ38" s="149">
        <f t="shared" si="3"/>
        <v>31</v>
      </c>
      <c r="BA38" s="150"/>
      <c r="BB38" s="160">
        <f t="shared" si="4"/>
        <v>89</v>
      </c>
      <c r="BC38" s="150"/>
      <c r="BE38" s="9">
        <f ca="1" t="shared" si="13"/>
        <v>0</v>
      </c>
      <c r="BF38" s="10">
        <f ca="1" t="shared" si="14"/>
        <v>0</v>
      </c>
      <c r="BG38" s="48">
        <f t="shared" si="48"/>
        <v>0</v>
      </c>
      <c r="BH38" s="25">
        <f t="shared" si="15"/>
        <v>1</v>
      </c>
      <c r="BI38" s="45">
        <f t="shared" si="49"/>
        <v>55</v>
      </c>
      <c r="BJ38" s="9">
        <f ca="1" t="shared" si="50"/>
        <v>54</v>
      </c>
      <c r="BK38" s="25">
        <v>55</v>
      </c>
      <c r="BL38" s="14">
        <f ca="1" t="shared" si="51"/>
        <v>55.9</v>
      </c>
      <c r="BM38" s="44">
        <f t="shared" si="52"/>
        <v>0</v>
      </c>
      <c r="BN38" s="49">
        <f t="shared" si="16"/>
        <v>1</v>
      </c>
      <c r="BO38" s="49">
        <f>SUM($BN$15:BN38)*BN38</f>
        <v>24</v>
      </c>
      <c r="BP38" s="28" t="s">
        <v>51</v>
      </c>
      <c r="BQ38" s="6"/>
      <c r="BR38" s="9">
        <f ca="1" t="shared" si="17"/>
        <v>0</v>
      </c>
      <c r="BS38" s="10">
        <f ca="1" t="shared" si="18"/>
        <v>209</v>
      </c>
      <c r="BT38" s="48">
        <f t="shared" si="19"/>
        <v>-31</v>
      </c>
      <c r="BU38" s="49">
        <f t="shared" si="20"/>
        <v>1</v>
      </c>
      <c r="BV38" s="45">
        <f t="shared" si="21"/>
        <v>55</v>
      </c>
      <c r="BW38" s="9">
        <f ca="1" t="shared" si="22"/>
        <v>54</v>
      </c>
      <c r="BX38" s="25">
        <v>55</v>
      </c>
      <c r="BY38" s="14">
        <f ca="1" t="shared" si="53"/>
        <v>55.9</v>
      </c>
      <c r="BZ38" s="44">
        <f t="shared" si="23"/>
        <v>0</v>
      </c>
      <c r="CA38" s="49">
        <f t="shared" si="54"/>
        <v>0</v>
      </c>
      <c r="CB38" s="49">
        <f>SUM($CA$15:CA38)*CA38</f>
        <v>0</v>
      </c>
      <c r="CC38" s="28" t="s">
        <v>51</v>
      </c>
      <c r="CD38" s="6"/>
      <c r="CE38" s="9">
        <f ca="1" t="shared" si="24"/>
        <v>0</v>
      </c>
      <c r="CF38" s="10">
        <f ca="1" t="shared" si="25"/>
        <v>209</v>
      </c>
      <c r="CG38" s="48">
        <f t="shared" si="26"/>
        <v>-31</v>
      </c>
      <c r="CH38" s="49">
        <f t="shared" si="27"/>
        <v>1</v>
      </c>
      <c r="CI38" s="45">
        <f t="shared" si="28"/>
        <v>55</v>
      </c>
      <c r="CJ38" s="9">
        <f ca="1" t="shared" si="55"/>
        <v>54</v>
      </c>
      <c r="CK38" s="25">
        <v>55</v>
      </c>
      <c r="CL38" s="14">
        <f ca="1" t="shared" si="56"/>
        <v>55.9</v>
      </c>
      <c r="CM38" s="44">
        <f t="shared" si="29"/>
        <v>0</v>
      </c>
      <c r="CN38" s="49">
        <f t="shared" si="30"/>
        <v>0</v>
      </c>
      <c r="CO38" s="49">
        <f>SUM($CN$15:CN38)*CN38</f>
        <v>0</v>
      </c>
      <c r="CP38" s="28" t="s">
        <v>51</v>
      </c>
      <c r="CS38" s="9">
        <f ca="1" t="shared" si="31"/>
        <v>0</v>
      </c>
      <c r="CT38" s="10">
        <f ca="1" t="shared" si="32"/>
        <v>0</v>
      </c>
      <c r="CU38" s="48">
        <f t="shared" si="5"/>
        <v>0</v>
      </c>
      <c r="CV38" s="25">
        <f t="shared" si="6"/>
        <v>1</v>
      </c>
      <c r="CW38" s="45">
        <f t="shared" si="33"/>
        <v>55</v>
      </c>
      <c r="CX38" s="9">
        <f ca="1" t="shared" si="57"/>
        <v>54</v>
      </c>
      <c r="CY38" s="25">
        <v>55</v>
      </c>
      <c r="CZ38" s="14">
        <f ca="1" t="shared" si="58"/>
        <v>55.9</v>
      </c>
      <c r="DA38" s="44">
        <f t="shared" si="34"/>
        <v>0</v>
      </c>
      <c r="DB38" s="49">
        <f t="shared" si="7"/>
        <v>1</v>
      </c>
      <c r="DC38" s="49">
        <f>SUM($DB$15:DB38)*DB38</f>
        <v>24</v>
      </c>
      <c r="DD38" s="28" t="s">
        <v>51</v>
      </c>
      <c r="DE38" s="6"/>
      <c r="DF38" s="9">
        <f ca="1" t="shared" si="35"/>
        <v>0</v>
      </c>
      <c r="DG38" s="10">
        <f ca="1" t="shared" si="36"/>
        <v>209</v>
      </c>
      <c r="DH38" s="48">
        <f t="shared" si="37"/>
        <v>-104</v>
      </c>
      <c r="DI38" s="49">
        <f t="shared" si="8"/>
        <v>1</v>
      </c>
      <c r="DJ38" s="45">
        <f t="shared" si="38"/>
        <v>55</v>
      </c>
      <c r="DK38" s="9">
        <f ca="1" t="shared" si="39"/>
        <v>54</v>
      </c>
      <c r="DL38" s="25">
        <v>55</v>
      </c>
      <c r="DM38" s="14">
        <f ca="1" t="shared" si="59"/>
        <v>55.9</v>
      </c>
      <c r="DN38" s="44">
        <f t="shared" si="40"/>
        <v>0</v>
      </c>
      <c r="DO38" s="49">
        <f t="shared" si="9"/>
        <v>0</v>
      </c>
      <c r="DP38" s="49">
        <f>SUM($DO$15:DO38)*DO38</f>
        <v>0</v>
      </c>
      <c r="DQ38" s="28" t="s">
        <v>51</v>
      </c>
      <c r="DR38" s="6"/>
      <c r="DS38" s="9">
        <f ca="1" t="shared" si="41"/>
        <v>0</v>
      </c>
      <c r="DT38" s="10">
        <f ca="1" t="shared" si="42"/>
        <v>209</v>
      </c>
      <c r="DU38" s="48">
        <f t="shared" si="43"/>
        <v>-104</v>
      </c>
      <c r="DV38" s="49">
        <f t="shared" si="10"/>
        <v>1</v>
      </c>
      <c r="DW38" s="45">
        <f t="shared" si="44"/>
        <v>55</v>
      </c>
      <c r="DX38" s="9">
        <f ca="1" t="shared" si="45"/>
        <v>54</v>
      </c>
      <c r="DY38" s="25">
        <v>55</v>
      </c>
      <c r="DZ38" s="14">
        <f ca="1" t="shared" si="46"/>
        <v>55.9</v>
      </c>
      <c r="EA38" s="44">
        <f t="shared" si="47"/>
        <v>0</v>
      </c>
      <c r="EB38" s="49">
        <f t="shared" si="11"/>
        <v>0</v>
      </c>
      <c r="EC38" s="49">
        <f>SUM($EB$15:EB38)*EB38</f>
        <v>0</v>
      </c>
      <c r="ED38" s="28" t="s">
        <v>51</v>
      </c>
    </row>
    <row r="39" spans="1:134" s="6" customFormat="1" ht="12.75" customHeight="1">
      <c r="A39" s="209">
        <f t="shared" si="0"/>
        <v>0</v>
      </c>
      <c r="B39" s="210"/>
      <c r="C39" s="209">
        <f t="shared" si="12"/>
        <v>0</v>
      </c>
      <c r="D39" s="210"/>
      <c r="E39" s="52"/>
      <c r="F39" s="53"/>
      <c r="G39" s="53"/>
      <c r="H39" s="53"/>
      <c r="I39" s="54"/>
      <c r="J39" s="52"/>
      <c r="K39" s="53"/>
      <c r="L39" s="53"/>
      <c r="M39" s="53"/>
      <c r="N39" s="54"/>
      <c r="O39" s="52"/>
      <c r="P39" s="53"/>
      <c r="Q39" s="53"/>
      <c r="R39" s="53"/>
      <c r="S39" s="54"/>
      <c r="T39" s="52"/>
      <c r="U39" s="53"/>
      <c r="V39" s="53"/>
      <c r="W39" s="53"/>
      <c r="X39" s="54"/>
      <c r="Y39" s="19">
        <v>32</v>
      </c>
      <c r="Z39" s="16" t="s">
        <v>15</v>
      </c>
      <c r="AA39" s="20">
        <v>33.9</v>
      </c>
      <c r="AB39" s="52">
        <v>2</v>
      </c>
      <c r="AC39" s="53">
        <v>2</v>
      </c>
      <c r="AD39" s="53">
        <v>2</v>
      </c>
      <c r="AE39" s="53">
        <v>2</v>
      </c>
      <c r="AF39" s="54">
        <v>2</v>
      </c>
      <c r="AG39" s="52">
        <v>2</v>
      </c>
      <c r="AH39" s="53">
        <v>2</v>
      </c>
      <c r="AI39" s="53">
        <v>2</v>
      </c>
      <c r="AJ39" s="53">
        <v>2</v>
      </c>
      <c r="AK39" s="54">
        <v>2</v>
      </c>
      <c r="AL39" s="52">
        <v>2</v>
      </c>
      <c r="AM39" s="53">
        <v>2</v>
      </c>
      <c r="AN39" s="53">
        <v>2</v>
      </c>
      <c r="AO39" s="53">
        <v>2</v>
      </c>
      <c r="AP39" s="54">
        <v>1</v>
      </c>
      <c r="AQ39" s="52">
        <v>1</v>
      </c>
      <c r="AR39" s="53">
        <v>1</v>
      </c>
      <c r="AS39" s="53">
        <v>1</v>
      </c>
      <c r="AT39" s="53">
        <v>1</v>
      </c>
      <c r="AU39" s="54">
        <v>1</v>
      </c>
      <c r="AV39" s="209">
        <f t="shared" si="1"/>
        <v>34</v>
      </c>
      <c r="AW39" s="210"/>
      <c r="AX39" s="209">
        <f t="shared" si="2"/>
        <v>58</v>
      </c>
      <c r="AY39" s="215"/>
      <c r="AZ39" s="149">
        <f t="shared" si="3"/>
        <v>34</v>
      </c>
      <c r="BA39" s="150"/>
      <c r="BB39" s="160">
        <f t="shared" si="4"/>
        <v>58</v>
      </c>
      <c r="BC39" s="150"/>
      <c r="BE39" s="9">
        <f ca="1" t="shared" si="13"/>
        <v>0</v>
      </c>
      <c r="BF39" s="10">
        <f ca="1" t="shared" si="14"/>
        <v>0</v>
      </c>
      <c r="BG39" s="48">
        <f t="shared" si="48"/>
        <v>0</v>
      </c>
      <c r="BH39" s="25">
        <f t="shared" si="15"/>
        <v>1</v>
      </c>
      <c r="BI39" s="45">
        <f t="shared" si="49"/>
        <v>57</v>
      </c>
      <c r="BJ39" s="9">
        <f ca="1" t="shared" si="50"/>
        <v>56</v>
      </c>
      <c r="BK39" s="25">
        <v>57</v>
      </c>
      <c r="BL39" s="14">
        <f ca="1" t="shared" si="51"/>
        <v>57.9</v>
      </c>
      <c r="BM39" s="44">
        <f t="shared" si="52"/>
        <v>0</v>
      </c>
      <c r="BN39" s="49">
        <f t="shared" si="16"/>
        <v>1</v>
      </c>
      <c r="BO39" s="49">
        <f>SUM($BN$15:BN39)*BN39</f>
        <v>25</v>
      </c>
      <c r="BP39" s="28" t="s">
        <v>52</v>
      </c>
      <c r="BR39" s="9">
        <f ca="1" t="shared" si="17"/>
        <v>0</v>
      </c>
      <c r="BS39" s="10">
        <f ca="1" t="shared" si="18"/>
        <v>209</v>
      </c>
      <c r="BT39" s="48">
        <f t="shared" si="19"/>
        <v>-31</v>
      </c>
      <c r="BU39" s="49">
        <f t="shared" si="20"/>
        <v>1</v>
      </c>
      <c r="BV39" s="45">
        <f t="shared" si="21"/>
        <v>57</v>
      </c>
      <c r="BW39" s="9">
        <f ca="1" t="shared" si="22"/>
        <v>56</v>
      </c>
      <c r="BX39" s="25">
        <v>57</v>
      </c>
      <c r="BY39" s="14">
        <f ca="1" t="shared" si="53"/>
        <v>57.9</v>
      </c>
      <c r="BZ39" s="44">
        <f t="shared" si="23"/>
        <v>0</v>
      </c>
      <c r="CA39" s="49">
        <f t="shared" si="54"/>
        <v>0</v>
      </c>
      <c r="CB39" s="49">
        <f>SUM($CA$15:CA39)*CA39</f>
        <v>0</v>
      </c>
      <c r="CC39" s="28" t="s">
        <v>52</v>
      </c>
      <c r="CE39" s="9">
        <f ca="1" t="shared" si="24"/>
        <v>0</v>
      </c>
      <c r="CF39" s="10">
        <f ca="1" t="shared" si="25"/>
        <v>209</v>
      </c>
      <c r="CG39" s="48">
        <f t="shared" si="26"/>
        <v>-31</v>
      </c>
      <c r="CH39" s="49">
        <f t="shared" si="27"/>
        <v>1</v>
      </c>
      <c r="CI39" s="45">
        <f t="shared" si="28"/>
        <v>57</v>
      </c>
      <c r="CJ39" s="9">
        <f ca="1" t="shared" si="55"/>
        <v>56</v>
      </c>
      <c r="CK39" s="25">
        <v>57</v>
      </c>
      <c r="CL39" s="14">
        <f ca="1" t="shared" si="56"/>
        <v>57.9</v>
      </c>
      <c r="CM39" s="44">
        <f t="shared" si="29"/>
        <v>0</v>
      </c>
      <c r="CN39" s="49">
        <f t="shared" si="30"/>
        <v>0</v>
      </c>
      <c r="CO39" s="49">
        <f>SUM($CN$15:CN39)*CN39</f>
        <v>0</v>
      </c>
      <c r="CP39" s="28" t="s">
        <v>52</v>
      </c>
      <c r="CS39" s="9">
        <f ca="1" t="shared" si="31"/>
        <v>0</v>
      </c>
      <c r="CT39" s="10">
        <f ca="1" t="shared" si="32"/>
        <v>0</v>
      </c>
      <c r="CU39" s="48">
        <f t="shared" si="5"/>
        <v>0</v>
      </c>
      <c r="CV39" s="25">
        <f t="shared" si="6"/>
        <v>1</v>
      </c>
      <c r="CW39" s="45">
        <f t="shared" si="33"/>
        <v>57</v>
      </c>
      <c r="CX39" s="9">
        <f ca="1" t="shared" si="57"/>
        <v>56</v>
      </c>
      <c r="CY39" s="25">
        <v>57</v>
      </c>
      <c r="CZ39" s="14">
        <f ca="1" t="shared" si="58"/>
        <v>57.9</v>
      </c>
      <c r="DA39" s="44">
        <f t="shared" si="34"/>
        <v>0</v>
      </c>
      <c r="DB39" s="49">
        <f t="shared" si="7"/>
        <v>1</v>
      </c>
      <c r="DC39" s="49">
        <f>SUM($DB$15:DB39)*DB39</f>
        <v>25</v>
      </c>
      <c r="DD39" s="28" t="s">
        <v>52</v>
      </c>
      <c r="DF39" s="9">
        <f ca="1" t="shared" si="35"/>
        <v>0</v>
      </c>
      <c r="DG39" s="10">
        <f ca="1" t="shared" si="36"/>
        <v>209</v>
      </c>
      <c r="DH39" s="48">
        <f t="shared" si="37"/>
        <v>-104</v>
      </c>
      <c r="DI39" s="49">
        <f t="shared" si="8"/>
        <v>1</v>
      </c>
      <c r="DJ39" s="45">
        <f t="shared" si="38"/>
        <v>57</v>
      </c>
      <c r="DK39" s="9">
        <f ca="1" t="shared" si="39"/>
        <v>56</v>
      </c>
      <c r="DL39" s="25">
        <v>57</v>
      </c>
      <c r="DM39" s="14">
        <f ca="1" t="shared" si="59"/>
        <v>57.9</v>
      </c>
      <c r="DN39" s="44">
        <f t="shared" si="40"/>
        <v>0</v>
      </c>
      <c r="DO39" s="49">
        <f t="shared" si="9"/>
        <v>0</v>
      </c>
      <c r="DP39" s="49">
        <f>SUM($DO$15:DO39)*DO39</f>
        <v>0</v>
      </c>
      <c r="DQ39" s="28" t="s">
        <v>52</v>
      </c>
      <c r="DS39" s="9">
        <f ca="1" t="shared" si="41"/>
        <v>0</v>
      </c>
      <c r="DT39" s="10">
        <f ca="1" t="shared" si="42"/>
        <v>209</v>
      </c>
      <c r="DU39" s="48">
        <f t="shared" si="43"/>
        <v>-104</v>
      </c>
      <c r="DV39" s="49">
        <f t="shared" si="10"/>
        <v>1</v>
      </c>
      <c r="DW39" s="45">
        <f t="shared" si="44"/>
        <v>57</v>
      </c>
      <c r="DX39" s="9">
        <f ca="1" t="shared" si="45"/>
        <v>56</v>
      </c>
      <c r="DY39" s="25">
        <v>57</v>
      </c>
      <c r="DZ39" s="14">
        <f ca="1" t="shared" si="46"/>
        <v>57.9</v>
      </c>
      <c r="EA39" s="44">
        <f t="shared" si="47"/>
        <v>0</v>
      </c>
      <c r="EB39" s="49">
        <f t="shared" si="11"/>
        <v>0</v>
      </c>
      <c r="EC39" s="49">
        <f>SUM($EB$15:EB39)*EB39</f>
        <v>0</v>
      </c>
      <c r="ED39" s="28" t="s">
        <v>52</v>
      </c>
    </row>
    <row r="40" spans="1:134" s="6" customFormat="1" ht="12.75" customHeight="1">
      <c r="A40" s="209">
        <f t="shared" si="0"/>
        <v>0</v>
      </c>
      <c r="B40" s="210"/>
      <c r="C40" s="209">
        <f t="shared" si="12"/>
        <v>0</v>
      </c>
      <c r="D40" s="210"/>
      <c r="E40" s="52"/>
      <c r="F40" s="53"/>
      <c r="G40" s="53"/>
      <c r="H40" s="53"/>
      <c r="I40" s="54"/>
      <c r="J40" s="52"/>
      <c r="K40" s="53"/>
      <c r="L40" s="53"/>
      <c r="M40" s="53"/>
      <c r="N40" s="54"/>
      <c r="O40" s="52"/>
      <c r="P40" s="53"/>
      <c r="Q40" s="53"/>
      <c r="R40" s="53"/>
      <c r="S40" s="54"/>
      <c r="T40" s="52"/>
      <c r="U40" s="53"/>
      <c r="V40" s="53"/>
      <c r="W40" s="53"/>
      <c r="X40" s="54"/>
      <c r="Y40" s="19">
        <v>30</v>
      </c>
      <c r="Z40" s="16" t="s">
        <v>15</v>
      </c>
      <c r="AA40" s="20">
        <v>31.9</v>
      </c>
      <c r="AB40" s="52">
        <v>1</v>
      </c>
      <c r="AC40" s="53">
        <v>1</v>
      </c>
      <c r="AD40" s="53">
        <v>1</v>
      </c>
      <c r="AE40" s="53">
        <v>1</v>
      </c>
      <c r="AF40" s="54">
        <v>1</v>
      </c>
      <c r="AG40" s="52">
        <v>1</v>
      </c>
      <c r="AH40" s="53">
        <v>1</v>
      </c>
      <c r="AI40" s="53">
        <v>1</v>
      </c>
      <c r="AJ40" s="53">
        <v>1</v>
      </c>
      <c r="AK40" s="54">
        <v>1</v>
      </c>
      <c r="AL40" s="52">
        <v>1</v>
      </c>
      <c r="AM40" s="53">
        <v>1</v>
      </c>
      <c r="AN40" s="53"/>
      <c r="AO40" s="53"/>
      <c r="AP40" s="54"/>
      <c r="AQ40" s="52"/>
      <c r="AR40" s="53"/>
      <c r="AS40" s="53"/>
      <c r="AT40" s="53"/>
      <c r="AU40" s="75"/>
      <c r="AV40" s="209">
        <f t="shared" si="1"/>
        <v>12</v>
      </c>
      <c r="AW40" s="210"/>
      <c r="AX40" s="209">
        <f t="shared" si="2"/>
        <v>24</v>
      </c>
      <c r="AY40" s="215"/>
      <c r="AZ40" s="149">
        <f t="shared" si="3"/>
        <v>12</v>
      </c>
      <c r="BA40" s="150"/>
      <c r="BB40" s="160">
        <f t="shared" si="4"/>
        <v>24</v>
      </c>
      <c r="BC40" s="150"/>
      <c r="BE40" s="9">
        <f ca="1" t="shared" si="13"/>
        <v>0</v>
      </c>
      <c r="BF40" s="10">
        <f ca="1" t="shared" si="14"/>
        <v>0</v>
      </c>
      <c r="BG40" s="48">
        <f t="shared" si="48"/>
        <v>0</v>
      </c>
      <c r="BH40" s="25">
        <f t="shared" si="15"/>
        <v>1</v>
      </c>
      <c r="BI40" s="45">
        <f t="shared" si="49"/>
        <v>59</v>
      </c>
      <c r="BJ40" s="9">
        <f ca="1" t="shared" si="50"/>
        <v>58</v>
      </c>
      <c r="BK40" s="25">
        <v>59</v>
      </c>
      <c r="BL40" s="14">
        <f ca="1" t="shared" si="51"/>
        <v>59.9</v>
      </c>
      <c r="BM40" s="44">
        <f t="shared" si="52"/>
        <v>0</v>
      </c>
      <c r="BN40" s="49">
        <f t="shared" si="16"/>
        <v>1</v>
      </c>
      <c r="BO40" s="49">
        <f>SUM($BN$15:BN40)*BN40</f>
        <v>26</v>
      </c>
      <c r="BP40" s="28" t="s">
        <v>53</v>
      </c>
      <c r="BR40" s="9">
        <f ca="1" t="shared" si="17"/>
        <v>0</v>
      </c>
      <c r="BS40" s="10">
        <f ca="1" t="shared" si="18"/>
        <v>209</v>
      </c>
      <c r="BT40" s="48">
        <f t="shared" si="19"/>
        <v>-31</v>
      </c>
      <c r="BU40" s="49">
        <f t="shared" si="20"/>
        <v>1</v>
      </c>
      <c r="BV40" s="45">
        <f t="shared" si="21"/>
        <v>59</v>
      </c>
      <c r="BW40" s="9">
        <f ca="1" t="shared" si="22"/>
        <v>58</v>
      </c>
      <c r="BX40" s="25">
        <v>59</v>
      </c>
      <c r="BY40" s="14">
        <f ca="1" t="shared" si="53"/>
        <v>59.9</v>
      </c>
      <c r="BZ40" s="44">
        <f t="shared" si="23"/>
        <v>0</v>
      </c>
      <c r="CA40" s="49">
        <f t="shared" si="54"/>
        <v>0</v>
      </c>
      <c r="CB40" s="49">
        <f>SUM($CA$15:CA40)*CA40</f>
        <v>0</v>
      </c>
      <c r="CC40" s="28" t="s">
        <v>53</v>
      </c>
      <c r="CE40" s="9">
        <f ca="1" t="shared" si="24"/>
        <v>0</v>
      </c>
      <c r="CF40" s="10">
        <f ca="1" t="shared" si="25"/>
        <v>209</v>
      </c>
      <c r="CG40" s="48">
        <f t="shared" si="26"/>
        <v>-31</v>
      </c>
      <c r="CH40" s="49">
        <f t="shared" si="27"/>
        <v>1</v>
      </c>
      <c r="CI40" s="45">
        <f t="shared" si="28"/>
        <v>59</v>
      </c>
      <c r="CJ40" s="9">
        <f ca="1" t="shared" si="55"/>
        <v>58</v>
      </c>
      <c r="CK40" s="25">
        <v>59</v>
      </c>
      <c r="CL40" s="14">
        <f ca="1" t="shared" si="56"/>
        <v>59.9</v>
      </c>
      <c r="CM40" s="44">
        <f t="shared" si="29"/>
        <v>0</v>
      </c>
      <c r="CN40" s="49">
        <f t="shared" si="30"/>
        <v>0</v>
      </c>
      <c r="CO40" s="49">
        <f>SUM($CN$15:CN40)*CN40</f>
        <v>0</v>
      </c>
      <c r="CP40" s="28" t="s">
        <v>53</v>
      </c>
      <c r="CS40" s="9">
        <f ca="1" t="shared" si="31"/>
        <v>0</v>
      </c>
      <c r="CT40" s="10">
        <f ca="1" t="shared" si="32"/>
        <v>0</v>
      </c>
      <c r="CU40" s="48">
        <f t="shared" si="5"/>
        <v>0</v>
      </c>
      <c r="CV40" s="25">
        <f t="shared" si="6"/>
        <v>1</v>
      </c>
      <c r="CW40" s="45">
        <f t="shared" si="33"/>
        <v>59</v>
      </c>
      <c r="CX40" s="9">
        <f ca="1" t="shared" si="57"/>
        <v>58</v>
      </c>
      <c r="CY40" s="25">
        <v>59</v>
      </c>
      <c r="CZ40" s="14">
        <f ca="1" t="shared" si="58"/>
        <v>59.9</v>
      </c>
      <c r="DA40" s="44">
        <f t="shared" si="34"/>
        <v>0</v>
      </c>
      <c r="DB40" s="49">
        <f t="shared" si="7"/>
        <v>1</v>
      </c>
      <c r="DC40" s="49">
        <f>SUM($DB$15:DB40)*DB40</f>
        <v>26</v>
      </c>
      <c r="DD40" s="28" t="s">
        <v>53</v>
      </c>
      <c r="DF40" s="9">
        <f ca="1" t="shared" si="35"/>
        <v>0</v>
      </c>
      <c r="DG40" s="10">
        <f ca="1" t="shared" si="36"/>
        <v>209</v>
      </c>
      <c r="DH40" s="48">
        <f t="shared" si="37"/>
        <v>-104</v>
      </c>
      <c r="DI40" s="49">
        <f t="shared" si="8"/>
        <v>1</v>
      </c>
      <c r="DJ40" s="45">
        <f t="shared" si="38"/>
        <v>59</v>
      </c>
      <c r="DK40" s="9">
        <f ca="1" t="shared" si="39"/>
        <v>58</v>
      </c>
      <c r="DL40" s="25">
        <v>59</v>
      </c>
      <c r="DM40" s="14">
        <f ca="1" t="shared" si="59"/>
        <v>59.9</v>
      </c>
      <c r="DN40" s="44">
        <f t="shared" si="40"/>
        <v>0</v>
      </c>
      <c r="DO40" s="49">
        <f t="shared" si="9"/>
        <v>0</v>
      </c>
      <c r="DP40" s="49">
        <f>SUM($DO$15:DO40)*DO40</f>
        <v>0</v>
      </c>
      <c r="DQ40" s="28" t="s">
        <v>53</v>
      </c>
      <c r="DS40" s="9">
        <f ca="1" t="shared" si="41"/>
        <v>0</v>
      </c>
      <c r="DT40" s="10">
        <f ca="1" t="shared" si="42"/>
        <v>209</v>
      </c>
      <c r="DU40" s="48">
        <f t="shared" si="43"/>
        <v>-104</v>
      </c>
      <c r="DV40" s="49">
        <f t="shared" si="10"/>
        <v>1</v>
      </c>
      <c r="DW40" s="45">
        <f t="shared" si="44"/>
        <v>59</v>
      </c>
      <c r="DX40" s="9">
        <f ca="1" t="shared" si="45"/>
        <v>58</v>
      </c>
      <c r="DY40" s="25">
        <v>59</v>
      </c>
      <c r="DZ40" s="14">
        <f ca="1" t="shared" si="46"/>
        <v>59.9</v>
      </c>
      <c r="EA40" s="44">
        <f t="shared" si="47"/>
        <v>0</v>
      </c>
      <c r="EB40" s="49">
        <f t="shared" si="11"/>
        <v>0</v>
      </c>
      <c r="EC40" s="49">
        <f>SUM($EB$15:EB40)*EB40</f>
        <v>0</v>
      </c>
      <c r="ED40" s="28" t="s">
        <v>53</v>
      </c>
    </row>
    <row r="41" spans="1:134" s="6" customFormat="1" ht="12.75" customHeight="1">
      <c r="A41" s="209">
        <f t="shared" si="0"/>
        <v>0</v>
      </c>
      <c r="B41" s="210"/>
      <c r="C41" s="209">
        <f t="shared" si="12"/>
        <v>0</v>
      </c>
      <c r="D41" s="210"/>
      <c r="E41" s="52"/>
      <c r="F41" s="53"/>
      <c r="G41" s="53"/>
      <c r="H41" s="53"/>
      <c r="I41" s="54"/>
      <c r="J41" s="52"/>
      <c r="K41" s="53"/>
      <c r="L41" s="53"/>
      <c r="M41" s="53"/>
      <c r="N41" s="54"/>
      <c r="O41" s="52"/>
      <c r="P41" s="53"/>
      <c r="Q41" s="53"/>
      <c r="R41" s="53"/>
      <c r="S41" s="54"/>
      <c r="T41" s="52"/>
      <c r="U41" s="53"/>
      <c r="V41" s="53"/>
      <c r="W41" s="53"/>
      <c r="X41" s="54"/>
      <c r="Y41" s="19">
        <v>28</v>
      </c>
      <c r="Z41" s="16" t="s">
        <v>15</v>
      </c>
      <c r="AA41" s="20">
        <v>29.9</v>
      </c>
      <c r="AB41" s="52">
        <v>1</v>
      </c>
      <c r="AC41" s="53">
        <v>1</v>
      </c>
      <c r="AD41" s="53">
        <v>1</v>
      </c>
      <c r="AE41" s="53">
        <v>1</v>
      </c>
      <c r="AF41" s="54">
        <v>1</v>
      </c>
      <c r="AG41" s="52">
        <v>1</v>
      </c>
      <c r="AH41" s="53">
        <v>1</v>
      </c>
      <c r="AI41" s="53">
        <v>1</v>
      </c>
      <c r="AJ41" s="53">
        <v>1</v>
      </c>
      <c r="AK41" s="54">
        <v>1</v>
      </c>
      <c r="AL41" s="52"/>
      <c r="AM41" s="53"/>
      <c r="AN41" s="53"/>
      <c r="AO41" s="53"/>
      <c r="AP41" s="54"/>
      <c r="AQ41" s="52"/>
      <c r="AR41" s="53"/>
      <c r="AS41" s="53"/>
      <c r="AT41" s="53"/>
      <c r="AU41" s="75"/>
      <c r="AV41" s="209">
        <f t="shared" si="1"/>
        <v>10</v>
      </c>
      <c r="AW41" s="210"/>
      <c r="AX41" s="209">
        <f t="shared" si="2"/>
        <v>12</v>
      </c>
      <c r="AY41" s="215"/>
      <c r="AZ41" s="149">
        <f t="shared" si="3"/>
        <v>10</v>
      </c>
      <c r="BA41" s="150"/>
      <c r="BB41" s="160">
        <f t="shared" si="4"/>
        <v>12</v>
      </c>
      <c r="BC41" s="150"/>
      <c r="BE41" s="9">
        <f ca="1" t="shared" si="13"/>
        <v>0</v>
      </c>
      <c r="BF41" s="10">
        <f ca="1" t="shared" si="14"/>
        <v>0</v>
      </c>
      <c r="BG41" s="48">
        <f t="shared" si="48"/>
        <v>0</v>
      </c>
      <c r="BH41" s="25">
        <f t="shared" si="15"/>
        <v>1</v>
      </c>
      <c r="BI41" s="45">
        <f t="shared" si="49"/>
        <v>61</v>
      </c>
      <c r="BJ41" s="9">
        <f ca="1" t="shared" si="50"/>
        <v>60</v>
      </c>
      <c r="BK41" s="25">
        <v>61</v>
      </c>
      <c r="BL41" s="14">
        <f ca="1" t="shared" si="51"/>
        <v>61.9</v>
      </c>
      <c r="BM41" s="44">
        <f t="shared" si="52"/>
        <v>0</v>
      </c>
      <c r="BN41" s="49">
        <f t="shared" si="16"/>
        <v>1</v>
      </c>
      <c r="BO41" s="49">
        <f>SUM($BN$15:BN41)*BN41</f>
        <v>27</v>
      </c>
      <c r="BP41" s="28" t="s">
        <v>54</v>
      </c>
      <c r="BR41" s="9">
        <f ca="1" t="shared" si="17"/>
        <v>0</v>
      </c>
      <c r="BS41" s="10">
        <f ca="1" t="shared" si="18"/>
        <v>209</v>
      </c>
      <c r="BT41" s="48">
        <f t="shared" si="19"/>
        <v>-31</v>
      </c>
      <c r="BU41" s="49">
        <f t="shared" si="20"/>
        <v>1</v>
      </c>
      <c r="BV41" s="45">
        <f t="shared" si="21"/>
        <v>61</v>
      </c>
      <c r="BW41" s="9">
        <f ca="1" t="shared" si="22"/>
        <v>60</v>
      </c>
      <c r="BX41" s="25">
        <v>61</v>
      </c>
      <c r="BY41" s="14">
        <f ca="1" t="shared" si="53"/>
        <v>61.9</v>
      </c>
      <c r="BZ41" s="44">
        <f t="shared" si="23"/>
        <v>0</v>
      </c>
      <c r="CA41" s="49">
        <f t="shared" si="54"/>
        <v>0</v>
      </c>
      <c r="CB41" s="49">
        <f>SUM($CA$15:CA41)*CA41</f>
        <v>0</v>
      </c>
      <c r="CC41" s="28" t="s">
        <v>54</v>
      </c>
      <c r="CE41" s="9">
        <f ca="1" t="shared" si="24"/>
        <v>0</v>
      </c>
      <c r="CF41" s="10">
        <f ca="1" t="shared" si="25"/>
        <v>209</v>
      </c>
      <c r="CG41" s="48">
        <f t="shared" si="26"/>
        <v>-31</v>
      </c>
      <c r="CH41" s="49">
        <f t="shared" si="27"/>
        <v>1</v>
      </c>
      <c r="CI41" s="45">
        <f t="shared" si="28"/>
        <v>61</v>
      </c>
      <c r="CJ41" s="9">
        <f ca="1" t="shared" si="55"/>
        <v>60</v>
      </c>
      <c r="CK41" s="25">
        <v>61</v>
      </c>
      <c r="CL41" s="14">
        <f ca="1" t="shared" si="56"/>
        <v>61.9</v>
      </c>
      <c r="CM41" s="44">
        <f t="shared" si="29"/>
        <v>0</v>
      </c>
      <c r="CN41" s="49">
        <f t="shared" si="30"/>
        <v>0</v>
      </c>
      <c r="CO41" s="49">
        <f>SUM($CN$15:CN41)*CN41</f>
        <v>0</v>
      </c>
      <c r="CP41" s="28" t="s">
        <v>54</v>
      </c>
      <c r="CS41" s="9">
        <f ca="1" t="shared" si="31"/>
        <v>0</v>
      </c>
      <c r="CT41" s="10">
        <f ca="1" t="shared" si="32"/>
        <v>0</v>
      </c>
      <c r="CU41" s="48">
        <f t="shared" si="5"/>
        <v>0</v>
      </c>
      <c r="CV41" s="25">
        <f t="shared" si="6"/>
        <v>1</v>
      </c>
      <c r="CW41" s="45">
        <f t="shared" si="33"/>
        <v>61</v>
      </c>
      <c r="CX41" s="9">
        <f ca="1" t="shared" si="57"/>
        <v>60</v>
      </c>
      <c r="CY41" s="25">
        <v>61</v>
      </c>
      <c r="CZ41" s="14">
        <f ca="1" t="shared" si="58"/>
        <v>61.9</v>
      </c>
      <c r="DA41" s="44">
        <f t="shared" si="34"/>
        <v>0</v>
      </c>
      <c r="DB41" s="49">
        <f t="shared" si="7"/>
        <v>1</v>
      </c>
      <c r="DC41" s="49">
        <f>SUM($DB$15:DB41)*DB41</f>
        <v>27</v>
      </c>
      <c r="DD41" s="28" t="s">
        <v>54</v>
      </c>
      <c r="DF41" s="9">
        <f ca="1" t="shared" si="35"/>
        <v>0</v>
      </c>
      <c r="DG41" s="10">
        <f ca="1" t="shared" si="36"/>
        <v>209</v>
      </c>
      <c r="DH41" s="48">
        <f t="shared" si="37"/>
        <v>-104</v>
      </c>
      <c r="DI41" s="49">
        <f t="shared" si="8"/>
        <v>1</v>
      </c>
      <c r="DJ41" s="45">
        <f t="shared" si="38"/>
        <v>61</v>
      </c>
      <c r="DK41" s="9">
        <f ca="1" t="shared" si="39"/>
        <v>60</v>
      </c>
      <c r="DL41" s="25">
        <v>61</v>
      </c>
      <c r="DM41" s="14">
        <f ca="1" t="shared" si="59"/>
        <v>61.9</v>
      </c>
      <c r="DN41" s="44">
        <f t="shared" si="40"/>
        <v>0</v>
      </c>
      <c r="DO41" s="49">
        <f t="shared" si="9"/>
        <v>0</v>
      </c>
      <c r="DP41" s="49">
        <f>SUM($DO$15:DO41)*DO41</f>
        <v>0</v>
      </c>
      <c r="DQ41" s="28" t="s">
        <v>54</v>
      </c>
      <c r="DS41" s="9">
        <f ca="1" t="shared" si="41"/>
        <v>0</v>
      </c>
      <c r="DT41" s="10">
        <f ca="1" t="shared" si="42"/>
        <v>209</v>
      </c>
      <c r="DU41" s="48">
        <f t="shared" si="43"/>
        <v>-104</v>
      </c>
      <c r="DV41" s="49">
        <f t="shared" si="10"/>
        <v>1</v>
      </c>
      <c r="DW41" s="45">
        <f t="shared" si="44"/>
        <v>61</v>
      </c>
      <c r="DX41" s="9">
        <f ca="1" t="shared" si="45"/>
        <v>60</v>
      </c>
      <c r="DY41" s="25">
        <v>61</v>
      </c>
      <c r="DZ41" s="14">
        <f ca="1" t="shared" si="46"/>
        <v>61.9</v>
      </c>
      <c r="EA41" s="44">
        <f t="shared" si="47"/>
        <v>0</v>
      </c>
      <c r="EB41" s="49">
        <f t="shared" si="11"/>
        <v>0</v>
      </c>
      <c r="EC41" s="49">
        <f>SUM($EB$15:EB41)*EB41</f>
        <v>0</v>
      </c>
      <c r="ED41" s="28" t="s">
        <v>54</v>
      </c>
    </row>
    <row r="42" spans="1:134" s="6" customFormat="1" ht="12.75" customHeight="1">
      <c r="A42" s="209">
        <f t="shared" si="0"/>
        <v>0</v>
      </c>
      <c r="B42" s="210"/>
      <c r="C42" s="209">
        <f t="shared" si="12"/>
        <v>0</v>
      </c>
      <c r="D42" s="210"/>
      <c r="E42" s="52"/>
      <c r="F42" s="53"/>
      <c r="G42" s="53"/>
      <c r="H42" s="53"/>
      <c r="I42" s="54"/>
      <c r="J42" s="52"/>
      <c r="K42" s="53"/>
      <c r="L42" s="53"/>
      <c r="M42" s="53"/>
      <c r="N42" s="54"/>
      <c r="O42" s="52"/>
      <c r="P42" s="53"/>
      <c r="Q42" s="53"/>
      <c r="R42" s="53"/>
      <c r="S42" s="54"/>
      <c r="T42" s="52"/>
      <c r="U42" s="53"/>
      <c r="V42" s="53"/>
      <c r="W42" s="53"/>
      <c r="X42" s="54"/>
      <c r="Y42" s="19">
        <v>26</v>
      </c>
      <c r="Z42" s="16" t="s">
        <v>15</v>
      </c>
      <c r="AA42" s="20">
        <v>27.9</v>
      </c>
      <c r="AB42" s="52">
        <v>1</v>
      </c>
      <c r="AC42" s="53">
        <v>1</v>
      </c>
      <c r="AD42" s="53"/>
      <c r="AE42" s="53"/>
      <c r="AF42" s="54"/>
      <c r="AG42" s="52"/>
      <c r="AH42" s="53"/>
      <c r="AI42" s="53"/>
      <c r="AJ42" s="53"/>
      <c r="AK42" s="54"/>
      <c r="AL42" s="52"/>
      <c r="AM42" s="53"/>
      <c r="AN42" s="53"/>
      <c r="AO42" s="53"/>
      <c r="AP42" s="54"/>
      <c r="AQ42" s="52"/>
      <c r="AR42" s="53"/>
      <c r="AS42" s="53"/>
      <c r="AT42" s="53"/>
      <c r="AU42" s="75"/>
      <c r="AV42" s="209">
        <f t="shared" si="1"/>
        <v>2</v>
      </c>
      <c r="AW42" s="210"/>
      <c r="AX42" s="209">
        <f t="shared" si="2"/>
        <v>2</v>
      </c>
      <c r="AY42" s="215"/>
      <c r="AZ42" s="149">
        <f t="shared" si="3"/>
        <v>2</v>
      </c>
      <c r="BA42" s="150"/>
      <c r="BB42" s="160">
        <f t="shared" si="4"/>
        <v>2</v>
      </c>
      <c r="BC42" s="150"/>
      <c r="BE42" s="9">
        <f ca="1" t="shared" si="13"/>
        <v>0</v>
      </c>
      <c r="BF42" s="10">
        <f ca="1" t="shared" si="14"/>
        <v>0</v>
      </c>
      <c r="BG42" s="48">
        <f t="shared" si="48"/>
        <v>0</v>
      </c>
      <c r="BH42" s="25">
        <f t="shared" si="15"/>
        <v>1</v>
      </c>
      <c r="BI42" s="45">
        <f t="shared" si="49"/>
        <v>63</v>
      </c>
      <c r="BJ42" s="9">
        <f ca="1" t="shared" si="50"/>
        <v>62</v>
      </c>
      <c r="BK42" s="25">
        <v>63</v>
      </c>
      <c r="BL42" s="14">
        <f ca="1" t="shared" si="51"/>
        <v>63.9</v>
      </c>
      <c r="BM42" s="44">
        <f t="shared" si="52"/>
        <v>0</v>
      </c>
      <c r="BN42" s="49">
        <f t="shared" si="16"/>
        <v>1</v>
      </c>
      <c r="BO42" s="49">
        <f>SUM($BN$15:BN42)*BN42</f>
        <v>28</v>
      </c>
      <c r="BP42" s="28" t="s">
        <v>55</v>
      </c>
      <c r="BR42" s="9">
        <f ca="1" t="shared" si="17"/>
        <v>0</v>
      </c>
      <c r="BS42" s="10">
        <f ca="1" t="shared" si="18"/>
        <v>209</v>
      </c>
      <c r="BT42" s="48">
        <f t="shared" si="19"/>
        <v>-31</v>
      </c>
      <c r="BU42" s="49">
        <f t="shared" si="20"/>
        <v>1</v>
      </c>
      <c r="BV42" s="45">
        <f t="shared" si="21"/>
        <v>63</v>
      </c>
      <c r="BW42" s="9">
        <f ca="1" t="shared" si="22"/>
        <v>62</v>
      </c>
      <c r="BX42" s="25">
        <v>63</v>
      </c>
      <c r="BY42" s="14">
        <f ca="1" t="shared" si="53"/>
        <v>63.9</v>
      </c>
      <c r="BZ42" s="44">
        <f t="shared" si="23"/>
        <v>0</v>
      </c>
      <c r="CA42" s="49">
        <f t="shared" si="54"/>
        <v>0</v>
      </c>
      <c r="CB42" s="49">
        <f>SUM($CA$15:CA42)*CA42</f>
        <v>0</v>
      </c>
      <c r="CC42" s="28" t="s">
        <v>55</v>
      </c>
      <c r="CE42" s="9">
        <f ca="1" t="shared" si="24"/>
        <v>0</v>
      </c>
      <c r="CF42" s="10">
        <f ca="1" t="shared" si="25"/>
        <v>209</v>
      </c>
      <c r="CG42" s="48">
        <f t="shared" si="26"/>
        <v>-31</v>
      </c>
      <c r="CH42" s="49">
        <f t="shared" si="27"/>
        <v>1</v>
      </c>
      <c r="CI42" s="45">
        <f t="shared" si="28"/>
        <v>63</v>
      </c>
      <c r="CJ42" s="9">
        <f ca="1" t="shared" si="55"/>
        <v>62</v>
      </c>
      <c r="CK42" s="25">
        <v>63</v>
      </c>
      <c r="CL42" s="14">
        <f ca="1" t="shared" si="56"/>
        <v>63.9</v>
      </c>
      <c r="CM42" s="44">
        <f t="shared" si="29"/>
        <v>0</v>
      </c>
      <c r="CN42" s="49">
        <f t="shared" si="30"/>
        <v>0</v>
      </c>
      <c r="CO42" s="49">
        <f>SUM($CN$15:CN42)*CN42</f>
        <v>0</v>
      </c>
      <c r="CP42" s="28" t="s">
        <v>55</v>
      </c>
      <c r="CS42" s="9">
        <f ca="1" t="shared" si="31"/>
        <v>0</v>
      </c>
      <c r="CT42" s="10">
        <f ca="1" t="shared" si="32"/>
        <v>0</v>
      </c>
      <c r="CU42" s="48">
        <f t="shared" si="5"/>
        <v>0</v>
      </c>
      <c r="CV42" s="25">
        <f t="shared" si="6"/>
        <v>1</v>
      </c>
      <c r="CW42" s="45">
        <f t="shared" si="33"/>
        <v>63</v>
      </c>
      <c r="CX42" s="9">
        <f ca="1" t="shared" si="57"/>
        <v>62</v>
      </c>
      <c r="CY42" s="25">
        <v>63</v>
      </c>
      <c r="CZ42" s="14">
        <f ca="1" t="shared" si="58"/>
        <v>63.9</v>
      </c>
      <c r="DA42" s="44">
        <f t="shared" si="34"/>
        <v>0</v>
      </c>
      <c r="DB42" s="49">
        <f t="shared" si="7"/>
        <v>1</v>
      </c>
      <c r="DC42" s="49">
        <f>SUM($DB$15:DB42)*DB42</f>
        <v>28</v>
      </c>
      <c r="DD42" s="28" t="s">
        <v>55</v>
      </c>
      <c r="DF42" s="9">
        <f ca="1" t="shared" si="35"/>
        <v>0</v>
      </c>
      <c r="DG42" s="10">
        <f ca="1" t="shared" si="36"/>
        <v>209</v>
      </c>
      <c r="DH42" s="48">
        <f t="shared" si="37"/>
        <v>-104</v>
      </c>
      <c r="DI42" s="49">
        <f t="shared" si="8"/>
        <v>1</v>
      </c>
      <c r="DJ42" s="45">
        <f t="shared" si="38"/>
        <v>63</v>
      </c>
      <c r="DK42" s="9">
        <f ca="1" t="shared" si="39"/>
        <v>62</v>
      </c>
      <c r="DL42" s="25">
        <v>63</v>
      </c>
      <c r="DM42" s="14">
        <f ca="1" t="shared" si="59"/>
        <v>63.9</v>
      </c>
      <c r="DN42" s="44">
        <f t="shared" si="40"/>
        <v>0</v>
      </c>
      <c r="DO42" s="49">
        <f t="shared" si="9"/>
        <v>0</v>
      </c>
      <c r="DP42" s="49">
        <f>SUM($DO$15:DO42)*DO42</f>
        <v>0</v>
      </c>
      <c r="DQ42" s="28" t="s">
        <v>55</v>
      </c>
      <c r="DS42" s="9">
        <f ca="1" t="shared" si="41"/>
        <v>0</v>
      </c>
      <c r="DT42" s="10">
        <f ca="1" t="shared" si="42"/>
        <v>209</v>
      </c>
      <c r="DU42" s="48">
        <f t="shared" si="43"/>
        <v>-104</v>
      </c>
      <c r="DV42" s="49">
        <f t="shared" si="10"/>
        <v>1</v>
      </c>
      <c r="DW42" s="45">
        <f t="shared" si="44"/>
        <v>63</v>
      </c>
      <c r="DX42" s="9">
        <f ca="1" t="shared" si="45"/>
        <v>62</v>
      </c>
      <c r="DY42" s="25">
        <v>63</v>
      </c>
      <c r="DZ42" s="14">
        <f ca="1" t="shared" si="46"/>
        <v>63.9</v>
      </c>
      <c r="EA42" s="44">
        <f t="shared" si="47"/>
        <v>0</v>
      </c>
      <c r="EB42" s="49">
        <f t="shared" si="11"/>
        <v>0</v>
      </c>
      <c r="EC42" s="49">
        <f>SUM($EB$15:EB42)*EB42</f>
        <v>0</v>
      </c>
      <c r="ED42" s="28" t="s">
        <v>55</v>
      </c>
    </row>
    <row r="43" spans="1:134" s="6" customFormat="1" ht="12.75" customHeight="1">
      <c r="A43" s="209">
        <f t="shared" si="0"/>
        <v>0</v>
      </c>
      <c r="B43" s="210"/>
      <c r="C43" s="209">
        <f t="shared" si="12"/>
        <v>0</v>
      </c>
      <c r="D43" s="210"/>
      <c r="E43" s="52"/>
      <c r="F43" s="53"/>
      <c r="G43" s="53"/>
      <c r="H43" s="53"/>
      <c r="I43" s="54"/>
      <c r="J43" s="52"/>
      <c r="K43" s="53"/>
      <c r="L43" s="53"/>
      <c r="M43" s="53"/>
      <c r="N43" s="54"/>
      <c r="O43" s="52"/>
      <c r="P43" s="53"/>
      <c r="Q43" s="53"/>
      <c r="R43" s="53"/>
      <c r="S43" s="54"/>
      <c r="T43" s="52"/>
      <c r="U43" s="53"/>
      <c r="V43" s="53"/>
      <c r="W43" s="53"/>
      <c r="X43" s="54"/>
      <c r="Y43" s="19">
        <v>24</v>
      </c>
      <c r="Z43" s="16" t="s">
        <v>15</v>
      </c>
      <c r="AA43" s="20">
        <v>25.9</v>
      </c>
      <c r="AB43" s="52"/>
      <c r="AC43" s="53"/>
      <c r="AD43" s="53"/>
      <c r="AE43" s="53"/>
      <c r="AF43" s="54"/>
      <c r="AG43" s="52"/>
      <c r="AH43" s="53"/>
      <c r="AI43" s="53"/>
      <c r="AJ43" s="53"/>
      <c r="AK43" s="54"/>
      <c r="AL43" s="52"/>
      <c r="AM43" s="53"/>
      <c r="AN43" s="53"/>
      <c r="AO43" s="53"/>
      <c r="AP43" s="54"/>
      <c r="AQ43" s="52"/>
      <c r="AR43" s="53"/>
      <c r="AS43" s="53"/>
      <c r="AT43" s="53"/>
      <c r="AU43" s="75"/>
      <c r="AV43" s="209">
        <f t="shared" si="1"/>
        <v>0</v>
      </c>
      <c r="AW43" s="210"/>
      <c r="AX43" s="209">
        <f t="shared" si="2"/>
        <v>0</v>
      </c>
      <c r="AY43" s="215"/>
      <c r="AZ43" s="149">
        <f t="shared" si="3"/>
        <v>0</v>
      </c>
      <c r="BA43" s="150"/>
      <c r="BB43" s="160">
        <f t="shared" si="4"/>
        <v>0</v>
      </c>
      <c r="BC43" s="150"/>
      <c r="BE43" s="9">
        <f ca="1" t="shared" si="13"/>
        <v>0</v>
      </c>
      <c r="BF43" s="10">
        <f ca="1" t="shared" si="14"/>
        <v>0</v>
      </c>
      <c r="BG43" s="48">
        <f t="shared" si="48"/>
        <v>0</v>
      </c>
      <c r="BH43" s="25">
        <f t="shared" si="15"/>
        <v>1</v>
      </c>
      <c r="BI43" s="45">
        <f t="shared" si="49"/>
        <v>65</v>
      </c>
      <c r="BJ43" s="9">
        <f ca="1" t="shared" si="50"/>
        <v>64</v>
      </c>
      <c r="BK43" s="25">
        <v>65</v>
      </c>
      <c r="BL43" s="14">
        <f ca="1" t="shared" si="51"/>
        <v>65.9</v>
      </c>
      <c r="BM43" s="44">
        <f t="shared" si="52"/>
        <v>0</v>
      </c>
      <c r="BN43" s="49">
        <f t="shared" si="16"/>
        <v>1</v>
      </c>
      <c r="BO43" s="49">
        <f>SUM($BN$15:BN43)*BN43</f>
        <v>29</v>
      </c>
      <c r="BP43" s="28" t="s">
        <v>56</v>
      </c>
      <c r="BR43" s="9">
        <f ca="1" t="shared" si="17"/>
        <v>0</v>
      </c>
      <c r="BS43" s="10">
        <f ca="1" t="shared" si="18"/>
        <v>209</v>
      </c>
      <c r="BT43" s="48">
        <f t="shared" si="19"/>
        <v>-31</v>
      </c>
      <c r="BU43" s="49">
        <f t="shared" si="20"/>
        <v>1</v>
      </c>
      <c r="BV43" s="45">
        <f t="shared" si="21"/>
        <v>65</v>
      </c>
      <c r="BW43" s="9">
        <f ca="1" t="shared" si="22"/>
        <v>64</v>
      </c>
      <c r="BX43" s="25">
        <v>65</v>
      </c>
      <c r="BY43" s="14">
        <f ca="1" t="shared" si="53"/>
        <v>65.9</v>
      </c>
      <c r="BZ43" s="44">
        <f t="shared" si="23"/>
        <v>0</v>
      </c>
      <c r="CA43" s="49">
        <f t="shared" si="54"/>
        <v>0</v>
      </c>
      <c r="CB43" s="49">
        <f>SUM($CA$15:CA43)*CA43</f>
        <v>0</v>
      </c>
      <c r="CC43" s="28" t="s">
        <v>56</v>
      </c>
      <c r="CE43" s="9">
        <f ca="1" t="shared" si="24"/>
        <v>0</v>
      </c>
      <c r="CF43" s="10">
        <f ca="1" t="shared" si="25"/>
        <v>209</v>
      </c>
      <c r="CG43" s="48">
        <f t="shared" si="26"/>
        <v>-31</v>
      </c>
      <c r="CH43" s="49">
        <f t="shared" si="27"/>
        <v>1</v>
      </c>
      <c r="CI43" s="45">
        <f t="shared" si="28"/>
        <v>65</v>
      </c>
      <c r="CJ43" s="9">
        <f ca="1" t="shared" si="55"/>
        <v>64</v>
      </c>
      <c r="CK43" s="25">
        <v>65</v>
      </c>
      <c r="CL43" s="14">
        <f ca="1" t="shared" si="56"/>
        <v>65.9</v>
      </c>
      <c r="CM43" s="44">
        <f t="shared" si="29"/>
        <v>0</v>
      </c>
      <c r="CN43" s="49">
        <f t="shared" si="30"/>
        <v>0</v>
      </c>
      <c r="CO43" s="49">
        <f>SUM($CN$15:CN43)*CN43</f>
        <v>0</v>
      </c>
      <c r="CP43" s="28" t="s">
        <v>56</v>
      </c>
      <c r="CS43" s="9">
        <f ca="1" t="shared" si="31"/>
        <v>0</v>
      </c>
      <c r="CT43" s="10">
        <f ca="1" t="shared" si="32"/>
        <v>0</v>
      </c>
      <c r="CU43" s="48">
        <f t="shared" si="5"/>
        <v>0</v>
      </c>
      <c r="CV43" s="25">
        <f t="shared" si="6"/>
        <v>1</v>
      </c>
      <c r="CW43" s="45">
        <f t="shared" si="33"/>
        <v>65</v>
      </c>
      <c r="CX43" s="9">
        <f ca="1" t="shared" si="57"/>
        <v>64</v>
      </c>
      <c r="CY43" s="25">
        <v>65</v>
      </c>
      <c r="CZ43" s="14">
        <f ca="1" t="shared" si="58"/>
        <v>65.9</v>
      </c>
      <c r="DA43" s="44">
        <f t="shared" si="34"/>
        <v>0</v>
      </c>
      <c r="DB43" s="49">
        <f t="shared" si="7"/>
        <v>1</v>
      </c>
      <c r="DC43" s="49">
        <f>SUM($DB$15:DB43)*DB43</f>
        <v>29</v>
      </c>
      <c r="DD43" s="28" t="s">
        <v>56</v>
      </c>
      <c r="DF43" s="9">
        <f ca="1" t="shared" si="35"/>
        <v>0</v>
      </c>
      <c r="DG43" s="10">
        <f ca="1" t="shared" si="36"/>
        <v>209</v>
      </c>
      <c r="DH43" s="48">
        <f t="shared" si="37"/>
        <v>-104</v>
      </c>
      <c r="DI43" s="49">
        <f t="shared" si="8"/>
        <v>1</v>
      </c>
      <c r="DJ43" s="45">
        <f t="shared" si="38"/>
        <v>65</v>
      </c>
      <c r="DK43" s="9">
        <f ca="1" t="shared" si="39"/>
        <v>64</v>
      </c>
      <c r="DL43" s="25">
        <v>65</v>
      </c>
      <c r="DM43" s="14">
        <f ca="1" t="shared" si="59"/>
        <v>65.9</v>
      </c>
      <c r="DN43" s="44">
        <f t="shared" si="40"/>
        <v>0</v>
      </c>
      <c r="DO43" s="49">
        <f t="shared" si="9"/>
        <v>0</v>
      </c>
      <c r="DP43" s="49">
        <f>SUM($DO$15:DO43)*DO43</f>
        <v>0</v>
      </c>
      <c r="DQ43" s="28" t="s">
        <v>56</v>
      </c>
      <c r="DS43" s="9">
        <f ca="1" t="shared" si="41"/>
        <v>0</v>
      </c>
      <c r="DT43" s="10">
        <f ca="1" t="shared" si="42"/>
        <v>209</v>
      </c>
      <c r="DU43" s="48">
        <f t="shared" si="43"/>
        <v>-104</v>
      </c>
      <c r="DV43" s="49">
        <f t="shared" si="10"/>
        <v>1</v>
      </c>
      <c r="DW43" s="45">
        <f t="shared" si="44"/>
        <v>65</v>
      </c>
      <c r="DX43" s="9">
        <f ca="1" t="shared" si="45"/>
        <v>64</v>
      </c>
      <c r="DY43" s="25">
        <v>65</v>
      </c>
      <c r="DZ43" s="14">
        <f ca="1" t="shared" si="46"/>
        <v>65.9</v>
      </c>
      <c r="EA43" s="44">
        <f t="shared" si="47"/>
        <v>0</v>
      </c>
      <c r="EB43" s="49">
        <f t="shared" si="11"/>
        <v>0</v>
      </c>
      <c r="EC43" s="49">
        <f>SUM($EB$15:EB43)*EB43</f>
        <v>0</v>
      </c>
      <c r="ED43" s="28" t="s">
        <v>56</v>
      </c>
    </row>
    <row r="44" spans="1:134" s="6" customFormat="1" ht="12.75" customHeight="1">
      <c r="A44" s="209">
        <f t="shared" si="0"/>
        <v>0</v>
      </c>
      <c r="B44" s="210"/>
      <c r="C44" s="209">
        <f t="shared" si="12"/>
        <v>0</v>
      </c>
      <c r="D44" s="210"/>
      <c r="E44" s="52"/>
      <c r="F44" s="53"/>
      <c r="G44" s="53"/>
      <c r="H44" s="53"/>
      <c r="I44" s="54"/>
      <c r="J44" s="52"/>
      <c r="K44" s="53"/>
      <c r="L44" s="53"/>
      <c r="M44" s="53"/>
      <c r="N44" s="54"/>
      <c r="O44" s="52"/>
      <c r="P44" s="53"/>
      <c r="Q44" s="53"/>
      <c r="R44" s="53"/>
      <c r="S44" s="54"/>
      <c r="T44" s="52"/>
      <c r="U44" s="53"/>
      <c r="V44" s="53"/>
      <c r="W44" s="53"/>
      <c r="X44" s="54"/>
      <c r="Y44" s="19">
        <v>22</v>
      </c>
      <c r="Z44" s="16" t="s">
        <v>15</v>
      </c>
      <c r="AA44" s="20">
        <v>23.9</v>
      </c>
      <c r="AB44" s="52"/>
      <c r="AC44" s="53"/>
      <c r="AD44" s="53"/>
      <c r="AE44" s="53"/>
      <c r="AF44" s="54"/>
      <c r="AG44" s="52"/>
      <c r="AH44" s="53"/>
      <c r="AI44" s="53"/>
      <c r="AJ44" s="53"/>
      <c r="AK44" s="54"/>
      <c r="AL44" s="52"/>
      <c r="AM44" s="53"/>
      <c r="AN44" s="53"/>
      <c r="AO44" s="53"/>
      <c r="AP44" s="54"/>
      <c r="AQ44" s="52"/>
      <c r="AR44" s="53"/>
      <c r="AS44" s="53"/>
      <c r="AT44" s="53"/>
      <c r="AU44" s="75"/>
      <c r="AV44" s="209">
        <f t="shared" si="1"/>
        <v>0</v>
      </c>
      <c r="AW44" s="210"/>
      <c r="AX44" s="209">
        <f t="shared" si="2"/>
        <v>0</v>
      </c>
      <c r="AY44" s="215"/>
      <c r="AZ44" s="149">
        <f t="shared" si="3"/>
        <v>0</v>
      </c>
      <c r="BA44" s="150"/>
      <c r="BB44" s="160">
        <f t="shared" si="4"/>
        <v>0</v>
      </c>
      <c r="BC44" s="150"/>
      <c r="BE44" s="9">
        <f ca="1" t="shared" si="13"/>
        <v>0</v>
      </c>
      <c r="BF44" s="10">
        <f ca="1" t="shared" si="14"/>
        <v>0</v>
      </c>
      <c r="BG44" s="48">
        <f t="shared" si="48"/>
        <v>0</v>
      </c>
      <c r="BH44" s="25">
        <f t="shared" si="15"/>
        <v>1</v>
      </c>
      <c r="BI44" s="45">
        <f t="shared" si="49"/>
        <v>67</v>
      </c>
      <c r="BJ44" s="9">
        <f ca="1" t="shared" si="50"/>
        <v>66</v>
      </c>
      <c r="BK44" s="25">
        <v>67</v>
      </c>
      <c r="BL44" s="14">
        <f ca="1" t="shared" si="51"/>
        <v>67.9</v>
      </c>
      <c r="BM44" s="44">
        <f t="shared" si="52"/>
        <v>0</v>
      </c>
      <c r="BN44" s="49">
        <f t="shared" si="16"/>
        <v>1</v>
      </c>
      <c r="BO44" s="49">
        <f>SUM($BN$15:BN44)*BN44</f>
        <v>30</v>
      </c>
      <c r="BP44" s="28" t="s">
        <v>57</v>
      </c>
      <c r="BR44" s="9">
        <f ca="1" t="shared" si="17"/>
        <v>0</v>
      </c>
      <c r="BS44" s="10">
        <f ca="1" t="shared" si="18"/>
        <v>209</v>
      </c>
      <c r="BT44" s="48">
        <f t="shared" si="19"/>
        <v>-31</v>
      </c>
      <c r="BU44" s="49">
        <f t="shared" si="20"/>
        <v>1</v>
      </c>
      <c r="BV44" s="45">
        <f t="shared" si="21"/>
        <v>67</v>
      </c>
      <c r="BW44" s="9">
        <f ca="1" t="shared" si="22"/>
        <v>66</v>
      </c>
      <c r="BX44" s="25">
        <v>67</v>
      </c>
      <c r="BY44" s="14">
        <f ca="1" t="shared" si="53"/>
        <v>67.9</v>
      </c>
      <c r="BZ44" s="44">
        <f t="shared" si="23"/>
        <v>0</v>
      </c>
      <c r="CA44" s="49">
        <f t="shared" si="54"/>
        <v>0</v>
      </c>
      <c r="CB44" s="49">
        <f>SUM($CA$15:CA44)*CA44</f>
        <v>0</v>
      </c>
      <c r="CC44" s="28" t="s">
        <v>57</v>
      </c>
      <c r="CE44" s="9">
        <f ca="1" t="shared" si="24"/>
        <v>0</v>
      </c>
      <c r="CF44" s="10">
        <f ca="1" t="shared" si="25"/>
        <v>209</v>
      </c>
      <c r="CG44" s="48">
        <f t="shared" si="26"/>
        <v>-31</v>
      </c>
      <c r="CH44" s="49">
        <f t="shared" si="27"/>
        <v>1</v>
      </c>
      <c r="CI44" s="45">
        <f t="shared" si="28"/>
        <v>67</v>
      </c>
      <c r="CJ44" s="9">
        <f ca="1" t="shared" si="55"/>
        <v>66</v>
      </c>
      <c r="CK44" s="25">
        <v>67</v>
      </c>
      <c r="CL44" s="14">
        <f ca="1" t="shared" si="56"/>
        <v>67.9</v>
      </c>
      <c r="CM44" s="44">
        <f t="shared" si="29"/>
        <v>0</v>
      </c>
      <c r="CN44" s="49">
        <f t="shared" si="30"/>
        <v>0</v>
      </c>
      <c r="CO44" s="49">
        <f>SUM($CN$15:CN44)*CN44</f>
        <v>0</v>
      </c>
      <c r="CP44" s="28" t="s">
        <v>57</v>
      </c>
      <c r="CS44" s="9">
        <f ca="1" t="shared" si="31"/>
        <v>0</v>
      </c>
      <c r="CT44" s="10">
        <f ca="1" t="shared" si="32"/>
        <v>0</v>
      </c>
      <c r="CU44" s="48">
        <f t="shared" si="5"/>
        <v>0</v>
      </c>
      <c r="CV44" s="25">
        <f t="shared" si="6"/>
        <v>1</v>
      </c>
      <c r="CW44" s="45">
        <f t="shared" si="33"/>
        <v>67</v>
      </c>
      <c r="CX44" s="9">
        <f ca="1" t="shared" si="57"/>
        <v>66</v>
      </c>
      <c r="CY44" s="25">
        <v>67</v>
      </c>
      <c r="CZ44" s="14">
        <f ca="1" t="shared" si="58"/>
        <v>67.9</v>
      </c>
      <c r="DA44" s="44">
        <f t="shared" si="34"/>
        <v>0</v>
      </c>
      <c r="DB44" s="49">
        <f t="shared" si="7"/>
        <v>1</v>
      </c>
      <c r="DC44" s="49">
        <f>SUM($DB$15:DB44)*DB44</f>
        <v>30</v>
      </c>
      <c r="DD44" s="28" t="s">
        <v>57</v>
      </c>
      <c r="DF44" s="9">
        <f ca="1" t="shared" si="35"/>
        <v>0</v>
      </c>
      <c r="DG44" s="10">
        <f ca="1" t="shared" si="36"/>
        <v>209</v>
      </c>
      <c r="DH44" s="48">
        <f t="shared" si="37"/>
        <v>-104</v>
      </c>
      <c r="DI44" s="49">
        <f t="shared" si="8"/>
        <v>1</v>
      </c>
      <c r="DJ44" s="45">
        <f t="shared" si="38"/>
        <v>67</v>
      </c>
      <c r="DK44" s="9">
        <f ca="1" t="shared" si="39"/>
        <v>66</v>
      </c>
      <c r="DL44" s="25">
        <v>67</v>
      </c>
      <c r="DM44" s="14">
        <f ca="1" t="shared" si="59"/>
        <v>67.9</v>
      </c>
      <c r="DN44" s="44">
        <f t="shared" si="40"/>
        <v>0</v>
      </c>
      <c r="DO44" s="49">
        <f t="shared" si="9"/>
        <v>0</v>
      </c>
      <c r="DP44" s="49">
        <f>SUM($DO$15:DO44)*DO44</f>
        <v>0</v>
      </c>
      <c r="DQ44" s="28" t="s">
        <v>57</v>
      </c>
      <c r="DS44" s="9">
        <f ca="1" t="shared" si="41"/>
        <v>0</v>
      </c>
      <c r="DT44" s="10">
        <f ca="1" t="shared" si="42"/>
        <v>209</v>
      </c>
      <c r="DU44" s="48">
        <f t="shared" si="43"/>
        <v>-104</v>
      </c>
      <c r="DV44" s="49">
        <f t="shared" si="10"/>
        <v>1</v>
      </c>
      <c r="DW44" s="45">
        <f t="shared" si="44"/>
        <v>67</v>
      </c>
      <c r="DX44" s="9">
        <f ca="1" t="shared" si="45"/>
        <v>66</v>
      </c>
      <c r="DY44" s="25">
        <v>67</v>
      </c>
      <c r="DZ44" s="14">
        <f ca="1" t="shared" si="46"/>
        <v>67.9</v>
      </c>
      <c r="EA44" s="44">
        <f t="shared" si="47"/>
        <v>0</v>
      </c>
      <c r="EB44" s="49">
        <f t="shared" si="11"/>
        <v>0</v>
      </c>
      <c r="EC44" s="49">
        <f>SUM($EB$15:EB44)*EB44</f>
        <v>0</v>
      </c>
      <c r="ED44" s="28" t="s">
        <v>57</v>
      </c>
    </row>
    <row r="45" spans="1:134" s="6" customFormat="1" ht="12.75" customHeight="1">
      <c r="A45" s="209">
        <f t="shared" si="0"/>
        <v>0</v>
      </c>
      <c r="B45" s="210"/>
      <c r="C45" s="209">
        <f t="shared" si="12"/>
        <v>0</v>
      </c>
      <c r="D45" s="210"/>
      <c r="E45" s="52"/>
      <c r="F45" s="53"/>
      <c r="G45" s="53"/>
      <c r="H45" s="53"/>
      <c r="I45" s="54"/>
      <c r="J45" s="52"/>
      <c r="K45" s="53"/>
      <c r="L45" s="53"/>
      <c r="M45" s="53"/>
      <c r="N45" s="54"/>
      <c r="O45" s="52"/>
      <c r="P45" s="53"/>
      <c r="Q45" s="53"/>
      <c r="R45" s="53"/>
      <c r="S45" s="54"/>
      <c r="T45" s="52"/>
      <c r="U45" s="53"/>
      <c r="V45" s="53"/>
      <c r="W45" s="53"/>
      <c r="X45" s="54"/>
      <c r="Y45" s="19">
        <v>20</v>
      </c>
      <c r="Z45" s="16" t="s">
        <v>15</v>
      </c>
      <c r="AA45" s="20">
        <v>21.9</v>
      </c>
      <c r="AB45" s="52"/>
      <c r="AC45" s="53"/>
      <c r="AD45" s="53"/>
      <c r="AE45" s="53"/>
      <c r="AF45" s="54"/>
      <c r="AG45" s="52"/>
      <c r="AH45" s="53"/>
      <c r="AI45" s="53"/>
      <c r="AJ45" s="53"/>
      <c r="AK45" s="54"/>
      <c r="AL45" s="52"/>
      <c r="AM45" s="53"/>
      <c r="AN45" s="53"/>
      <c r="AO45" s="53"/>
      <c r="AP45" s="54"/>
      <c r="AQ45" s="52"/>
      <c r="AR45" s="53"/>
      <c r="AS45" s="53"/>
      <c r="AT45" s="53"/>
      <c r="AU45" s="75"/>
      <c r="AV45" s="209">
        <f t="shared" si="1"/>
        <v>0</v>
      </c>
      <c r="AW45" s="210"/>
      <c r="AX45" s="209">
        <f t="shared" si="2"/>
        <v>0</v>
      </c>
      <c r="AY45" s="215"/>
      <c r="AZ45" s="149">
        <f t="shared" si="3"/>
        <v>0</v>
      </c>
      <c r="BA45" s="150"/>
      <c r="BB45" s="160">
        <f t="shared" si="4"/>
        <v>0</v>
      </c>
      <c r="BC45" s="150"/>
      <c r="BE45" s="9">
        <f ca="1" t="shared" si="13"/>
        <v>0</v>
      </c>
      <c r="BF45" s="10">
        <f ca="1" t="shared" si="14"/>
        <v>0</v>
      </c>
      <c r="BG45" s="48">
        <f t="shared" si="48"/>
        <v>0</v>
      </c>
      <c r="BH45" s="25">
        <f t="shared" si="15"/>
        <v>1</v>
      </c>
      <c r="BI45" s="45">
        <f t="shared" si="49"/>
        <v>69</v>
      </c>
      <c r="BJ45" s="9">
        <f ca="1" t="shared" si="50"/>
        <v>68</v>
      </c>
      <c r="BK45" s="25">
        <v>69</v>
      </c>
      <c r="BL45" s="14">
        <f ca="1" t="shared" si="51"/>
        <v>69.9</v>
      </c>
      <c r="BM45" s="44">
        <f t="shared" si="52"/>
        <v>0</v>
      </c>
      <c r="BN45" s="49">
        <f t="shared" si="16"/>
        <v>1</v>
      </c>
      <c r="BO45" s="49">
        <f>SUM($BN$15:BN45)*BN45</f>
        <v>31</v>
      </c>
      <c r="BP45" s="28" t="s">
        <v>58</v>
      </c>
      <c r="BR45" s="9">
        <f ca="1" t="shared" si="17"/>
        <v>0</v>
      </c>
      <c r="BS45" s="10">
        <f ca="1" t="shared" si="18"/>
        <v>209</v>
      </c>
      <c r="BT45" s="48">
        <f t="shared" si="19"/>
        <v>-31</v>
      </c>
      <c r="BU45" s="49">
        <f t="shared" si="20"/>
        <v>1</v>
      </c>
      <c r="BV45" s="45">
        <f t="shared" si="21"/>
        <v>69</v>
      </c>
      <c r="BW45" s="9">
        <f ca="1" t="shared" si="22"/>
        <v>68</v>
      </c>
      <c r="BX45" s="25">
        <v>69</v>
      </c>
      <c r="BY45" s="14">
        <f ca="1" t="shared" si="53"/>
        <v>69.9</v>
      </c>
      <c r="BZ45" s="44">
        <f t="shared" si="23"/>
        <v>0</v>
      </c>
      <c r="CA45" s="49">
        <f t="shared" si="54"/>
        <v>0</v>
      </c>
      <c r="CB45" s="49">
        <f>SUM($CA$15:CA45)*CA45</f>
        <v>0</v>
      </c>
      <c r="CC45" s="28" t="s">
        <v>58</v>
      </c>
      <c r="CE45" s="9">
        <f ca="1" t="shared" si="24"/>
        <v>0</v>
      </c>
      <c r="CF45" s="10">
        <f ca="1" t="shared" si="25"/>
        <v>209</v>
      </c>
      <c r="CG45" s="48">
        <f t="shared" si="26"/>
        <v>-31</v>
      </c>
      <c r="CH45" s="49">
        <f t="shared" si="27"/>
        <v>1</v>
      </c>
      <c r="CI45" s="45">
        <f t="shared" si="28"/>
        <v>69</v>
      </c>
      <c r="CJ45" s="9">
        <f ca="1" t="shared" si="55"/>
        <v>68</v>
      </c>
      <c r="CK45" s="25">
        <v>69</v>
      </c>
      <c r="CL45" s="14">
        <f ca="1" t="shared" si="56"/>
        <v>69.9</v>
      </c>
      <c r="CM45" s="44">
        <f t="shared" si="29"/>
        <v>0</v>
      </c>
      <c r="CN45" s="49">
        <f t="shared" si="30"/>
        <v>0</v>
      </c>
      <c r="CO45" s="49">
        <f>SUM($CN$15:CN45)*CN45</f>
        <v>0</v>
      </c>
      <c r="CP45" s="28" t="s">
        <v>58</v>
      </c>
      <c r="CS45" s="9">
        <f ca="1" t="shared" si="31"/>
        <v>0</v>
      </c>
      <c r="CT45" s="10">
        <f ca="1" t="shared" si="32"/>
        <v>0</v>
      </c>
      <c r="CU45" s="48">
        <f t="shared" si="5"/>
        <v>0</v>
      </c>
      <c r="CV45" s="25">
        <f t="shared" si="6"/>
        <v>1</v>
      </c>
      <c r="CW45" s="45">
        <f t="shared" si="33"/>
        <v>69</v>
      </c>
      <c r="CX45" s="9">
        <f ca="1" t="shared" si="57"/>
        <v>68</v>
      </c>
      <c r="CY45" s="25">
        <v>69</v>
      </c>
      <c r="CZ45" s="14">
        <f ca="1" t="shared" si="58"/>
        <v>69.9</v>
      </c>
      <c r="DA45" s="44">
        <f t="shared" si="34"/>
        <v>0</v>
      </c>
      <c r="DB45" s="49">
        <f t="shared" si="7"/>
        <v>1</v>
      </c>
      <c r="DC45" s="49">
        <f>SUM($DB$15:DB45)*DB45</f>
        <v>31</v>
      </c>
      <c r="DD45" s="28" t="s">
        <v>58</v>
      </c>
      <c r="DF45" s="9">
        <f ca="1" t="shared" si="35"/>
        <v>0</v>
      </c>
      <c r="DG45" s="10">
        <f ca="1" t="shared" si="36"/>
        <v>209</v>
      </c>
      <c r="DH45" s="48">
        <f t="shared" si="37"/>
        <v>-104</v>
      </c>
      <c r="DI45" s="49">
        <f t="shared" si="8"/>
        <v>1</v>
      </c>
      <c r="DJ45" s="45">
        <f t="shared" si="38"/>
        <v>69</v>
      </c>
      <c r="DK45" s="9">
        <f ca="1" t="shared" si="39"/>
        <v>68</v>
      </c>
      <c r="DL45" s="25">
        <v>69</v>
      </c>
      <c r="DM45" s="14">
        <f ca="1" t="shared" si="59"/>
        <v>69.9</v>
      </c>
      <c r="DN45" s="44">
        <f t="shared" si="40"/>
        <v>0</v>
      </c>
      <c r="DO45" s="49">
        <f t="shared" si="9"/>
        <v>0</v>
      </c>
      <c r="DP45" s="49">
        <f>SUM($DO$15:DO45)*DO45</f>
        <v>0</v>
      </c>
      <c r="DQ45" s="28" t="s">
        <v>58</v>
      </c>
      <c r="DS45" s="9">
        <f ca="1" t="shared" si="41"/>
        <v>0</v>
      </c>
      <c r="DT45" s="10">
        <f ca="1" t="shared" si="42"/>
        <v>209</v>
      </c>
      <c r="DU45" s="48">
        <f t="shared" si="43"/>
        <v>-104</v>
      </c>
      <c r="DV45" s="49">
        <f t="shared" si="10"/>
        <v>1</v>
      </c>
      <c r="DW45" s="45">
        <f t="shared" si="44"/>
        <v>69</v>
      </c>
      <c r="DX45" s="9">
        <f ca="1" t="shared" si="45"/>
        <v>68</v>
      </c>
      <c r="DY45" s="25">
        <v>69</v>
      </c>
      <c r="DZ45" s="14">
        <f ca="1" t="shared" si="46"/>
        <v>69.9</v>
      </c>
      <c r="EA45" s="44">
        <f t="shared" si="47"/>
        <v>0</v>
      </c>
      <c r="EB45" s="49">
        <f t="shared" si="11"/>
        <v>0</v>
      </c>
      <c r="EC45" s="49">
        <f>SUM($EB$15:EB45)*EB45</f>
        <v>0</v>
      </c>
      <c r="ED45" s="28" t="s">
        <v>58</v>
      </c>
    </row>
    <row r="46" spans="1:134" s="3" customFormat="1" ht="12.75" customHeight="1">
      <c r="A46" s="209">
        <f t="shared" si="0"/>
        <v>0</v>
      </c>
      <c r="B46" s="210"/>
      <c r="C46" s="209">
        <f t="shared" si="12"/>
        <v>0</v>
      </c>
      <c r="D46" s="210"/>
      <c r="E46" s="52"/>
      <c r="F46" s="53"/>
      <c r="G46" s="53"/>
      <c r="H46" s="53"/>
      <c r="I46" s="54"/>
      <c r="J46" s="52"/>
      <c r="K46" s="53"/>
      <c r="L46" s="53"/>
      <c r="M46" s="53"/>
      <c r="N46" s="54"/>
      <c r="O46" s="52"/>
      <c r="P46" s="53"/>
      <c r="Q46" s="53"/>
      <c r="R46" s="53"/>
      <c r="S46" s="54"/>
      <c r="T46" s="52"/>
      <c r="U46" s="53"/>
      <c r="V46" s="53"/>
      <c r="W46" s="53"/>
      <c r="X46" s="54"/>
      <c r="Y46" s="19">
        <v>18</v>
      </c>
      <c r="Z46" s="16" t="s">
        <v>15</v>
      </c>
      <c r="AA46" s="20">
        <v>19.9</v>
      </c>
      <c r="AB46" s="52"/>
      <c r="AC46" s="53"/>
      <c r="AD46" s="53"/>
      <c r="AE46" s="53"/>
      <c r="AF46" s="54"/>
      <c r="AG46" s="52"/>
      <c r="AH46" s="53"/>
      <c r="AI46" s="53"/>
      <c r="AJ46" s="53"/>
      <c r="AK46" s="54"/>
      <c r="AL46" s="52"/>
      <c r="AM46" s="53"/>
      <c r="AN46" s="53"/>
      <c r="AO46" s="53"/>
      <c r="AP46" s="54"/>
      <c r="AQ46" s="52"/>
      <c r="AR46" s="53"/>
      <c r="AS46" s="53"/>
      <c r="AT46" s="53"/>
      <c r="AU46" s="75"/>
      <c r="AV46" s="209">
        <f t="shared" si="1"/>
        <v>0</v>
      </c>
      <c r="AW46" s="210"/>
      <c r="AX46" s="209">
        <f t="shared" si="2"/>
        <v>0</v>
      </c>
      <c r="AY46" s="215"/>
      <c r="AZ46" s="149">
        <f t="shared" si="3"/>
        <v>0</v>
      </c>
      <c r="BA46" s="150"/>
      <c r="BB46" s="160">
        <f t="shared" si="4"/>
        <v>0</v>
      </c>
      <c r="BC46" s="150"/>
      <c r="BE46" s="9">
        <f ca="1" t="shared" si="13"/>
        <v>0</v>
      </c>
      <c r="BF46" s="10">
        <f ca="1" t="shared" si="14"/>
        <v>0</v>
      </c>
      <c r="BG46" s="48">
        <f t="shared" si="48"/>
        <v>0</v>
      </c>
      <c r="BH46" s="25">
        <f t="shared" si="15"/>
        <v>1</v>
      </c>
      <c r="BI46" s="45">
        <f t="shared" si="49"/>
        <v>71</v>
      </c>
      <c r="BJ46" s="9">
        <f ca="1" t="shared" si="50"/>
        <v>70</v>
      </c>
      <c r="BK46" s="25">
        <v>71</v>
      </c>
      <c r="BL46" s="14">
        <f ca="1" t="shared" si="51"/>
        <v>71.9</v>
      </c>
      <c r="BM46" s="44">
        <f t="shared" si="52"/>
        <v>0</v>
      </c>
      <c r="BN46" s="49">
        <f t="shared" si="16"/>
        <v>1</v>
      </c>
      <c r="BO46" s="49">
        <f>SUM($BN$15:BN46)*BN46</f>
        <v>32</v>
      </c>
      <c r="BP46" s="28" t="s">
        <v>59</v>
      </c>
      <c r="BQ46" s="6"/>
      <c r="BR46" s="9">
        <f ca="1" t="shared" si="17"/>
        <v>0</v>
      </c>
      <c r="BS46" s="10">
        <f ca="1" t="shared" si="18"/>
        <v>209</v>
      </c>
      <c r="BT46" s="48">
        <f t="shared" si="19"/>
        <v>-31</v>
      </c>
      <c r="BU46" s="49">
        <f t="shared" si="20"/>
        <v>1</v>
      </c>
      <c r="BV46" s="45">
        <f t="shared" si="21"/>
        <v>71</v>
      </c>
      <c r="BW46" s="9">
        <f ca="1" t="shared" si="22"/>
        <v>70</v>
      </c>
      <c r="BX46" s="25">
        <v>71</v>
      </c>
      <c r="BY46" s="14">
        <f ca="1" t="shared" si="53"/>
        <v>71.9</v>
      </c>
      <c r="BZ46" s="44">
        <f t="shared" si="23"/>
        <v>0</v>
      </c>
      <c r="CA46" s="49">
        <f t="shared" si="54"/>
        <v>0</v>
      </c>
      <c r="CB46" s="49">
        <f>SUM($CA$15:CA46)*CA46</f>
        <v>0</v>
      </c>
      <c r="CC46" s="28" t="s">
        <v>59</v>
      </c>
      <c r="CD46" s="6"/>
      <c r="CE46" s="9">
        <f ca="1" t="shared" si="24"/>
        <v>0</v>
      </c>
      <c r="CF46" s="10">
        <f ca="1" t="shared" si="25"/>
        <v>209</v>
      </c>
      <c r="CG46" s="48">
        <f t="shared" si="26"/>
        <v>-31</v>
      </c>
      <c r="CH46" s="49">
        <f t="shared" si="27"/>
        <v>1</v>
      </c>
      <c r="CI46" s="45">
        <f t="shared" si="28"/>
        <v>71</v>
      </c>
      <c r="CJ46" s="9">
        <f ca="1" t="shared" si="55"/>
        <v>70</v>
      </c>
      <c r="CK46" s="25">
        <v>71</v>
      </c>
      <c r="CL46" s="14">
        <f ca="1" t="shared" si="56"/>
        <v>71.9</v>
      </c>
      <c r="CM46" s="44">
        <f t="shared" si="29"/>
        <v>0</v>
      </c>
      <c r="CN46" s="49">
        <f t="shared" si="30"/>
        <v>0</v>
      </c>
      <c r="CO46" s="49">
        <f>SUM($CN$15:CN46)*CN46</f>
        <v>0</v>
      </c>
      <c r="CP46" s="28" t="s">
        <v>59</v>
      </c>
      <c r="CS46" s="9">
        <f ca="1" t="shared" si="31"/>
        <v>0</v>
      </c>
      <c r="CT46" s="10">
        <f ca="1" t="shared" si="32"/>
        <v>0</v>
      </c>
      <c r="CU46" s="48">
        <f t="shared" si="5"/>
        <v>0</v>
      </c>
      <c r="CV46" s="25">
        <f t="shared" si="6"/>
        <v>1</v>
      </c>
      <c r="CW46" s="45">
        <f t="shared" si="33"/>
        <v>71</v>
      </c>
      <c r="CX46" s="9">
        <f ca="1" t="shared" si="57"/>
        <v>70</v>
      </c>
      <c r="CY46" s="25">
        <v>71</v>
      </c>
      <c r="CZ46" s="14">
        <f ca="1" t="shared" si="58"/>
        <v>71.9</v>
      </c>
      <c r="DA46" s="44">
        <f t="shared" si="34"/>
        <v>0</v>
      </c>
      <c r="DB46" s="49">
        <f t="shared" si="7"/>
        <v>1</v>
      </c>
      <c r="DC46" s="49">
        <f>SUM($DB$15:DB46)*DB46</f>
        <v>32</v>
      </c>
      <c r="DD46" s="28" t="s">
        <v>59</v>
      </c>
      <c r="DE46" s="6"/>
      <c r="DF46" s="9">
        <f ca="1" t="shared" si="35"/>
        <v>0</v>
      </c>
      <c r="DG46" s="10">
        <f ca="1" t="shared" si="36"/>
        <v>209</v>
      </c>
      <c r="DH46" s="48">
        <f t="shared" si="37"/>
        <v>-104</v>
      </c>
      <c r="DI46" s="49">
        <f t="shared" si="8"/>
        <v>1</v>
      </c>
      <c r="DJ46" s="45">
        <f t="shared" si="38"/>
        <v>71</v>
      </c>
      <c r="DK46" s="9">
        <f ca="1" t="shared" si="39"/>
        <v>70</v>
      </c>
      <c r="DL46" s="25">
        <v>71</v>
      </c>
      <c r="DM46" s="14">
        <f ca="1" t="shared" si="59"/>
        <v>71.9</v>
      </c>
      <c r="DN46" s="44">
        <f t="shared" si="40"/>
        <v>0</v>
      </c>
      <c r="DO46" s="49">
        <f t="shared" si="9"/>
        <v>0</v>
      </c>
      <c r="DP46" s="49">
        <f>SUM($DO$15:DO46)*DO46</f>
        <v>0</v>
      </c>
      <c r="DQ46" s="28" t="s">
        <v>59</v>
      </c>
      <c r="DR46" s="6"/>
      <c r="DS46" s="9">
        <f ca="1" t="shared" si="41"/>
        <v>0</v>
      </c>
      <c r="DT46" s="10">
        <f ca="1" t="shared" si="42"/>
        <v>209</v>
      </c>
      <c r="DU46" s="48">
        <f t="shared" si="43"/>
        <v>-104</v>
      </c>
      <c r="DV46" s="49">
        <f t="shared" si="10"/>
        <v>1</v>
      </c>
      <c r="DW46" s="45">
        <f t="shared" si="44"/>
        <v>71</v>
      </c>
      <c r="DX46" s="9">
        <f ca="1" t="shared" si="45"/>
        <v>70</v>
      </c>
      <c r="DY46" s="25">
        <v>71</v>
      </c>
      <c r="DZ46" s="14">
        <f ca="1" t="shared" si="46"/>
        <v>71.9</v>
      </c>
      <c r="EA46" s="44">
        <f t="shared" si="47"/>
        <v>0</v>
      </c>
      <c r="EB46" s="49">
        <f t="shared" si="11"/>
        <v>0</v>
      </c>
      <c r="EC46" s="49">
        <f>SUM($EB$15:EB46)*EB46</f>
        <v>0</v>
      </c>
      <c r="ED46" s="28" t="s">
        <v>59</v>
      </c>
    </row>
    <row r="47" spans="1:134" s="3" customFormat="1" ht="12.75" customHeight="1">
      <c r="A47" s="209">
        <f t="shared" si="0"/>
        <v>0</v>
      </c>
      <c r="B47" s="210"/>
      <c r="C47" s="209">
        <f t="shared" si="12"/>
        <v>0</v>
      </c>
      <c r="D47" s="210"/>
      <c r="E47" s="52"/>
      <c r="F47" s="53"/>
      <c r="G47" s="53"/>
      <c r="H47" s="53"/>
      <c r="I47" s="54"/>
      <c r="J47" s="52"/>
      <c r="K47" s="53"/>
      <c r="L47" s="53"/>
      <c r="M47" s="53"/>
      <c r="N47" s="54"/>
      <c r="O47" s="52"/>
      <c r="P47" s="53"/>
      <c r="Q47" s="53"/>
      <c r="R47" s="53"/>
      <c r="S47" s="54"/>
      <c r="T47" s="52"/>
      <c r="U47" s="53"/>
      <c r="V47" s="53"/>
      <c r="W47" s="53"/>
      <c r="X47" s="54"/>
      <c r="Y47" s="19">
        <v>16</v>
      </c>
      <c r="Z47" s="16" t="s">
        <v>15</v>
      </c>
      <c r="AA47" s="20">
        <v>17.9</v>
      </c>
      <c r="AB47" s="52"/>
      <c r="AC47" s="53"/>
      <c r="AD47" s="53"/>
      <c r="AE47" s="53"/>
      <c r="AF47" s="54"/>
      <c r="AG47" s="52"/>
      <c r="AH47" s="53"/>
      <c r="AI47" s="53"/>
      <c r="AJ47" s="53"/>
      <c r="AK47" s="54"/>
      <c r="AL47" s="52"/>
      <c r="AM47" s="53"/>
      <c r="AN47" s="53"/>
      <c r="AO47" s="53"/>
      <c r="AP47" s="54"/>
      <c r="AQ47" s="52"/>
      <c r="AR47" s="53"/>
      <c r="AS47" s="53"/>
      <c r="AT47" s="53"/>
      <c r="AU47" s="75"/>
      <c r="AV47" s="209">
        <f t="shared" si="1"/>
        <v>0</v>
      </c>
      <c r="AW47" s="210"/>
      <c r="AX47" s="209">
        <f t="shared" si="2"/>
        <v>0</v>
      </c>
      <c r="AY47" s="215"/>
      <c r="AZ47" s="149">
        <f t="shared" si="3"/>
        <v>0</v>
      </c>
      <c r="BA47" s="150"/>
      <c r="BB47" s="160">
        <f t="shared" si="4"/>
        <v>0</v>
      </c>
      <c r="BC47" s="150"/>
      <c r="BE47" s="9">
        <f ca="1" t="shared" si="13"/>
        <v>0</v>
      </c>
      <c r="BF47" s="10">
        <f ca="1" t="shared" si="14"/>
        <v>0</v>
      </c>
      <c r="BG47" s="48">
        <f t="shared" si="48"/>
        <v>0</v>
      </c>
      <c r="BH47" s="25">
        <f t="shared" si="15"/>
        <v>1</v>
      </c>
      <c r="BI47" s="45">
        <f t="shared" si="49"/>
        <v>73</v>
      </c>
      <c r="BJ47" s="9">
        <f ca="1" t="shared" si="50"/>
        <v>72</v>
      </c>
      <c r="BK47" s="25">
        <v>73</v>
      </c>
      <c r="BL47" s="14">
        <f ca="1" t="shared" si="51"/>
        <v>73.9</v>
      </c>
      <c r="BM47" s="41">
        <f t="shared" si="52"/>
        <v>0</v>
      </c>
      <c r="BN47" s="42">
        <f t="shared" si="16"/>
        <v>1</v>
      </c>
      <c r="BO47" s="42">
        <f>SUM($BN$15:BN47)*BN47</f>
        <v>33</v>
      </c>
      <c r="BP47" s="26" t="s">
        <v>60</v>
      </c>
      <c r="BQ47" s="6"/>
      <c r="BR47" s="9">
        <f ca="1" t="shared" si="17"/>
        <v>0</v>
      </c>
      <c r="BS47" s="10">
        <f ca="1" t="shared" si="18"/>
        <v>209</v>
      </c>
      <c r="BT47" s="48">
        <f t="shared" si="19"/>
        <v>-31</v>
      </c>
      <c r="BU47" s="49">
        <f t="shared" si="20"/>
        <v>1</v>
      </c>
      <c r="BV47" s="45">
        <f t="shared" si="21"/>
        <v>73</v>
      </c>
      <c r="BW47" s="9">
        <f ca="1" t="shared" si="22"/>
        <v>72</v>
      </c>
      <c r="BX47" s="25">
        <v>73</v>
      </c>
      <c r="BY47" s="14">
        <f ca="1" t="shared" si="53"/>
        <v>73.9</v>
      </c>
      <c r="BZ47" s="41">
        <f t="shared" si="23"/>
        <v>0</v>
      </c>
      <c r="CA47" s="42">
        <f t="shared" si="54"/>
        <v>0</v>
      </c>
      <c r="CB47" s="42">
        <f>SUM($CA$15:CA47)*CA47</f>
        <v>0</v>
      </c>
      <c r="CC47" s="26" t="s">
        <v>60</v>
      </c>
      <c r="CD47" s="6"/>
      <c r="CE47" s="9">
        <f ca="1" t="shared" si="24"/>
        <v>0</v>
      </c>
      <c r="CF47" s="10">
        <f ca="1" t="shared" si="25"/>
        <v>209</v>
      </c>
      <c r="CG47" s="48">
        <f t="shared" si="26"/>
        <v>-31</v>
      </c>
      <c r="CH47" s="49">
        <f t="shared" si="27"/>
        <v>1</v>
      </c>
      <c r="CI47" s="45">
        <f t="shared" si="28"/>
        <v>73</v>
      </c>
      <c r="CJ47" s="9">
        <f ca="1" t="shared" si="55"/>
        <v>72</v>
      </c>
      <c r="CK47" s="25">
        <v>73</v>
      </c>
      <c r="CL47" s="14">
        <f ca="1" t="shared" si="56"/>
        <v>73.9</v>
      </c>
      <c r="CM47" s="41">
        <f t="shared" si="29"/>
        <v>0</v>
      </c>
      <c r="CN47" s="42">
        <f t="shared" si="30"/>
        <v>0</v>
      </c>
      <c r="CO47" s="42">
        <f>SUM($CN$15:CN47)*CN47</f>
        <v>0</v>
      </c>
      <c r="CP47" s="26" t="s">
        <v>60</v>
      </c>
      <c r="CS47" s="9">
        <f ca="1" t="shared" si="31"/>
        <v>0</v>
      </c>
      <c r="CT47" s="10">
        <f ca="1" t="shared" si="32"/>
        <v>0</v>
      </c>
      <c r="CU47" s="48">
        <f t="shared" si="5"/>
        <v>0</v>
      </c>
      <c r="CV47" s="25">
        <f t="shared" si="6"/>
        <v>1</v>
      </c>
      <c r="CW47" s="45">
        <f t="shared" si="33"/>
        <v>73</v>
      </c>
      <c r="CX47" s="9">
        <f ca="1" t="shared" si="57"/>
        <v>72</v>
      </c>
      <c r="CY47" s="25">
        <v>73</v>
      </c>
      <c r="CZ47" s="14">
        <f ca="1" t="shared" si="58"/>
        <v>73.9</v>
      </c>
      <c r="DA47" s="41">
        <f t="shared" si="34"/>
        <v>0</v>
      </c>
      <c r="DB47" s="42">
        <f t="shared" si="7"/>
        <v>1</v>
      </c>
      <c r="DC47" s="42">
        <f>SUM($DB$15:DB47)*DB47</f>
        <v>33</v>
      </c>
      <c r="DD47" s="26" t="s">
        <v>60</v>
      </c>
      <c r="DE47" s="6"/>
      <c r="DF47" s="9">
        <f ca="1" t="shared" si="35"/>
        <v>0</v>
      </c>
      <c r="DG47" s="10">
        <f ca="1" t="shared" si="36"/>
        <v>209</v>
      </c>
      <c r="DH47" s="48">
        <f t="shared" si="37"/>
        <v>-104</v>
      </c>
      <c r="DI47" s="49">
        <f t="shared" si="8"/>
        <v>1</v>
      </c>
      <c r="DJ47" s="45">
        <f t="shared" si="38"/>
        <v>73</v>
      </c>
      <c r="DK47" s="9">
        <f ca="1" t="shared" si="39"/>
        <v>72</v>
      </c>
      <c r="DL47" s="25">
        <v>73</v>
      </c>
      <c r="DM47" s="14">
        <f ca="1" t="shared" si="59"/>
        <v>73.9</v>
      </c>
      <c r="DN47" s="41">
        <f t="shared" si="40"/>
        <v>0</v>
      </c>
      <c r="DO47" s="42">
        <f t="shared" si="9"/>
        <v>0</v>
      </c>
      <c r="DP47" s="42">
        <f>SUM($DO$15:DO47)*DO47</f>
        <v>0</v>
      </c>
      <c r="DQ47" s="26" t="s">
        <v>60</v>
      </c>
      <c r="DR47" s="6"/>
      <c r="DS47" s="9">
        <f ca="1" t="shared" si="41"/>
        <v>0</v>
      </c>
      <c r="DT47" s="10">
        <f ca="1" t="shared" si="42"/>
        <v>209</v>
      </c>
      <c r="DU47" s="48">
        <f t="shared" si="43"/>
        <v>-104</v>
      </c>
      <c r="DV47" s="49">
        <f t="shared" si="10"/>
        <v>1</v>
      </c>
      <c r="DW47" s="45">
        <f t="shared" si="44"/>
        <v>73</v>
      </c>
      <c r="DX47" s="9">
        <f ca="1" t="shared" si="45"/>
        <v>72</v>
      </c>
      <c r="DY47" s="25">
        <v>73</v>
      </c>
      <c r="DZ47" s="14">
        <f ca="1" t="shared" si="46"/>
        <v>73.9</v>
      </c>
      <c r="EA47" s="41">
        <f t="shared" si="47"/>
        <v>0</v>
      </c>
      <c r="EB47" s="42">
        <f t="shared" si="11"/>
        <v>0</v>
      </c>
      <c r="EC47" s="42">
        <f>SUM($EB$15:EB47)*EB47</f>
        <v>0</v>
      </c>
      <c r="ED47" s="26" t="s">
        <v>60</v>
      </c>
    </row>
    <row r="48" spans="1:134" s="3" customFormat="1" ht="12.75" customHeight="1">
      <c r="A48" s="209">
        <f t="shared" si="0"/>
        <v>0</v>
      </c>
      <c r="B48" s="210"/>
      <c r="C48" s="209">
        <f t="shared" si="12"/>
        <v>0</v>
      </c>
      <c r="D48" s="210"/>
      <c r="E48" s="52"/>
      <c r="F48" s="53"/>
      <c r="G48" s="53"/>
      <c r="H48" s="53"/>
      <c r="I48" s="54"/>
      <c r="J48" s="52"/>
      <c r="K48" s="53"/>
      <c r="L48" s="53"/>
      <c r="M48" s="53"/>
      <c r="N48" s="54"/>
      <c r="O48" s="52"/>
      <c r="P48" s="53"/>
      <c r="Q48" s="53"/>
      <c r="R48" s="53"/>
      <c r="S48" s="54"/>
      <c r="T48" s="52"/>
      <c r="U48" s="53"/>
      <c r="V48" s="53"/>
      <c r="W48" s="53"/>
      <c r="X48" s="54"/>
      <c r="Y48" s="19">
        <v>14</v>
      </c>
      <c r="Z48" s="16" t="s">
        <v>15</v>
      </c>
      <c r="AA48" s="20">
        <v>15.9</v>
      </c>
      <c r="AB48" s="52"/>
      <c r="AC48" s="53"/>
      <c r="AD48" s="53"/>
      <c r="AE48" s="53"/>
      <c r="AF48" s="54"/>
      <c r="AG48" s="52"/>
      <c r="AH48" s="53"/>
      <c r="AI48" s="53"/>
      <c r="AJ48" s="53"/>
      <c r="AK48" s="54"/>
      <c r="AL48" s="52"/>
      <c r="AM48" s="53"/>
      <c r="AN48" s="53"/>
      <c r="AO48" s="53"/>
      <c r="AP48" s="54"/>
      <c r="AQ48" s="52"/>
      <c r="AR48" s="53"/>
      <c r="AS48" s="53"/>
      <c r="AT48" s="53"/>
      <c r="AU48" s="75"/>
      <c r="AV48" s="209">
        <f t="shared" si="1"/>
        <v>0</v>
      </c>
      <c r="AW48" s="210"/>
      <c r="AX48" s="209">
        <f t="shared" si="2"/>
        <v>0</v>
      </c>
      <c r="AY48" s="215"/>
      <c r="AZ48" s="149">
        <f t="shared" si="3"/>
        <v>0</v>
      </c>
      <c r="BA48" s="150"/>
      <c r="BB48" s="160">
        <f t="shared" si="4"/>
        <v>0</v>
      </c>
      <c r="BC48" s="150"/>
      <c r="BE48" s="9">
        <f ca="1" t="shared" si="13"/>
        <v>0</v>
      </c>
      <c r="BF48" s="10">
        <f ca="1" t="shared" si="14"/>
        <v>0</v>
      </c>
      <c r="BG48" s="48">
        <f t="shared" si="48"/>
        <v>0</v>
      </c>
      <c r="BH48" s="25">
        <f t="shared" si="15"/>
        <v>1</v>
      </c>
      <c r="BI48" s="45">
        <f t="shared" si="49"/>
        <v>75</v>
      </c>
      <c r="BJ48" s="9">
        <f ca="1" t="shared" si="50"/>
        <v>74</v>
      </c>
      <c r="BK48" s="25">
        <v>75</v>
      </c>
      <c r="BL48" s="14">
        <f ca="1" t="shared" si="51"/>
        <v>75.9</v>
      </c>
      <c r="BM48" s="6"/>
      <c r="BN48" s="6"/>
      <c r="BO48" s="6"/>
      <c r="BP48" s="6"/>
      <c r="BQ48" s="6"/>
      <c r="BR48" s="9">
        <f ca="1" t="shared" si="17"/>
        <v>0</v>
      </c>
      <c r="BS48" s="10">
        <f ca="1" t="shared" si="18"/>
        <v>209</v>
      </c>
      <c r="BT48" s="48">
        <f t="shared" si="19"/>
        <v>-31</v>
      </c>
      <c r="BU48" s="49">
        <f t="shared" si="20"/>
        <v>1</v>
      </c>
      <c r="BV48" s="45">
        <f t="shared" si="21"/>
        <v>75</v>
      </c>
      <c r="BW48" s="9">
        <f ca="1" t="shared" si="22"/>
        <v>74</v>
      </c>
      <c r="BX48" s="25">
        <v>75</v>
      </c>
      <c r="BY48" s="14">
        <f ca="1" t="shared" si="53"/>
        <v>75.9</v>
      </c>
      <c r="BZ48" s="30"/>
      <c r="CA48" s="30"/>
      <c r="CB48" s="30"/>
      <c r="CC48" s="6"/>
      <c r="CD48" s="6"/>
      <c r="CE48" s="9">
        <f ca="1" t="shared" si="24"/>
        <v>0</v>
      </c>
      <c r="CF48" s="10">
        <f ca="1" t="shared" si="25"/>
        <v>209</v>
      </c>
      <c r="CG48" s="48">
        <f t="shared" si="26"/>
        <v>-31</v>
      </c>
      <c r="CH48" s="49">
        <f t="shared" si="27"/>
        <v>1</v>
      </c>
      <c r="CI48" s="45">
        <f t="shared" si="28"/>
        <v>75</v>
      </c>
      <c r="CJ48" s="9">
        <f ca="1" t="shared" si="55"/>
        <v>74</v>
      </c>
      <c r="CK48" s="25">
        <v>75</v>
      </c>
      <c r="CL48" s="14">
        <f ca="1" t="shared" si="56"/>
        <v>75.9</v>
      </c>
      <c r="CM48" s="30"/>
      <c r="CN48" s="30"/>
      <c r="CO48" s="30"/>
      <c r="CP48" s="6"/>
      <c r="CS48" s="9">
        <f ca="1" t="shared" si="31"/>
        <v>0</v>
      </c>
      <c r="CT48" s="10">
        <f ca="1" t="shared" si="32"/>
        <v>0</v>
      </c>
      <c r="CU48" s="48">
        <f t="shared" si="5"/>
        <v>0</v>
      </c>
      <c r="CV48" s="25">
        <f t="shared" si="6"/>
        <v>1</v>
      </c>
      <c r="CW48" s="45">
        <f t="shared" si="33"/>
        <v>75</v>
      </c>
      <c r="CX48" s="9">
        <f ca="1" t="shared" si="57"/>
        <v>74</v>
      </c>
      <c r="CY48" s="25">
        <v>75</v>
      </c>
      <c r="CZ48" s="14">
        <f ca="1" t="shared" si="58"/>
        <v>75.9</v>
      </c>
      <c r="DA48" s="6"/>
      <c r="DB48" s="6"/>
      <c r="DC48" s="6"/>
      <c r="DD48" s="6"/>
      <c r="DE48" s="6"/>
      <c r="DF48" s="9">
        <f ca="1" t="shared" si="35"/>
        <v>0</v>
      </c>
      <c r="DG48" s="10">
        <f ca="1" t="shared" si="36"/>
        <v>209</v>
      </c>
      <c r="DH48" s="48">
        <f t="shared" si="37"/>
        <v>-104</v>
      </c>
      <c r="DI48" s="49">
        <f t="shared" si="8"/>
        <v>1</v>
      </c>
      <c r="DJ48" s="45">
        <f t="shared" si="38"/>
        <v>75</v>
      </c>
      <c r="DK48" s="9">
        <f ca="1" t="shared" si="39"/>
        <v>74</v>
      </c>
      <c r="DL48" s="25">
        <v>75</v>
      </c>
      <c r="DM48" s="14">
        <f ca="1" t="shared" si="59"/>
        <v>75.9</v>
      </c>
      <c r="DN48" s="30"/>
      <c r="DO48" s="30"/>
      <c r="DP48" s="30"/>
      <c r="DQ48" s="6"/>
      <c r="DR48" s="6"/>
      <c r="DS48" s="9">
        <f ca="1" t="shared" si="41"/>
        <v>0</v>
      </c>
      <c r="DT48" s="10">
        <f ca="1" t="shared" si="42"/>
        <v>209</v>
      </c>
      <c r="DU48" s="48">
        <f t="shared" si="43"/>
        <v>-104</v>
      </c>
      <c r="DV48" s="49">
        <f t="shared" si="10"/>
        <v>1</v>
      </c>
      <c r="DW48" s="45">
        <f t="shared" si="44"/>
        <v>75</v>
      </c>
      <c r="DX48" s="9">
        <f ca="1" t="shared" si="45"/>
        <v>74</v>
      </c>
      <c r="DY48" s="25">
        <v>75</v>
      </c>
      <c r="DZ48" s="14">
        <f ca="1" t="shared" si="46"/>
        <v>75.9</v>
      </c>
      <c r="EA48" s="30"/>
      <c r="EB48" s="30"/>
      <c r="EC48" s="30"/>
      <c r="ED48" s="6"/>
    </row>
    <row r="49" spans="1:133" ht="12.75" customHeight="1">
      <c r="A49" s="209">
        <f t="shared" si="0"/>
        <v>0</v>
      </c>
      <c r="B49" s="210"/>
      <c r="C49" s="209">
        <f t="shared" si="12"/>
        <v>0</v>
      </c>
      <c r="D49" s="210"/>
      <c r="E49" s="52"/>
      <c r="F49" s="53"/>
      <c r="G49" s="53"/>
      <c r="H49" s="53"/>
      <c r="I49" s="54"/>
      <c r="J49" s="52"/>
      <c r="K49" s="53"/>
      <c r="L49" s="53"/>
      <c r="M49" s="53"/>
      <c r="N49" s="54"/>
      <c r="O49" s="52"/>
      <c r="P49" s="53"/>
      <c r="Q49" s="53"/>
      <c r="R49" s="53"/>
      <c r="S49" s="54"/>
      <c r="T49" s="52"/>
      <c r="U49" s="53"/>
      <c r="V49" s="53"/>
      <c r="W49" s="53"/>
      <c r="X49" s="54"/>
      <c r="Y49" s="19">
        <v>12</v>
      </c>
      <c r="Z49" s="16" t="s">
        <v>15</v>
      </c>
      <c r="AA49" s="20">
        <v>13.9</v>
      </c>
      <c r="AB49" s="52"/>
      <c r="AC49" s="53"/>
      <c r="AD49" s="53"/>
      <c r="AE49" s="53"/>
      <c r="AF49" s="54"/>
      <c r="AG49" s="52"/>
      <c r="AH49" s="53"/>
      <c r="AI49" s="53"/>
      <c r="AJ49" s="53"/>
      <c r="AK49" s="54"/>
      <c r="AL49" s="52"/>
      <c r="AM49" s="53"/>
      <c r="AN49" s="53"/>
      <c r="AO49" s="53"/>
      <c r="AP49" s="54"/>
      <c r="AQ49" s="52"/>
      <c r="AR49" s="53"/>
      <c r="AS49" s="53"/>
      <c r="AT49" s="53"/>
      <c r="AU49" s="75"/>
      <c r="AV49" s="209">
        <f>SUM(AB49:AU49)</f>
        <v>0</v>
      </c>
      <c r="AW49" s="210"/>
      <c r="AX49" s="209">
        <f t="shared" si="2"/>
        <v>0</v>
      </c>
      <c r="AY49" s="215"/>
      <c r="AZ49" s="149">
        <f t="shared" si="3"/>
        <v>0</v>
      </c>
      <c r="BA49" s="150"/>
      <c r="BB49" s="160">
        <f t="shared" si="4"/>
        <v>0</v>
      </c>
      <c r="BC49" s="150"/>
      <c r="BE49" s="9">
        <f ca="1" t="shared" si="13"/>
        <v>0</v>
      </c>
      <c r="BF49" s="10">
        <f ca="1" t="shared" si="14"/>
        <v>0</v>
      </c>
      <c r="BG49" s="48">
        <f t="shared" si="48"/>
        <v>0</v>
      </c>
      <c r="BH49" s="25">
        <f t="shared" si="15"/>
        <v>1</v>
      </c>
      <c r="BI49" s="45">
        <f t="shared" si="49"/>
        <v>77</v>
      </c>
      <c r="BJ49" s="9">
        <f ca="1" t="shared" si="50"/>
        <v>76</v>
      </c>
      <c r="BK49" s="25">
        <v>77</v>
      </c>
      <c r="BL49" s="14">
        <f ca="1" t="shared" si="51"/>
        <v>77.9</v>
      </c>
      <c r="BR49" s="9">
        <f ca="1" t="shared" si="17"/>
        <v>0</v>
      </c>
      <c r="BS49" s="10">
        <f ca="1" t="shared" si="18"/>
        <v>209</v>
      </c>
      <c r="BT49" s="48">
        <f t="shared" si="19"/>
        <v>-31</v>
      </c>
      <c r="BU49" s="49">
        <f t="shared" si="20"/>
        <v>1</v>
      </c>
      <c r="BV49" s="45">
        <f t="shared" si="21"/>
        <v>77</v>
      </c>
      <c r="BW49" s="9">
        <f ca="1" t="shared" si="22"/>
        <v>76</v>
      </c>
      <c r="BX49" s="25">
        <v>77</v>
      </c>
      <c r="BY49" s="14">
        <f ca="1" t="shared" si="53"/>
        <v>77.9</v>
      </c>
      <c r="BZ49" s="30"/>
      <c r="CA49" s="30"/>
      <c r="CB49" s="30"/>
      <c r="CE49" s="9">
        <f ca="1" t="shared" si="24"/>
        <v>0</v>
      </c>
      <c r="CF49" s="10">
        <f ca="1" t="shared" si="25"/>
        <v>209</v>
      </c>
      <c r="CG49" s="48">
        <f t="shared" si="26"/>
        <v>-31</v>
      </c>
      <c r="CH49" s="49">
        <f t="shared" si="27"/>
        <v>1</v>
      </c>
      <c r="CI49" s="45">
        <f t="shared" si="28"/>
        <v>77</v>
      </c>
      <c r="CJ49" s="9">
        <f ca="1" t="shared" si="55"/>
        <v>76</v>
      </c>
      <c r="CK49" s="25">
        <v>77</v>
      </c>
      <c r="CL49" s="14">
        <f ca="1" t="shared" si="56"/>
        <v>77.9</v>
      </c>
      <c r="CM49" s="30"/>
      <c r="CN49" s="30"/>
      <c r="CO49" s="30"/>
      <c r="CS49" s="9">
        <f ca="1" t="shared" si="31"/>
        <v>0</v>
      </c>
      <c r="CT49" s="10">
        <f ca="1" t="shared" si="32"/>
        <v>0</v>
      </c>
      <c r="CU49" s="48">
        <f t="shared" si="5"/>
        <v>0</v>
      </c>
      <c r="CV49" s="25">
        <f t="shared" si="6"/>
        <v>1</v>
      </c>
      <c r="CW49" s="45">
        <f t="shared" si="33"/>
        <v>77</v>
      </c>
      <c r="CX49" s="9">
        <f ca="1" t="shared" si="57"/>
        <v>76</v>
      </c>
      <c r="CY49" s="25">
        <v>77</v>
      </c>
      <c r="CZ49" s="14">
        <f ca="1" t="shared" si="58"/>
        <v>77.9</v>
      </c>
      <c r="DF49" s="9">
        <f ca="1" t="shared" si="35"/>
        <v>0</v>
      </c>
      <c r="DG49" s="10">
        <f ca="1" t="shared" si="36"/>
        <v>209</v>
      </c>
      <c r="DH49" s="48">
        <f t="shared" si="37"/>
        <v>-104</v>
      </c>
      <c r="DI49" s="49">
        <f t="shared" si="8"/>
        <v>1</v>
      </c>
      <c r="DJ49" s="45">
        <f t="shared" si="38"/>
        <v>77</v>
      </c>
      <c r="DK49" s="9">
        <f ca="1" t="shared" si="39"/>
        <v>76</v>
      </c>
      <c r="DL49" s="25">
        <v>77</v>
      </c>
      <c r="DM49" s="14">
        <f ca="1" t="shared" si="59"/>
        <v>77.9</v>
      </c>
      <c r="DN49" s="30"/>
      <c r="DO49" s="30"/>
      <c r="DP49" s="30"/>
      <c r="DS49" s="9">
        <f ca="1" t="shared" si="41"/>
        <v>0</v>
      </c>
      <c r="DT49" s="10">
        <f ca="1" t="shared" si="42"/>
        <v>209</v>
      </c>
      <c r="DU49" s="48">
        <f t="shared" si="43"/>
        <v>-104</v>
      </c>
      <c r="DV49" s="49">
        <f t="shared" si="10"/>
        <v>1</v>
      </c>
      <c r="DW49" s="45">
        <f t="shared" si="44"/>
        <v>77</v>
      </c>
      <c r="DX49" s="9">
        <f ca="1" t="shared" si="45"/>
        <v>76</v>
      </c>
      <c r="DY49" s="25">
        <v>77</v>
      </c>
      <c r="DZ49" s="14">
        <f ca="1" t="shared" si="46"/>
        <v>77.9</v>
      </c>
      <c r="EA49" s="30"/>
      <c r="EB49" s="30"/>
      <c r="EC49" s="30"/>
    </row>
    <row r="50" spans="1:133" ht="12.75" customHeight="1">
      <c r="A50" s="209">
        <f t="shared" si="0"/>
        <v>0</v>
      </c>
      <c r="B50" s="210"/>
      <c r="C50" s="305">
        <f>SUM(E50:X50)</f>
        <v>0</v>
      </c>
      <c r="D50" s="210"/>
      <c r="E50" s="52"/>
      <c r="F50" s="53"/>
      <c r="G50" s="53"/>
      <c r="H50" s="53"/>
      <c r="I50" s="54"/>
      <c r="J50" s="52"/>
      <c r="K50" s="53"/>
      <c r="L50" s="53"/>
      <c r="M50" s="53"/>
      <c r="N50" s="54"/>
      <c r="O50" s="52"/>
      <c r="P50" s="53"/>
      <c r="Q50" s="53"/>
      <c r="R50" s="53"/>
      <c r="S50" s="54"/>
      <c r="T50" s="52"/>
      <c r="U50" s="53"/>
      <c r="V50" s="53"/>
      <c r="W50" s="53"/>
      <c r="X50" s="54"/>
      <c r="Y50" s="19">
        <v>10</v>
      </c>
      <c r="Z50" s="15" t="s">
        <v>15</v>
      </c>
      <c r="AA50" s="20">
        <v>11.9</v>
      </c>
      <c r="AB50" s="52"/>
      <c r="AC50" s="53"/>
      <c r="AD50" s="53"/>
      <c r="AE50" s="53"/>
      <c r="AF50" s="54"/>
      <c r="AG50" s="52"/>
      <c r="AH50" s="53"/>
      <c r="AI50" s="53"/>
      <c r="AJ50" s="53"/>
      <c r="AK50" s="54"/>
      <c r="AL50" s="52"/>
      <c r="AM50" s="53"/>
      <c r="AN50" s="53"/>
      <c r="AO50" s="53"/>
      <c r="AP50" s="54"/>
      <c r="AQ50" s="52"/>
      <c r="AR50" s="53"/>
      <c r="AS50" s="53"/>
      <c r="AT50" s="53"/>
      <c r="AU50" s="75"/>
      <c r="AV50" s="209">
        <f>SUM(AB50:AU50)</f>
        <v>0</v>
      </c>
      <c r="AW50" s="210"/>
      <c r="AX50" s="209">
        <f t="shared" si="2"/>
        <v>0</v>
      </c>
      <c r="AY50" s="215"/>
      <c r="AZ50" s="149">
        <f t="shared" si="3"/>
        <v>0</v>
      </c>
      <c r="BA50" s="150"/>
      <c r="BB50" s="160">
        <f t="shared" si="4"/>
        <v>0</v>
      </c>
      <c r="BC50" s="150"/>
      <c r="BE50" s="9">
        <f ca="1" t="shared" si="13"/>
        <v>0</v>
      </c>
      <c r="BF50" s="10">
        <f ca="1" t="shared" si="14"/>
        <v>0</v>
      </c>
      <c r="BG50" s="48">
        <f t="shared" si="48"/>
        <v>0</v>
      </c>
      <c r="BH50" s="25">
        <f t="shared" si="15"/>
        <v>1</v>
      </c>
      <c r="BI50" s="45">
        <f>IF(BG50&gt;0,0,BK50)</f>
        <v>79</v>
      </c>
      <c r="BJ50" s="9">
        <f ca="1" t="shared" si="50"/>
        <v>78</v>
      </c>
      <c r="BK50" s="25">
        <v>79</v>
      </c>
      <c r="BL50" s="14">
        <f ca="1" t="shared" si="51"/>
        <v>79.9</v>
      </c>
      <c r="BR50" s="9">
        <f ca="1" t="shared" si="17"/>
        <v>0</v>
      </c>
      <c r="BS50" s="10">
        <f ca="1" t="shared" si="18"/>
        <v>209</v>
      </c>
      <c r="BT50" s="48">
        <f t="shared" si="19"/>
        <v>-31</v>
      </c>
      <c r="BU50" s="49">
        <f t="shared" si="20"/>
        <v>1</v>
      </c>
      <c r="BV50" s="45">
        <f t="shared" si="21"/>
        <v>79</v>
      </c>
      <c r="BW50" s="9">
        <f ca="1" t="shared" si="22"/>
        <v>78</v>
      </c>
      <c r="BX50" s="6">
        <v>79</v>
      </c>
      <c r="BY50" s="14">
        <f ca="1" t="shared" si="53"/>
        <v>79.9</v>
      </c>
      <c r="BZ50" s="30"/>
      <c r="CA50" s="30"/>
      <c r="CB50" s="30"/>
      <c r="CE50" s="9">
        <f ca="1" t="shared" si="24"/>
        <v>0</v>
      </c>
      <c r="CF50" s="10">
        <f ca="1" t="shared" si="25"/>
        <v>209</v>
      </c>
      <c r="CG50" s="48">
        <f t="shared" si="26"/>
        <v>-31</v>
      </c>
      <c r="CH50" s="49">
        <f t="shared" si="27"/>
        <v>1</v>
      </c>
      <c r="CI50" s="45">
        <f t="shared" si="28"/>
        <v>79</v>
      </c>
      <c r="CJ50" s="9">
        <f ca="1" t="shared" si="55"/>
        <v>78</v>
      </c>
      <c r="CK50" s="25">
        <v>79</v>
      </c>
      <c r="CL50" s="14">
        <f ca="1" t="shared" si="56"/>
        <v>79.9</v>
      </c>
      <c r="CM50" s="30"/>
      <c r="CN50" s="30"/>
      <c r="CO50" s="30"/>
      <c r="CS50" s="9">
        <f ca="1" t="shared" si="31"/>
        <v>0</v>
      </c>
      <c r="CT50" s="10">
        <f ca="1" t="shared" si="32"/>
        <v>0</v>
      </c>
      <c r="CU50" s="48">
        <f t="shared" si="5"/>
        <v>0</v>
      </c>
      <c r="CV50" s="25">
        <f t="shared" si="6"/>
        <v>1</v>
      </c>
      <c r="CW50" s="45">
        <f t="shared" si="33"/>
        <v>79</v>
      </c>
      <c r="CX50" s="9">
        <f ca="1" t="shared" si="57"/>
        <v>78</v>
      </c>
      <c r="CY50" s="25">
        <v>79</v>
      </c>
      <c r="CZ50" s="14">
        <f ca="1" t="shared" si="58"/>
        <v>79.9</v>
      </c>
      <c r="DF50" s="9">
        <f ca="1" t="shared" si="35"/>
        <v>0</v>
      </c>
      <c r="DG50" s="10">
        <f ca="1" t="shared" si="36"/>
        <v>209</v>
      </c>
      <c r="DH50" s="48">
        <f t="shared" si="37"/>
        <v>-104</v>
      </c>
      <c r="DI50" s="49">
        <f t="shared" si="8"/>
        <v>1</v>
      </c>
      <c r="DJ50" s="45">
        <f t="shared" si="38"/>
        <v>79</v>
      </c>
      <c r="DK50" s="9">
        <f ca="1" t="shared" si="39"/>
        <v>78</v>
      </c>
      <c r="DL50" s="6">
        <v>79</v>
      </c>
      <c r="DM50" s="14">
        <f ca="1" t="shared" si="59"/>
        <v>79.9</v>
      </c>
      <c r="DN50" s="30"/>
      <c r="DO50" s="30"/>
      <c r="DP50" s="30"/>
      <c r="DS50" s="9">
        <f ca="1" t="shared" si="41"/>
        <v>0</v>
      </c>
      <c r="DT50" s="10">
        <f ca="1" t="shared" si="42"/>
        <v>209</v>
      </c>
      <c r="DU50" s="48">
        <f t="shared" si="43"/>
        <v>-104</v>
      </c>
      <c r="DV50" s="49">
        <f t="shared" si="10"/>
        <v>1</v>
      </c>
      <c r="DW50" s="45">
        <f t="shared" si="44"/>
        <v>79</v>
      </c>
      <c r="DX50" s="9">
        <f ca="1" t="shared" si="45"/>
        <v>78</v>
      </c>
      <c r="DY50" s="25">
        <v>79</v>
      </c>
      <c r="DZ50" s="14">
        <f ca="1" t="shared" si="46"/>
        <v>79.9</v>
      </c>
      <c r="EA50" s="30"/>
      <c r="EB50" s="30"/>
      <c r="EC50" s="30"/>
    </row>
    <row r="51" spans="1:133" ht="12.75" customHeight="1">
      <c r="A51" s="209">
        <f>C51</f>
        <v>0</v>
      </c>
      <c r="B51" s="210"/>
      <c r="C51" s="209">
        <f t="shared" si="12"/>
        <v>0</v>
      </c>
      <c r="D51" s="210"/>
      <c r="E51" s="58"/>
      <c r="F51" s="59"/>
      <c r="G51" s="59"/>
      <c r="H51" s="59"/>
      <c r="I51" s="60"/>
      <c r="J51" s="58"/>
      <c r="K51" s="59"/>
      <c r="L51" s="59"/>
      <c r="M51" s="59"/>
      <c r="N51" s="60"/>
      <c r="O51" s="58"/>
      <c r="P51" s="59"/>
      <c r="Q51" s="59"/>
      <c r="R51" s="59"/>
      <c r="S51" s="60"/>
      <c r="T51" s="58"/>
      <c r="U51" s="59"/>
      <c r="V51" s="59"/>
      <c r="W51" s="59"/>
      <c r="X51" s="60"/>
      <c r="Y51" s="236" t="s">
        <v>65</v>
      </c>
      <c r="Z51" s="237"/>
      <c r="AA51" s="238"/>
      <c r="AB51" s="58"/>
      <c r="AC51" s="59"/>
      <c r="AD51" s="59"/>
      <c r="AE51" s="59"/>
      <c r="AF51" s="60"/>
      <c r="AG51" s="58"/>
      <c r="AH51" s="59"/>
      <c r="AI51" s="59"/>
      <c r="AJ51" s="59"/>
      <c r="AK51" s="60"/>
      <c r="AL51" s="58"/>
      <c r="AM51" s="59"/>
      <c r="AN51" s="59"/>
      <c r="AO51" s="59"/>
      <c r="AP51" s="60"/>
      <c r="AQ51" s="58"/>
      <c r="AR51" s="59"/>
      <c r="AS51" s="59"/>
      <c r="AT51" s="59"/>
      <c r="AU51" s="79"/>
      <c r="AV51" s="209">
        <f>SUM(AB51:AU51)</f>
        <v>0</v>
      </c>
      <c r="AW51" s="210"/>
      <c r="AX51" s="209">
        <f>AV51</f>
        <v>0</v>
      </c>
      <c r="AY51" s="215"/>
      <c r="AZ51" s="149">
        <f>AV51+C51</f>
        <v>0</v>
      </c>
      <c r="BA51" s="150"/>
      <c r="BB51" s="160">
        <f t="shared" si="4"/>
        <v>0</v>
      </c>
      <c r="BC51" s="150"/>
      <c r="BE51" s="11">
        <f ca="1">OFFSET($C$15,51-ROW(),0)</f>
        <v>0</v>
      </c>
      <c r="BF51" s="12">
        <f ca="1" t="shared" si="14"/>
        <v>0</v>
      </c>
      <c r="BG51" s="50">
        <f t="shared" si="48"/>
        <v>0</v>
      </c>
      <c r="BH51" s="64">
        <f t="shared" si="15"/>
        <v>1</v>
      </c>
      <c r="BI51" s="43" t="str">
        <f t="shared" si="49"/>
        <v>≥ 80</v>
      </c>
      <c r="BJ51" s="11"/>
      <c r="BK51" s="64" t="str">
        <f ca="1">OFFSET($Y$15,51-ROW(),0)</f>
        <v>≥ 80</v>
      </c>
      <c r="BL51" s="12"/>
      <c r="BR51" s="11">
        <f ca="1" t="shared" si="17"/>
        <v>0</v>
      </c>
      <c r="BS51" s="12">
        <f ca="1" t="shared" si="18"/>
        <v>209</v>
      </c>
      <c r="BT51" s="50">
        <f t="shared" si="19"/>
        <v>-31</v>
      </c>
      <c r="BU51" s="42">
        <f t="shared" si="20"/>
        <v>1</v>
      </c>
      <c r="BV51" s="43" t="str">
        <f t="shared" si="21"/>
        <v>≥ 80</v>
      </c>
      <c r="BW51" s="11"/>
      <c r="BX51" s="64" t="str">
        <f ca="1">OFFSET($Y$15,51-ROW(),0)</f>
        <v>≥ 80</v>
      </c>
      <c r="BY51" s="12"/>
      <c r="BZ51" s="29"/>
      <c r="CA51" s="29"/>
      <c r="CB51" s="29"/>
      <c r="CE51" s="11">
        <f ca="1" t="shared" si="24"/>
        <v>0</v>
      </c>
      <c r="CF51" s="12">
        <f ca="1" t="shared" si="25"/>
        <v>209</v>
      </c>
      <c r="CG51" s="50">
        <f t="shared" si="26"/>
        <v>-31</v>
      </c>
      <c r="CH51" s="42">
        <f t="shared" si="27"/>
        <v>1</v>
      </c>
      <c r="CI51" s="43" t="str">
        <f t="shared" si="28"/>
        <v>≥ 80</v>
      </c>
      <c r="CJ51" s="11"/>
      <c r="CK51" s="64" t="str">
        <f ca="1">OFFSET($Y$15,51-ROW(),0)</f>
        <v>≥ 80</v>
      </c>
      <c r="CL51" s="12"/>
      <c r="CM51" s="29"/>
      <c r="CN51" s="29"/>
      <c r="CO51" s="29"/>
      <c r="CS51" s="11">
        <f ca="1" t="shared" si="31"/>
        <v>0</v>
      </c>
      <c r="CT51" s="12">
        <f ca="1" t="shared" si="32"/>
        <v>0</v>
      </c>
      <c r="CU51" s="50">
        <f t="shared" si="5"/>
        <v>0</v>
      </c>
      <c r="CV51" s="64">
        <f t="shared" si="6"/>
        <v>1</v>
      </c>
      <c r="CW51" s="43" t="str">
        <f t="shared" si="33"/>
        <v>≥ 80</v>
      </c>
      <c r="CX51" s="11"/>
      <c r="CY51" s="64" t="str">
        <f ca="1">OFFSET($Y$15,51-ROW(),0)</f>
        <v>≥ 80</v>
      </c>
      <c r="CZ51" s="12"/>
      <c r="DF51" s="11">
        <f ca="1" t="shared" si="35"/>
        <v>0</v>
      </c>
      <c r="DG51" s="12">
        <f ca="1" t="shared" si="36"/>
        <v>209</v>
      </c>
      <c r="DH51" s="50">
        <f t="shared" si="37"/>
        <v>-104</v>
      </c>
      <c r="DI51" s="42">
        <f t="shared" si="8"/>
        <v>1</v>
      </c>
      <c r="DJ51" s="43" t="str">
        <f t="shared" si="38"/>
        <v>≥ 80</v>
      </c>
      <c r="DK51" s="11"/>
      <c r="DL51" s="64" t="str">
        <f ca="1">OFFSET($Y$15,51-ROW(),0)</f>
        <v>≥ 80</v>
      </c>
      <c r="DM51" s="12"/>
      <c r="DN51" s="29"/>
      <c r="DO51" s="29"/>
      <c r="DP51" s="29"/>
      <c r="DS51" s="11">
        <f ca="1" t="shared" si="41"/>
        <v>0</v>
      </c>
      <c r="DT51" s="12">
        <f ca="1" t="shared" si="42"/>
        <v>209</v>
      </c>
      <c r="DU51" s="50">
        <f t="shared" si="43"/>
        <v>-104</v>
      </c>
      <c r="DV51" s="42">
        <f t="shared" si="10"/>
        <v>1</v>
      </c>
      <c r="DW51" s="43" t="str">
        <f t="shared" si="44"/>
        <v>≥ 80</v>
      </c>
      <c r="DX51" s="11"/>
      <c r="DY51" s="64" t="str">
        <f ca="1">OFFSET($Y$15,51-ROW(),0)</f>
        <v>≥ 80</v>
      </c>
      <c r="DZ51" s="12"/>
      <c r="EA51" s="29"/>
      <c r="EB51" s="29"/>
      <c r="EC51" s="29"/>
    </row>
    <row r="52" spans="1:133" ht="12.75">
      <c r="A52" s="232">
        <f>MAX(A15:B51)</f>
        <v>0</v>
      </c>
      <c r="B52" s="233"/>
      <c r="C52" s="233"/>
      <c r="D52" s="240"/>
      <c r="E52" s="241" t="s">
        <v>19</v>
      </c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32">
        <f>MAX(AX15:AY51)</f>
        <v>209</v>
      </c>
      <c r="AW52" s="233"/>
      <c r="AX52" s="233"/>
      <c r="AY52" s="233"/>
      <c r="AZ52" s="167">
        <f>MAX(BB15:BC51)</f>
        <v>209</v>
      </c>
      <c r="BA52" s="168"/>
      <c r="BB52" s="168"/>
      <c r="BC52" s="169"/>
      <c r="BF52" s="13">
        <f>ROUND(N54,0)</f>
        <v>0</v>
      </c>
      <c r="BM52" s="6">
        <f>MAX(BM15:BM47)</f>
        <v>0</v>
      </c>
      <c r="BO52" s="6">
        <f>MAX(BO15:BO47)</f>
        <v>33</v>
      </c>
      <c r="BS52" s="13">
        <f>ROUND(AF54,0)</f>
        <v>178</v>
      </c>
      <c r="BT52" s="13"/>
      <c r="BU52" s="13"/>
      <c r="BV52" s="13"/>
      <c r="BZ52" s="6">
        <f>MAX(BZ15:BZ47)</f>
        <v>142</v>
      </c>
      <c r="CB52" s="6">
        <f>MAX(CB15:CB47)</f>
        <v>1</v>
      </c>
      <c r="CF52" s="13">
        <f>ROUND(AZ54,0)</f>
        <v>178</v>
      </c>
      <c r="CG52" s="13"/>
      <c r="CH52" s="13"/>
      <c r="CI52" s="13"/>
      <c r="CM52" s="6">
        <f>MAX(CM15:CM47)</f>
        <v>142</v>
      </c>
      <c r="CO52" s="6">
        <f>MAX(CO15:CO47)</f>
        <v>1</v>
      </c>
      <c r="CT52" s="13">
        <f>ROUND(N56,0)</f>
        <v>0</v>
      </c>
      <c r="DA52" s="6">
        <f>MAX(DA15:DA47)</f>
        <v>0</v>
      </c>
      <c r="DC52" s="6">
        <f>MAX(DC15:DC47)</f>
        <v>33</v>
      </c>
      <c r="DG52" s="13">
        <f>ROUND(AF56,0)</f>
        <v>105</v>
      </c>
      <c r="DH52" s="13"/>
      <c r="DI52" s="13"/>
      <c r="DJ52" s="13"/>
      <c r="DN52" s="6">
        <f>MAX(DN15:DN47)</f>
        <v>142</v>
      </c>
      <c r="DP52" s="6">
        <f>MAX(DP15:DP47)</f>
        <v>1</v>
      </c>
      <c r="DT52" s="13">
        <f>ROUND(AZ56,0)</f>
        <v>105</v>
      </c>
      <c r="DU52" s="13"/>
      <c r="DV52" s="13"/>
      <c r="DW52" s="13"/>
      <c r="EA52" s="6">
        <f>MAX(EA15:EA47)</f>
        <v>142</v>
      </c>
      <c r="EC52" s="6">
        <f>MAX(EC15:EC47)</f>
        <v>1</v>
      </c>
    </row>
    <row r="53" spans="1:55" ht="23.25" customHeight="1">
      <c r="A53" s="306" t="s">
        <v>66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7">
        <f>J12</f>
        <v>0</v>
      </c>
      <c r="O53" s="308"/>
      <c r="P53" s="308"/>
      <c r="Q53" s="308"/>
      <c r="R53" s="308"/>
      <c r="S53" s="308"/>
      <c r="T53" s="309"/>
      <c r="U53" s="310" t="s">
        <v>20</v>
      </c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07">
        <f>AK12</f>
        <v>0</v>
      </c>
      <c r="AG53" s="308"/>
      <c r="AH53" s="308"/>
      <c r="AI53" s="308"/>
      <c r="AJ53" s="308"/>
      <c r="AK53" s="308"/>
      <c r="AL53" s="309"/>
      <c r="AM53" s="311" t="s">
        <v>67</v>
      </c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2"/>
      <c r="AZ53" s="318" t="str">
        <f>AZ12</f>
        <v>Both Directions</v>
      </c>
      <c r="BA53" s="319"/>
      <c r="BB53" s="319"/>
      <c r="BC53" s="320"/>
    </row>
    <row r="54" spans="1:55" ht="12.75" customHeight="1">
      <c r="A54" s="21"/>
      <c r="B54" s="22"/>
      <c r="C54" s="22"/>
      <c r="D54" s="22"/>
      <c r="E54" s="23"/>
      <c r="F54" s="33"/>
      <c r="G54" s="33"/>
      <c r="H54" s="33"/>
      <c r="I54" s="33"/>
      <c r="J54" s="33"/>
      <c r="K54" s="33"/>
      <c r="L54" s="33"/>
      <c r="M54" s="23"/>
      <c r="N54" s="239">
        <f>ROUND((A52*0.85),0)</f>
        <v>0</v>
      </c>
      <c r="O54" s="155"/>
      <c r="P54" s="155"/>
      <c r="Q54" s="155"/>
      <c r="R54" s="155"/>
      <c r="S54" s="155"/>
      <c r="T54" s="156"/>
      <c r="U54" s="176" t="s">
        <v>81</v>
      </c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239">
        <f>ROUND((AV52*0.85),0)</f>
        <v>178</v>
      </c>
      <c r="AG54" s="155"/>
      <c r="AH54" s="155"/>
      <c r="AI54" s="155"/>
      <c r="AJ54" s="155"/>
      <c r="AK54" s="155"/>
      <c r="AL54" s="156"/>
      <c r="AM54" s="61"/>
      <c r="AN54" s="33"/>
      <c r="AO54" s="176" t="s">
        <v>81</v>
      </c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54">
        <f>ROUND((AZ52*0.85),0)</f>
        <v>178</v>
      </c>
      <c r="BA54" s="155"/>
      <c r="BB54" s="155"/>
      <c r="BC54" s="156"/>
    </row>
    <row r="55" spans="1:55" ht="12.75" customHeight="1">
      <c r="A55" s="21"/>
      <c r="B55" s="22"/>
      <c r="C55" s="22"/>
      <c r="D55" s="22"/>
      <c r="E55" s="23"/>
      <c r="F55" s="33"/>
      <c r="G55" s="33"/>
      <c r="H55" s="33"/>
      <c r="I55" s="33"/>
      <c r="J55" s="33"/>
      <c r="K55" s="33"/>
      <c r="L55" s="33"/>
      <c r="M55" s="23"/>
      <c r="N55" s="219" t="str">
        <f>VLOOKUP(1,BH15:BK51,4,FALSE)</f>
        <v>≤ 10</v>
      </c>
      <c r="O55" s="220"/>
      <c r="P55" s="220"/>
      <c r="Q55" s="220"/>
      <c r="R55" s="220"/>
      <c r="S55" s="220"/>
      <c r="T55" s="221"/>
      <c r="U55" s="176" t="s">
        <v>82</v>
      </c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219">
        <f>VLOOKUP(1,BU15:BY51,4,FALSE)</f>
        <v>43</v>
      </c>
      <c r="AG55" s="220"/>
      <c r="AH55" s="220"/>
      <c r="AI55" s="220"/>
      <c r="AJ55" s="220"/>
      <c r="AK55" s="220"/>
      <c r="AL55" s="221"/>
      <c r="AM55" s="61"/>
      <c r="AN55" s="33"/>
      <c r="AO55" s="176" t="s">
        <v>82</v>
      </c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54">
        <f>VLOOKUP(1,CH15:CL51,4,FALSE)</f>
        <v>43</v>
      </c>
      <c r="BA55" s="155"/>
      <c r="BB55" s="155"/>
      <c r="BC55" s="156"/>
    </row>
    <row r="56" spans="1:55" ht="12.75" customHeight="1">
      <c r="A56" s="21"/>
      <c r="B56" s="22"/>
      <c r="C56" s="22"/>
      <c r="D56" s="22"/>
      <c r="E56" s="23"/>
      <c r="F56" s="33"/>
      <c r="G56" s="33"/>
      <c r="H56" s="33"/>
      <c r="I56" s="33"/>
      <c r="J56" s="33"/>
      <c r="K56" s="33"/>
      <c r="L56" s="33"/>
      <c r="M56" s="23"/>
      <c r="N56" s="314">
        <f>ROUND((A52*0.5),0)</f>
        <v>0</v>
      </c>
      <c r="O56" s="315"/>
      <c r="P56" s="315"/>
      <c r="Q56" s="315"/>
      <c r="R56" s="315"/>
      <c r="S56" s="315"/>
      <c r="T56" s="316"/>
      <c r="U56" s="313" t="s">
        <v>83</v>
      </c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4">
        <f>ROUND((AV52*0.5),0)</f>
        <v>105</v>
      </c>
      <c r="AG56" s="315"/>
      <c r="AH56" s="315"/>
      <c r="AI56" s="315"/>
      <c r="AJ56" s="315"/>
      <c r="AK56" s="315"/>
      <c r="AL56" s="316"/>
      <c r="AM56" s="61"/>
      <c r="AN56" s="33"/>
      <c r="AO56" s="313" t="s">
        <v>83</v>
      </c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7">
        <f>ROUND((AZ52*0.5),0)</f>
        <v>105</v>
      </c>
      <c r="BA56" s="315"/>
      <c r="BB56" s="315"/>
      <c r="BC56" s="316"/>
    </row>
    <row r="57" spans="1:55" ht="12.75" customHeight="1">
      <c r="A57" s="21"/>
      <c r="B57" s="22"/>
      <c r="C57" s="22"/>
      <c r="D57" s="22"/>
      <c r="E57" s="23"/>
      <c r="F57" s="33"/>
      <c r="G57" s="33"/>
      <c r="H57" s="33"/>
      <c r="I57" s="33"/>
      <c r="J57" s="33"/>
      <c r="K57" s="33"/>
      <c r="L57" s="33"/>
      <c r="M57" s="23"/>
      <c r="N57" s="321" t="str">
        <f>VLOOKUP(1,CV15:CZ51,4,FALSE)</f>
        <v>≤ 10</v>
      </c>
      <c r="O57" s="322"/>
      <c r="P57" s="322"/>
      <c r="Q57" s="322"/>
      <c r="R57" s="322"/>
      <c r="S57" s="322"/>
      <c r="T57" s="323"/>
      <c r="U57" s="313" t="s">
        <v>84</v>
      </c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21">
        <f>VLOOKUP(1,DI15:DM51,4,FALSE)</f>
        <v>37</v>
      </c>
      <c r="AG57" s="322"/>
      <c r="AH57" s="322"/>
      <c r="AI57" s="322"/>
      <c r="AJ57" s="322"/>
      <c r="AK57" s="322"/>
      <c r="AL57" s="323"/>
      <c r="AM57" s="61"/>
      <c r="AN57" s="33"/>
      <c r="AO57" s="313" t="s">
        <v>84</v>
      </c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7">
        <f>VLOOKUP(1,DV15:DZ51,4,FALSE)</f>
        <v>37</v>
      </c>
      <c r="BA57" s="315"/>
      <c r="BB57" s="315"/>
      <c r="BC57" s="316"/>
    </row>
    <row r="58" spans="1:124" ht="12.75" customHeight="1">
      <c r="A58" s="2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158" t="str">
        <f>VLOOKUP(BO52,BO15:BP47,2,FALSE)</f>
        <v>72-80+</v>
      </c>
      <c r="O58" s="158"/>
      <c r="P58" s="158"/>
      <c r="Q58" s="158"/>
      <c r="R58" s="158"/>
      <c r="S58" s="158"/>
      <c r="T58" s="158"/>
      <c r="U58" s="176" t="s">
        <v>61</v>
      </c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58" t="str">
        <f>VLOOKUP(CB52,CB15:CC47,2,FALSE)</f>
        <v>32-42</v>
      </c>
      <c r="AG58" s="158"/>
      <c r="AH58" s="158"/>
      <c r="AI58" s="158"/>
      <c r="AJ58" s="158"/>
      <c r="AK58" s="158"/>
      <c r="AL58" s="158"/>
      <c r="AM58" s="62"/>
      <c r="AN58" s="34"/>
      <c r="AO58" s="176" t="s">
        <v>61</v>
      </c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57" t="str">
        <f>VLOOKUP(CO52,CO15:CP47,2,FALSE)</f>
        <v>32-42</v>
      </c>
      <c r="BA58" s="158"/>
      <c r="BB58" s="158"/>
      <c r="BC58" s="158"/>
      <c r="BF58" s="6" t="str">
        <f>VLOOKUP(BO52,BO15:BP47,2,FALSE)</f>
        <v>72-80+</v>
      </c>
      <c r="BS58" s="6" t="str">
        <f>VLOOKUP(CB52,CB15:CC47,2,FALSE)</f>
        <v>32-42</v>
      </c>
      <c r="CF58" s="6" t="str">
        <f>VLOOKUP(CO52,CO15:CP47,2,FALSE)</f>
        <v>32-42</v>
      </c>
      <c r="CT58" s="6" t="str">
        <f>VLOOKUP(DC52,DC15:DD47,2,FALSE)</f>
        <v>72-80+</v>
      </c>
      <c r="DG58" s="6" t="str">
        <f>VLOOKUP(DP52,DP15:DQ47,2,FALSE)</f>
        <v>32-42</v>
      </c>
      <c r="DT58" s="6" t="str">
        <f>VLOOKUP(EC52,EC15:ED47,2,FALSE)</f>
        <v>32-42</v>
      </c>
    </row>
    <row r="59" spans="1:55" ht="23.25" customHeight="1">
      <c r="A59" s="2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127" t="str">
        <f>IF(A52=0," ",IF(BO52&gt;1,"Warning: Multiple 10 mph paces. Highest range shown","OK"))</f>
        <v> </v>
      </c>
      <c r="O59" s="127"/>
      <c r="P59" s="127"/>
      <c r="Q59" s="127"/>
      <c r="R59" s="127"/>
      <c r="S59" s="127"/>
      <c r="T59" s="127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27" t="str">
        <f>IF(AV52=0," ",IF(CB52&gt;1,"Warning: Multiple 10 mph paces. Highest range shown","OK"))</f>
        <v>OK</v>
      </c>
      <c r="AG59" s="127"/>
      <c r="AH59" s="127"/>
      <c r="AI59" s="127"/>
      <c r="AJ59" s="127"/>
      <c r="AK59" s="127"/>
      <c r="AL59" s="127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129" t="str">
        <f>IF(AZ52=0,"",IF(CO52&gt;1,"Warning: Multiple 10 mph Paces. Highest range shown","OK"))</f>
        <v>OK</v>
      </c>
      <c r="AX59" s="129"/>
      <c r="AY59" s="129"/>
      <c r="AZ59" s="129"/>
      <c r="BA59" s="129"/>
      <c r="BB59" s="129"/>
      <c r="BC59" s="130"/>
    </row>
    <row r="60" spans="1:55" ht="21" customHeight="1">
      <c r="A60" s="35"/>
      <c r="B60" s="36"/>
      <c r="C60" s="36"/>
      <c r="D60" s="36"/>
      <c r="E60" s="36"/>
      <c r="F60" s="36"/>
      <c r="G60" s="36"/>
      <c r="H60" s="32"/>
      <c r="I60" s="31"/>
      <c r="J60" s="31"/>
      <c r="K60" s="31"/>
      <c r="L60" s="31"/>
      <c r="M60" s="31"/>
      <c r="N60" s="128"/>
      <c r="O60" s="128"/>
      <c r="P60" s="128"/>
      <c r="Q60" s="128"/>
      <c r="R60" s="128"/>
      <c r="S60" s="128"/>
      <c r="T60" s="128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28"/>
      <c r="AG60" s="128"/>
      <c r="AH60" s="128"/>
      <c r="AI60" s="128"/>
      <c r="AJ60" s="128"/>
      <c r="AK60" s="128"/>
      <c r="AL60" s="128"/>
      <c r="AM60" s="31"/>
      <c r="AN60" s="31"/>
      <c r="AO60" s="31"/>
      <c r="AP60" s="31"/>
      <c r="AQ60" s="31"/>
      <c r="AR60" s="31"/>
      <c r="AS60" s="37"/>
      <c r="AT60" s="36"/>
      <c r="AU60" s="36"/>
      <c r="AV60" s="36"/>
      <c r="AW60" s="128"/>
      <c r="AX60" s="128"/>
      <c r="AY60" s="128"/>
      <c r="AZ60" s="128"/>
      <c r="BA60" s="128"/>
      <c r="BB60" s="128"/>
      <c r="BC60" s="131"/>
    </row>
  </sheetData>
  <sheetProtection sheet="1" selectLockedCells="1"/>
  <mergeCells count="354">
    <mergeCell ref="N59:T60"/>
    <mergeCell ref="U59:AE60"/>
    <mergeCell ref="AF59:AL60"/>
    <mergeCell ref="AW59:BC60"/>
    <mergeCell ref="N57:T57"/>
    <mergeCell ref="U57:AE57"/>
    <mergeCell ref="AF57:AL57"/>
    <mergeCell ref="AO57:AY57"/>
    <mergeCell ref="AZ57:BC57"/>
    <mergeCell ref="N58:T58"/>
    <mergeCell ref="U58:AE58"/>
    <mergeCell ref="AF58:AL58"/>
    <mergeCell ref="AO58:AY58"/>
    <mergeCell ref="AZ58:BC58"/>
    <mergeCell ref="N55:T55"/>
    <mergeCell ref="U55:AE55"/>
    <mergeCell ref="AF55:AL55"/>
    <mergeCell ref="AO55:AY55"/>
    <mergeCell ref="AZ55:BC55"/>
    <mergeCell ref="N56:T56"/>
    <mergeCell ref="U56:AE56"/>
    <mergeCell ref="AF56:AL56"/>
    <mergeCell ref="AO56:AY56"/>
    <mergeCell ref="AZ56:BC56"/>
    <mergeCell ref="AZ53:BC53"/>
    <mergeCell ref="N54:T54"/>
    <mergeCell ref="U54:AE54"/>
    <mergeCell ref="AF54:AL54"/>
    <mergeCell ref="AO54:AY54"/>
    <mergeCell ref="AZ54:BC54"/>
    <mergeCell ref="BB51:BC51"/>
    <mergeCell ref="A52:D52"/>
    <mergeCell ref="E52:AU52"/>
    <mergeCell ref="AV52:AY52"/>
    <mergeCell ref="AZ52:BC52"/>
    <mergeCell ref="A53:M53"/>
    <mergeCell ref="N53:T53"/>
    <mergeCell ref="U53:AE53"/>
    <mergeCell ref="AF53:AL53"/>
    <mergeCell ref="AM53:AY53"/>
    <mergeCell ref="A51:B51"/>
    <mergeCell ref="C51:D51"/>
    <mergeCell ref="Y51:AA51"/>
    <mergeCell ref="AV51:AW51"/>
    <mergeCell ref="AX51:AY51"/>
    <mergeCell ref="AZ51:BA51"/>
    <mergeCell ref="A50:B50"/>
    <mergeCell ref="C50:D50"/>
    <mergeCell ref="AV50:AW50"/>
    <mergeCell ref="AX50:AY50"/>
    <mergeCell ref="AZ50:BA50"/>
    <mergeCell ref="BB50:BC50"/>
    <mergeCell ref="A49:B49"/>
    <mergeCell ref="C49:D49"/>
    <mergeCell ref="AV49:AW49"/>
    <mergeCell ref="AX49:AY49"/>
    <mergeCell ref="AZ49:BA49"/>
    <mergeCell ref="BB49:BC49"/>
    <mergeCell ref="A48:B48"/>
    <mergeCell ref="C48:D48"/>
    <mergeCell ref="AV48:AW48"/>
    <mergeCell ref="AX48:AY48"/>
    <mergeCell ref="AZ48:BA48"/>
    <mergeCell ref="BB48:BC48"/>
    <mergeCell ref="A47:B47"/>
    <mergeCell ref="C47:D47"/>
    <mergeCell ref="AV47:AW47"/>
    <mergeCell ref="AX47:AY47"/>
    <mergeCell ref="AZ47:BA47"/>
    <mergeCell ref="BB47:BC47"/>
    <mergeCell ref="A46:B46"/>
    <mergeCell ref="C46:D46"/>
    <mergeCell ref="AV46:AW46"/>
    <mergeCell ref="AX46:AY46"/>
    <mergeCell ref="AZ46:BA46"/>
    <mergeCell ref="BB46:BC46"/>
    <mergeCell ref="A45:B45"/>
    <mergeCell ref="C45:D45"/>
    <mergeCell ref="AV45:AW45"/>
    <mergeCell ref="AX45:AY45"/>
    <mergeCell ref="AZ45:BA45"/>
    <mergeCell ref="BB45:BC45"/>
    <mergeCell ref="A44:B44"/>
    <mergeCell ref="C44:D44"/>
    <mergeCell ref="AV44:AW44"/>
    <mergeCell ref="AX44:AY44"/>
    <mergeCell ref="AZ44:BA44"/>
    <mergeCell ref="BB44:BC44"/>
    <mergeCell ref="A43:B43"/>
    <mergeCell ref="C43:D43"/>
    <mergeCell ref="AV43:AW43"/>
    <mergeCell ref="AX43:AY43"/>
    <mergeCell ref="AZ43:BA43"/>
    <mergeCell ref="BB43:BC43"/>
    <mergeCell ref="A42:B42"/>
    <mergeCell ref="C42:D42"/>
    <mergeCell ref="AV42:AW42"/>
    <mergeCell ref="AX42:AY42"/>
    <mergeCell ref="AZ42:BA42"/>
    <mergeCell ref="BB42:BC42"/>
    <mergeCell ref="A41:B41"/>
    <mergeCell ref="C41:D41"/>
    <mergeCell ref="AV41:AW41"/>
    <mergeCell ref="AX41:AY41"/>
    <mergeCell ref="AZ41:BA41"/>
    <mergeCell ref="BB41:BC41"/>
    <mergeCell ref="A40:B40"/>
    <mergeCell ref="C40:D40"/>
    <mergeCell ref="AV40:AW40"/>
    <mergeCell ref="AX40:AY40"/>
    <mergeCell ref="AZ40:BA40"/>
    <mergeCell ref="BB40:BC40"/>
    <mergeCell ref="A39:B39"/>
    <mergeCell ref="C39:D39"/>
    <mergeCell ref="AV39:AW39"/>
    <mergeCell ref="AX39:AY39"/>
    <mergeCell ref="AZ39:BA39"/>
    <mergeCell ref="BB39:BC39"/>
    <mergeCell ref="A38:B38"/>
    <mergeCell ref="C38:D38"/>
    <mergeCell ref="AV38:AW38"/>
    <mergeCell ref="AX38:AY38"/>
    <mergeCell ref="AZ38:BA38"/>
    <mergeCell ref="BB38:BC38"/>
    <mergeCell ref="A37:B37"/>
    <mergeCell ref="C37:D37"/>
    <mergeCell ref="AV37:AW37"/>
    <mergeCell ref="AX37:AY37"/>
    <mergeCell ref="AZ37:BA37"/>
    <mergeCell ref="BB37:BC37"/>
    <mergeCell ref="A36:B36"/>
    <mergeCell ref="C36:D36"/>
    <mergeCell ref="AV36:AW36"/>
    <mergeCell ref="AX36:AY36"/>
    <mergeCell ref="AZ36:BA36"/>
    <mergeCell ref="BB36:BC36"/>
    <mergeCell ref="A35:B35"/>
    <mergeCell ref="C35:D35"/>
    <mergeCell ref="AV35:AW35"/>
    <mergeCell ref="AX35:AY35"/>
    <mergeCell ref="AZ35:BA35"/>
    <mergeCell ref="BB35:BC35"/>
    <mergeCell ref="A34:B34"/>
    <mergeCell ref="C34:D34"/>
    <mergeCell ref="AV34:AW34"/>
    <mergeCell ref="AX34:AY34"/>
    <mergeCell ref="AZ34:BA34"/>
    <mergeCell ref="BB34:BC34"/>
    <mergeCell ref="A33:B33"/>
    <mergeCell ref="C33:D33"/>
    <mergeCell ref="AV33:AW33"/>
    <mergeCell ref="AX33:AY33"/>
    <mergeCell ref="AZ33:BA33"/>
    <mergeCell ref="BB33:BC33"/>
    <mergeCell ref="A32:B32"/>
    <mergeCell ref="C32:D32"/>
    <mergeCell ref="AV32:AW32"/>
    <mergeCell ref="AX32:AY32"/>
    <mergeCell ref="AZ32:BA32"/>
    <mergeCell ref="BB32:BC32"/>
    <mergeCell ref="A31:B31"/>
    <mergeCell ref="C31:D31"/>
    <mergeCell ref="AV31:AW31"/>
    <mergeCell ref="AX31:AY31"/>
    <mergeCell ref="AZ31:BA31"/>
    <mergeCell ref="BB31:BC31"/>
    <mergeCell ref="A30:B30"/>
    <mergeCell ref="C30:D30"/>
    <mergeCell ref="AV30:AW30"/>
    <mergeCell ref="AX30:AY30"/>
    <mergeCell ref="AZ30:BA30"/>
    <mergeCell ref="BB30:BC30"/>
    <mergeCell ref="A29:B29"/>
    <mergeCell ref="C29:D29"/>
    <mergeCell ref="AV29:AW29"/>
    <mergeCell ref="AX29:AY29"/>
    <mergeCell ref="AZ29:BA29"/>
    <mergeCell ref="BB29:BC29"/>
    <mergeCell ref="A28:B28"/>
    <mergeCell ref="C28:D28"/>
    <mergeCell ref="AV28:AW28"/>
    <mergeCell ref="AX28:AY28"/>
    <mergeCell ref="AZ28:BA28"/>
    <mergeCell ref="BB28:BC28"/>
    <mergeCell ref="A27:B27"/>
    <mergeCell ref="C27:D27"/>
    <mergeCell ref="AV27:AW27"/>
    <mergeCell ref="AX27:AY27"/>
    <mergeCell ref="AZ27:BA27"/>
    <mergeCell ref="BB27:BC27"/>
    <mergeCell ref="A26:B26"/>
    <mergeCell ref="C26:D26"/>
    <mergeCell ref="AV26:AW26"/>
    <mergeCell ref="AX26:AY26"/>
    <mergeCell ref="AZ26:BA26"/>
    <mergeCell ref="BB26:BC26"/>
    <mergeCell ref="A25:B25"/>
    <mergeCell ref="C25:D25"/>
    <mergeCell ref="AV25:AW25"/>
    <mergeCell ref="AX25:AY25"/>
    <mergeCell ref="AZ25:BA25"/>
    <mergeCell ref="BB25:BC25"/>
    <mergeCell ref="A24:B24"/>
    <mergeCell ref="C24:D24"/>
    <mergeCell ref="AV24:AW24"/>
    <mergeCell ref="AX24:AY24"/>
    <mergeCell ref="AZ24:BA24"/>
    <mergeCell ref="BB24:BC24"/>
    <mergeCell ref="A23:B23"/>
    <mergeCell ref="C23:D23"/>
    <mergeCell ref="AV23:AW23"/>
    <mergeCell ref="AX23:AY23"/>
    <mergeCell ref="AZ23:BA23"/>
    <mergeCell ref="BB23:BC23"/>
    <mergeCell ref="A22:B22"/>
    <mergeCell ref="C22:D22"/>
    <mergeCell ref="AV22:AW22"/>
    <mergeCell ref="AX22:AY22"/>
    <mergeCell ref="AZ22:BA22"/>
    <mergeCell ref="BB22:BC22"/>
    <mergeCell ref="A21:B21"/>
    <mergeCell ref="C21:D21"/>
    <mergeCell ref="AV21:AW21"/>
    <mergeCell ref="AX21:AY21"/>
    <mergeCell ref="AZ21:BA21"/>
    <mergeCell ref="BB21:BC21"/>
    <mergeCell ref="A20:B20"/>
    <mergeCell ref="C20:D20"/>
    <mergeCell ref="AV20:AW20"/>
    <mergeCell ref="AX20:AY20"/>
    <mergeCell ref="AZ20:BA20"/>
    <mergeCell ref="BB20:BC20"/>
    <mergeCell ref="A19:B19"/>
    <mergeCell ref="C19:D19"/>
    <mergeCell ref="AV19:AW19"/>
    <mergeCell ref="AX19:AY19"/>
    <mergeCell ref="AZ19:BA19"/>
    <mergeCell ref="BB19:BC19"/>
    <mergeCell ref="A18:B18"/>
    <mergeCell ref="C18:D18"/>
    <mergeCell ref="AV18:AW18"/>
    <mergeCell ref="AX18:AY18"/>
    <mergeCell ref="AZ18:BA18"/>
    <mergeCell ref="BB18:BC18"/>
    <mergeCell ref="A17:B17"/>
    <mergeCell ref="C17:D17"/>
    <mergeCell ref="AV17:AW17"/>
    <mergeCell ref="AX17:AY17"/>
    <mergeCell ref="AZ17:BA17"/>
    <mergeCell ref="BB17:BC17"/>
    <mergeCell ref="AZ15:BA15"/>
    <mergeCell ref="BB15:BC15"/>
    <mergeCell ref="A16:B16"/>
    <mergeCell ref="C16:D16"/>
    <mergeCell ref="AV16:AW16"/>
    <mergeCell ref="AX16:AY16"/>
    <mergeCell ref="AZ16:BA16"/>
    <mergeCell ref="BB16:BC16"/>
    <mergeCell ref="DS13:DS14"/>
    <mergeCell ref="DT13:DT14"/>
    <mergeCell ref="DU13:DW14"/>
    <mergeCell ref="DX13:DZ14"/>
    <mergeCell ref="EA13:ED14"/>
    <mergeCell ref="A15:B15"/>
    <mergeCell ref="C15:D15"/>
    <mergeCell ref="Y15:AA15"/>
    <mergeCell ref="AV15:AW15"/>
    <mergeCell ref="AX15:AY15"/>
    <mergeCell ref="CU13:CW14"/>
    <mergeCell ref="CX13:CZ14"/>
    <mergeCell ref="DA13:DD14"/>
    <mergeCell ref="DH13:DJ14"/>
    <mergeCell ref="DK13:DM14"/>
    <mergeCell ref="DN13:DQ14"/>
    <mergeCell ref="CF13:CF14"/>
    <mergeCell ref="CG13:CI14"/>
    <mergeCell ref="CJ13:CL14"/>
    <mergeCell ref="CM13:CP14"/>
    <mergeCell ref="CS13:CS14"/>
    <mergeCell ref="CT13:CT14"/>
    <mergeCell ref="BR13:BR14"/>
    <mergeCell ref="BS13:BS14"/>
    <mergeCell ref="BT13:BV14"/>
    <mergeCell ref="BW13:BY14"/>
    <mergeCell ref="BZ13:CC14"/>
    <mergeCell ref="CE13:CE14"/>
    <mergeCell ref="BB13:BC14"/>
    <mergeCell ref="BE13:BE14"/>
    <mergeCell ref="BF13:BF14"/>
    <mergeCell ref="BG13:BI14"/>
    <mergeCell ref="BJ13:BL14"/>
    <mergeCell ref="BM13:BP14"/>
    <mergeCell ref="AG13:AK14"/>
    <mergeCell ref="AL13:AP14"/>
    <mergeCell ref="AQ13:AU14"/>
    <mergeCell ref="AV13:AW14"/>
    <mergeCell ref="AX13:AY14"/>
    <mergeCell ref="AZ13:BA14"/>
    <mergeCell ref="C13:D14"/>
    <mergeCell ref="E13:I14"/>
    <mergeCell ref="J13:N14"/>
    <mergeCell ref="O13:S14"/>
    <mergeCell ref="T13:X14"/>
    <mergeCell ref="AB13:AF14"/>
    <mergeCell ref="BE12:BP12"/>
    <mergeCell ref="BR12:CC12"/>
    <mergeCell ref="CE12:CP12"/>
    <mergeCell ref="CS12:DD12"/>
    <mergeCell ref="DF12:DQ12"/>
    <mergeCell ref="DS12:ED12"/>
    <mergeCell ref="A11:BC11"/>
    <mergeCell ref="A12:I12"/>
    <mergeCell ref="J12:Q12"/>
    <mergeCell ref="R12:X12"/>
    <mergeCell ref="Y12:AA14"/>
    <mergeCell ref="AB12:AJ12"/>
    <mergeCell ref="AK12:AR12"/>
    <mergeCell ref="AS12:AY12"/>
    <mergeCell ref="AZ12:BC12"/>
    <mergeCell ref="A13:B14"/>
    <mergeCell ref="A9:J9"/>
    <mergeCell ref="K9:Y9"/>
    <mergeCell ref="AC9:AH9"/>
    <mergeCell ref="AI9:BB9"/>
    <mergeCell ref="K10:Y10"/>
    <mergeCell ref="AI10:BB10"/>
    <mergeCell ref="AI7:BB7"/>
    <mergeCell ref="A8:H8"/>
    <mergeCell ref="I8:P8"/>
    <mergeCell ref="Q8:R8"/>
    <mergeCell ref="S8:Y8"/>
    <mergeCell ref="AI8:AO8"/>
    <mergeCell ref="AP8:AX8"/>
    <mergeCell ref="AY8:BB8"/>
    <mergeCell ref="BC5:BC10"/>
    <mergeCell ref="A6:H6"/>
    <mergeCell ref="I6:Y6"/>
    <mergeCell ref="AC6:AH6"/>
    <mergeCell ref="AI6:AR6"/>
    <mergeCell ref="AS6:AV6"/>
    <mergeCell ref="AW6:BB6"/>
    <mergeCell ref="A7:H7"/>
    <mergeCell ref="I7:Y7"/>
    <mergeCell ref="AC7:AH7"/>
    <mergeCell ref="A1:BC1"/>
    <mergeCell ref="A2:BC2"/>
    <mergeCell ref="A3:BC3"/>
    <mergeCell ref="A4:Z4"/>
    <mergeCell ref="AA4:BC4"/>
    <mergeCell ref="A5:H5"/>
    <mergeCell ref="I5:Y5"/>
    <mergeCell ref="Z5:AB10"/>
    <mergeCell ref="AC5:AH5"/>
    <mergeCell ref="AI5:BB5"/>
  </mergeCells>
  <conditionalFormatting sqref="A15:B51">
    <cfRule type="cellIs" priority="41" dxfId="0" operator="equal" stopIfTrue="1">
      <formula>A16</formula>
    </cfRule>
  </conditionalFormatting>
  <conditionalFormatting sqref="AX15:AY51">
    <cfRule type="cellIs" priority="40" dxfId="0" operator="equal" stopIfTrue="1">
      <formula>AX16</formula>
    </cfRule>
  </conditionalFormatting>
  <conditionalFormatting sqref="BB15:BC51">
    <cfRule type="cellIs" priority="39" dxfId="11" operator="equal" stopIfTrue="1">
      <formula>0</formula>
    </cfRule>
  </conditionalFormatting>
  <conditionalFormatting sqref="AZ15:BA51">
    <cfRule type="cellIs" priority="38" dxfId="11" operator="equal" stopIfTrue="1">
      <formula>0</formula>
    </cfRule>
  </conditionalFormatting>
  <conditionalFormatting sqref="AZ52 N56 AF56 AZ56">
    <cfRule type="cellIs" priority="37" dxfId="11" operator="lessThanOrEqual" stopIfTrue="1">
      <formula>0</formula>
    </cfRule>
  </conditionalFormatting>
  <conditionalFormatting sqref="N59 AF59 AW59">
    <cfRule type="containsText" priority="35" dxfId="24" operator="containsText" stopIfTrue="1" text="Multiple ">
      <formula>NOT(ISERROR(SEARCH("Multiple ",N59)))</formula>
    </cfRule>
  </conditionalFormatting>
  <conditionalFormatting sqref="AF59 N59 AW59">
    <cfRule type="containsText" priority="34" dxfId="23" operator="containsText" stopIfTrue="1" text="OK">
      <formula>NOT(ISERROR(SEARCH("OK",N59)))</formula>
    </cfRule>
  </conditionalFormatting>
  <conditionalFormatting sqref="AV15:AY52">
    <cfRule type="expression" priority="31" dxfId="0" stopIfTrue="1">
      <formula>$A$52&lt;=0</formula>
    </cfRule>
    <cfRule type="expression" priority="33" dxfId="0" stopIfTrue="1">
      <formula>"ISNUMBER(search(""and"",$AK$12)"</formula>
    </cfRule>
  </conditionalFormatting>
  <conditionalFormatting sqref="N53:T53 AF53:AL53">
    <cfRule type="cellIs" priority="32" dxfId="160" operator="equal" stopIfTrue="1">
      <formula>0</formula>
    </cfRule>
  </conditionalFormatting>
  <conditionalFormatting sqref="A15:D52">
    <cfRule type="expression" priority="30" dxfId="0" stopIfTrue="1">
      <formula>$AV$52&lt;=0</formula>
    </cfRule>
  </conditionalFormatting>
  <conditionalFormatting sqref="I5:Y7 I8 S8 K9 AW6 AY8 AI5:AI9 J12 AK12">
    <cfRule type="cellIs" priority="29" dxfId="18" operator="equal" stopIfTrue="1">
      <formula>0</formula>
    </cfRule>
  </conditionalFormatting>
  <conditionalFormatting sqref="N54 AF54 AZ54">
    <cfRule type="cellIs" priority="36" dxfId="0" operator="equal" stopIfTrue="1">
      <formula>0</formula>
    </cfRule>
  </conditionalFormatting>
  <conditionalFormatting sqref="N55 N58">
    <cfRule type="expression" priority="28" dxfId="0" stopIfTrue="1">
      <formula>$A$52&lt;=0</formula>
    </cfRule>
  </conditionalFormatting>
  <conditionalFormatting sqref="N57:T57">
    <cfRule type="expression" priority="27" dxfId="11" stopIfTrue="1">
      <formula>$A$52&lt;=0</formula>
    </cfRule>
  </conditionalFormatting>
  <conditionalFormatting sqref="AF55:AL55 AF58">
    <cfRule type="expression" priority="26" dxfId="0" stopIfTrue="1">
      <formula>$AV$52&lt;=0</formula>
    </cfRule>
  </conditionalFormatting>
  <conditionalFormatting sqref="AZ55 AZ58">
    <cfRule type="expression" priority="25" dxfId="0" stopIfTrue="1">
      <formula>$AZ$52&lt;=0</formula>
    </cfRule>
  </conditionalFormatting>
  <conditionalFormatting sqref="AZ57">
    <cfRule type="expression" priority="24" dxfId="11" stopIfTrue="1">
      <formula>$AZ$52&lt;=0</formula>
    </cfRule>
  </conditionalFormatting>
  <conditionalFormatting sqref="AF57:AL57">
    <cfRule type="expression" priority="23" dxfId="11" stopIfTrue="1">
      <formula>$AV$52&lt;=0</formula>
    </cfRule>
  </conditionalFormatting>
  <conditionalFormatting sqref="AB15:AU49">
    <cfRule type="cellIs" priority="11" dxfId="0" operator="equal" stopIfTrue="1">
      <formula>0</formula>
    </cfRule>
  </conditionalFormatting>
  <conditionalFormatting sqref="AP37:AU37 AP36:AT36">
    <cfRule type="cellIs" priority="10" dxfId="0" operator="equal" stopIfTrue="1">
      <formula>0</formula>
    </cfRule>
  </conditionalFormatting>
  <conditionalFormatting sqref="AB50:AU51">
    <cfRule type="cellIs" priority="9" dxfId="0" operator="equal" stopIfTrue="1">
      <formula>0</formula>
    </cfRule>
  </conditionalFormatting>
  <conditionalFormatting sqref="AU38">
    <cfRule type="containsErrors" priority="8" dxfId="0" stopIfTrue="1">
      <formula>ISERROR(AU38)</formula>
    </cfRule>
  </conditionalFormatting>
  <conditionalFormatting sqref="AU37">
    <cfRule type="containsErrors" priority="7" dxfId="0" stopIfTrue="1">
      <formula>ISERROR(AU37)</formula>
    </cfRule>
  </conditionalFormatting>
  <conditionalFormatting sqref="AU39">
    <cfRule type="containsErrors" priority="6" dxfId="0" stopIfTrue="1">
      <formula>ISERROR(AU39)</formula>
    </cfRule>
  </conditionalFormatting>
  <conditionalFormatting sqref="AU35">
    <cfRule type="containsErrors" priority="5" dxfId="0" stopIfTrue="1">
      <formula>ISERROR(AU35)</formula>
    </cfRule>
  </conditionalFormatting>
  <conditionalFormatting sqref="X33:X42">
    <cfRule type="containsErrors" priority="4" dxfId="0" stopIfTrue="1">
      <formula>ISERROR(X33)</formula>
    </cfRule>
  </conditionalFormatting>
  <conditionalFormatting sqref="J15:X15 E16:X49">
    <cfRule type="cellIs" priority="3" dxfId="0" operator="equal" stopIfTrue="1">
      <formula>0</formula>
    </cfRule>
  </conditionalFormatting>
  <conditionalFormatting sqref="E50:X51">
    <cfRule type="cellIs" priority="2" dxfId="0" operator="equal" stopIfTrue="1">
      <formula>0</formula>
    </cfRule>
  </conditionalFormatting>
  <conditionalFormatting sqref="E15:I15">
    <cfRule type="cellIs" priority="1" dxfId="0" operator="equal" stopIfTrue="1">
      <formula>0</formula>
    </cfRule>
  </conditionalFormatting>
  <printOptions horizontalCentered="1"/>
  <pageMargins left="0.125" right="0" top="0.4" bottom="0.25" header="0.5" footer="0.5"/>
  <pageSetup horizontalDpi="600" verticalDpi="600" orientation="portrait" scale="96" r:id="rId2"/>
  <headerFooter alignWithMargins="0">
    <oddHeader>&amp;R&amp;6Form 750-010-03
TRAFFIC ENGINEERING
March 2020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Kittelson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Benazir Portal</dc:creator>
  <cp:keywords/>
  <dc:description/>
  <cp:lastModifiedBy>Kutchinski, Stephanie</cp:lastModifiedBy>
  <cp:lastPrinted>2020-08-20T02:04:05Z</cp:lastPrinted>
  <dcterms:created xsi:type="dcterms:W3CDTF">2001-10-09T19:24:54Z</dcterms:created>
  <dcterms:modified xsi:type="dcterms:W3CDTF">2020-08-21T17:52:31Z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0x010100522C3E3AB614AA48BAA52851E68ED1E0</vt:lpwstr>
  </property>
</Properties>
</file>