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:\32\32616 - FDOT CO Performance Trends Support\003 - Demographic &amp; Commuting Trends Analysis\analysis\Population Estimates\2025\"/>
    </mc:Choice>
  </mc:AlternateContent>
  <xr:revisionPtr revIDLastSave="0" documentId="13_ncr:1_{1DC73B10-61DD-46F4-BB2A-8703EE7C86D7}" xr6:coauthVersionLast="47" xr6:coauthVersionMax="47" xr10:uidLastSave="{00000000-0000-0000-0000-000000000000}"/>
  <bookViews>
    <workbookView xWindow="-120" yWindow="-120" windowWidth="29040" windowHeight="15720" tabRatio="729" xr2:uid="{00000000-000D-0000-FFFF-FFFF00000000}"/>
  </bookViews>
  <sheets>
    <sheet name="City Pop Est 2025" sheetId="22" r:id="rId1"/>
    <sheet name="BEBR2023" sheetId="24" r:id="rId2"/>
    <sheet name="BEBR2024" sheetId="23" r:id="rId3"/>
    <sheet name="BEBR2025" sheetId="27" r:id="rId4"/>
    <sheet name="City Check" sheetId="26" r:id="rId5"/>
    <sheet name="BEBR 2020" sheetId="21" state="hidden" r:id="rId6"/>
    <sheet name="BEBR 2019 Estimates" sheetId="19" state="hidden" r:id="rId7"/>
    <sheet name="BEBR 2018 Estimates" sheetId="17" state="hidden" r:id="rId8"/>
    <sheet name="BEBR 2017 Estimates" sheetId="16" state="hidden" r:id="rId9"/>
    <sheet name="BEBR 2016 Estimates" sheetId="15" state="hidden" r:id="rId10"/>
    <sheet name="BEBR 2015 Estimates" sheetId="14" state="hidden" r:id="rId11"/>
    <sheet name="BEBR 2014 Estimates" sheetId="13" state="hidden" r:id="rId12"/>
    <sheet name="BEBR 2013 Estimates" sheetId="12" state="hidden" r:id="rId13"/>
    <sheet name="BEBR 2012 Estimates" sheetId="11" state="hidden" r:id="rId14"/>
    <sheet name="City Pop Est 2019" sheetId="18" state="hidden" r:id="rId15"/>
    <sheet name="City Pop Est 2018" sheetId="20" state="hidden" r:id="rId16"/>
    <sheet name="City Pop Est 2017" sheetId="8" state="hidden" r:id="rId17"/>
  </sheets>
  <definedNames>
    <definedName name="_xlnm.Print_Area" localSheetId="7">'BEBR 2018 Estimates'!$B$3:$G$703</definedName>
    <definedName name="_xlnm.Print_Area" localSheetId="6">'BEBR 2019 Estimates'!$B$3:$G$703</definedName>
    <definedName name="_xlnm.Print_Area" localSheetId="1">BEBR2023!$A$3:$F$630</definedName>
    <definedName name="_xlnm.Print_Area" localSheetId="2">BEBR2024!$A$3:$F$629</definedName>
    <definedName name="_xlnm.Print_Area" localSheetId="4">'City Check'!$A$1:$J$656</definedName>
    <definedName name="_xlnm.Print_Area" localSheetId="15">'City Pop Est 2018'!$A$1:$J$656</definedName>
    <definedName name="_xlnm.Print_Area" localSheetId="14">'City Pop Est 2019'!$A$1:$J$656</definedName>
    <definedName name="_xlnm.Print_Area" localSheetId="0">'City Pop Est 2025'!$A$1:$J$654</definedName>
    <definedName name="_xlnm.Print_Titles" localSheetId="13">'BEBR 2012 Estimates'!$3:$7</definedName>
    <definedName name="_xlnm.Print_Titles" localSheetId="10">'BEBR 2015 Estimates'!$3:$7</definedName>
    <definedName name="_xlnm.Print_Titles" localSheetId="9">'BEBR 2016 Estimates'!$3:$9</definedName>
    <definedName name="_xlnm.Print_Titles" localSheetId="8">'BEBR 2017 Estimates'!$3:$7</definedName>
    <definedName name="_xlnm.Print_Titles" localSheetId="7">'BEBR 2018 Estimates'!$3:$7</definedName>
    <definedName name="_xlnm.Print_Titles" localSheetId="6">'BEBR 2019 Estimates'!$3:$7</definedName>
    <definedName name="_xlnm.Print_Titles" localSheetId="5">'BEBR 2020'!$3:$7</definedName>
    <definedName name="_xlnm.Print_Titles" localSheetId="1">BEBR2023!$3:$7</definedName>
    <definedName name="_xlnm.Print_Titles" localSheetId="2">BEBR2024!$3:$7</definedName>
    <definedName name="_xlnm.Print_Titles" localSheetId="4">'City Check'!$1:$7</definedName>
    <definedName name="_xlnm.Print_Titles" localSheetId="16">'City Pop Est 2017'!$1:$6</definedName>
    <definedName name="_xlnm.Print_Titles" localSheetId="15">'City Pop Est 2018'!$1:$7</definedName>
    <definedName name="_xlnm.Print_Titles" localSheetId="14">'City Pop Est 2019'!$1:$7</definedName>
    <definedName name="_xlnm.Print_Titles" localSheetId="0">'City Pop Est 2025'!$1:$7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26" l="1"/>
  <c r="E13" i="26"/>
  <c r="E14" i="26"/>
  <c r="E15" i="26"/>
  <c r="E16" i="26"/>
  <c r="E17" i="26"/>
  <c r="E18" i="26"/>
  <c r="E19" i="26"/>
  <c r="E20" i="26"/>
  <c r="E21" i="26"/>
  <c r="E22" i="26"/>
  <c r="E23" i="26"/>
  <c r="E24" i="26"/>
  <c r="E25" i="26"/>
  <c r="E26" i="26"/>
  <c r="E27" i="26"/>
  <c r="E28" i="26"/>
  <c r="E29" i="26"/>
  <c r="E30" i="26"/>
  <c r="E31" i="26"/>
  <c r="E32" i="26"/>
  <c r="E33" i="26"/>
  <c r="E34" i="26"/>
  <c r="E35" i="26"/>
  <c r="E36" i="26"/>
  <c r="E37" i="26"/>
  <c r="E38" i="26"/>
  <c r="E39" i="26"/>
  <c r="E40" i="26"/>
  <c r="E41" i="26"/>
  <c r="E42" i="26"/>
  <c r="E43" i="26"/>
  <c r="E44" i="26"/>
  <c r="E45" i="26"/>
  <c r="E46" i="26"/>
  <c r="E47" i="26"/>
  <c r="E48" i="26"/>
  <c r="E49" i="26"/>
  <c r="E50" i="26"/>
  <c r="E51" i="26"/>
  <c r="E52" i="26"/>
  <c r="E53" i="26"/>
  <c r="E54" i="26"/>
  <c r="E55" i="26"/>
  <c r="E56" i="26"/>
  <c r="E57" i="26"/>
  <c r="E58" i="26"/>
  <c r="E59" i="26"/>
  <c r="E60" i="26"/>
  <c r="E61" i="26"/>
  <c r="E62" i="26"/>
  <c r="E63" i="26"/>
  <c r="E64" i="26"/>
  <c r="E65" i="26"/>
  <c r="E66" i="26"/>
  <c r="E69" i="26"/>
  <c r="E70" i="26"/>
  <c r="E71" i="26"/>
  <c r="E72" i="26"/>
  <c r="E73" i="26"/>
  <c r="E74" i="26"/>
  <c r="E75" i="26"/>
  <c r="E76" i="26"/>
  <c r="E77" i="26"/>
  <c r="E78" i="26"/>
  <c r="E79" i="26"/>
  <c r="E80" i="26"/>
  <c r="E81" i="26"/>
  <c r="E82" i="26"/>
  <c r="E83" i="26"/>
  <c r="E84" i="26"/>
  <c r="E85" i="26"/>
  <c r="E86" i="26"/>
  <c r="E87" i="26"/>
  <c r="E88" i="26"/>
  <c r="E89" i="26"/>
  <c r="E90" i="26"/>
  <c r="E91" i="26"/>
  <c r="E92" i="26"/>
  <c r="E93" i="26"/>
  <c r="E94" i="26"/>
  <c r="E95" i="26"/>
  <c r="E96" i="26"/>
  <c r="E97" i="26"/>
  <c r="E98" i="26"/>
  <c r="E99" i="26"/>
  <c r="E100" i="26"/>
  <c r="E101" i="26"/>
  <c r="E102" i="26"/>
  <c r="E103" i="26"/>
  <c r="E104" i="26"/>
  <c r="E105" i="26"/>
  <c r="E106" i="26"/>
  <c r="E107" i="26"/>
  <c r="E108" i="26"/>
  <c r="E109" i="26"/>
  <c r="E110" i="26"/>
  <c r="E111" i="26"/>
  <c r="E112" i="26"/>
  <c r="E113" i="26"/>
  <c r="E114" i="26"/>
  <c r="E115" i="26"/>
  <c r="E116" i="26"/>
  <c r="E117" i="26"/>
  <c r="E118" i="26"/>
  <c r="E119" i="26"/>
  <c r="E120" i="26"/>
  <c r="E121" i="26"/>
  <c r="E122" i="26"/>
  <c r="E123" i="26"/>
  <c r="E124" i="26"/>
  <c r="E125" i="26"/>
  <c r="E126" i="26"/>
  <c r="E127" i="26"/>
  <c r="E128" i="26"/>
  <c r="E129" i="26"/>
  <c r="E130" i="26"/>
  <c r="E131" i="26"/>
  <c r="E132" i="26"/>
  <c r="E133" i="26"/>
  <c r="E134" i="26"/>
  <c r="E135" i="26"/>
  <c r="E136" i="26"/>
  <c r="E137" i="26"/>
  <c r="E138" i="26"/>
  <c r="E139" i="26"/>
  <c r="E140" i="26"/>
  <c r="E141" i="26"/>
  <c r="E142" i="26"/>
  <c r="E143" i="26"/>
  <c r="E144" i="26"/>
  <c r="E145" i="26"/>
  <c r="E146" i="26"/>
  <c r="E147" i="26"/>
  <c r="E148" i="26"/>
  <c r="E149" i="26"/>
  <c r="E150" i="26"/>
  <c r="E151" i="26"/>
  <c r="E152" i="26"/>
  <c r="E153" i="26"/>
  <c r="E154" i="26"/>
  <c r="E155" i="26"/>
  <c r="E156" i="26"/>
  <c r="E157" i="26"/>
  <c r="E158" i="26"/>
  <c r="E159" i="26"/>
  <c r="E160" i="26"/>
  <c r="E161" i="26"/>
  <c r="E162" i="26"/>
  <c r="E163" i="26"/>
  <c r="E164" i="26"/>
  <c r="E165" i="26"/>
  <c r="E166" i="26"/>
  <c r="E167" i="26"/>
  <c r="E168" i="26"/>
  <c r="E169" i="26"/>
  <c r="E170" i="26"/>
  <c r="E171" i="26"/>
  <c r="E172" i="26"/>
  <c r="E173" i="26"/>
  <c r="E174" i="26"/>
  <c r="E175" i="26"/>
  <c r="E176" i="26"/>
  <c r="E177" i="26"/>
  <c r="E178" i="26"/>
  <c r="E179" i="26"/>
  <c r="E180" i="26"/>
  <c r="E181" i="26"/>
  <c r="E182" i="26"/>
  <c r="E183" i="26"/>
  <c r="E184" i="26"/>
  <c r="E185" i="26"/>
  <c r="E186" i="26"/>
  <c r="E187" i="26"/>
  <c r="E188" i="26"/>
  <c r="E189" i="26"/>
  <c r="E190" i="26"/>
  <c r="E191" i="26"/>
  <c r="E192" i="26"/>
  <c r="E193" i="26"/>
  <c r="E194" i="26"/>
  <c r="E195" i="26"/>
  <c r="E196" i="26"/>
  <c r="E197" i="26"/>
  <c r="E198" i="26"/>
  <c r="E199" i="26"/>
  <c r="E203" i="26"/>
  <c r="E202" i="26"/>
  <c r="E201" i="26"/>
  <c r="E200" i="26"/>
  <c r="E204" i="26"/>
  <c r="E205" i="26"/>
  <c r="E206" i="26"/>
  <c r="E207" i="26"/>
  <c r="E208" i="26"/>
  <c r="E209" i="26"/>
  <c r="E210" i="26"/>
  <c r="E211" i="26"/>
  <c r="E212" i="26"/>
  <c r="E213" i="26"/>
  <c r="E214" i="26"/>
  <c r="E215" i="26"/>
  <c r="E216" i="26"/>
  <c r="E217" i="26"/>
  <c r="E218" i="26"/>
  <c r="E219" i="26"/>
  <c r="E220" i="26"/>
  <c r="E221" i="26"/>
  <c r="E222" i="26"/>
  <c r="E223" i="26"/>
  <c r="E224" i="26"/>
  <c r="E225" i="26"/>
  <c r="E226" i="26"/>
  <c r="E227" i="26"/>
  <c r="E228" i="26"/>
  <c r="E229" i="26"/>
  <c r="E230" i="26"/>
  <c r="E231" i="26"/>
  <c r="E232" i="26"/>
  <c r="E233" i="26"/>
  <c r="E234" i="26"/>
  <c r="E235" i="26"/>
  <c r="E236" i="26"/>
  <c r="E237" i="26"/>
  <c r="E238" i="26"/>
  <c r="E240" i="26"/>
  <c r="E241" i="26"/>
  <c r="E242" i="26"/>
  <c r="E243" i="26"/>
  <c r="E244" i="26"/>
  <c r="E245" i="26"/>
  <c r="E246" i="26"/>
  <c r="E239" i="26"/>
  <c r="E249" i="26"/>
  <c r="E250" i="26"/>
  <c r="E251" i="26"/>
  <c r="E252" i="26"/>
  <c r="E253" i="26"/>
  <c r="E254" i="26"/>
  <c r="E255" i="26"/>
  <c r="E256" i="26"/>
  <c r="E257" i="26"/>
  <c r="E258" i="26"/>
  <c r="E259" i="26"/>
  <c r="E260" i="26"/>
  <c r="E261" i="26"/>
  <c r="E262" i="26"/>
  <c r="E263" i="26"/>
  <c r="E264" i="26"/>
  <c r="E265" i="26"/>
  <c r="E266" i="26"/>
  <c r="E267" i="26"/>
  <c r="E268" i="26"/>
  <c r="E269" i="26"/>
  <c r="E270" i="26"/>
  <c r="E271" i="26"/>
  <c r="E272" i="26"/>
  <c r="E273" i="26"/>
  <c r="E274" i="26"/>
  <c r="E275" i="26"/>
  <c r="E276" i="26"/>
  <c r="E277" i="26"/>
  <c r="E278" i="26"/>
  <c r="E279" i="26"/>
  <c r="E280" i="26"/>
  <c r="E281" i="26"/>
  <c r="E282" i="26"/>
  <c r="E283" i="26"/>
  <c r="E284" i="26"/>
  <c r="E285" i="26"/>
  <c r="E286" i="26"/>
  <c r="E287" i="26"/>
  <c r="E288" i="26"/>
  <c r="E289" i="26"/>
  <c r="E290" i="26"/>
  <c r="E291" i="26"/>
  <c r="E292" i="26"/>
  <c r="E293" i="26"/>
  <c r="E294" i="26"/>
  <c r="E295" i="26"/>
  <c r="E296" i="26"/>
  <c r="E297" i="26"/>
  <c r="E298" i="26"/>
  <c r="E299" i="26"/>
  <c r="E300" i="26"/>
  <c r="E301" i="26"/>
  <c r="E302" i="26"/>
  <c r="E303" i="26"/>
  <c r="E304" i="26"/>
  <c r="E305" i="26"/>
  <c r="E306" i="26"/>
  <c r="E307" i="26"/>
  <c r="E308" i="26"/>
  <c r="E309" i="26"/>
  <c r="E310" i="26"/>
  <c r="E311" i="26"/>
  <c r="E312" i="26"/>
  <c r="E313" i="26"/>
  <c r="E314" i="26"/>
  <c r="E315" i="26"/>
  <c r="E316" i="26"/>
  <c r="E317" i="26"/>
  <c r="E318" i="26"/>
  <c r="E319" i="26"/>
  <c r="E320" i="26"/>
  <c r="E321" i="26"/>
  <c r="E322" i="26"/>
  <c r="E323" i="26"/>
  <c r="E324" i="26"/>
  <c r="E325" i="26"/>
  <c r="E326" i="26"/>
  <c r="E327" i="26"/>
  <c r="E328" i="26"/>
  <c r="E329" i="26"/>
  <c r="E330" i="26"/>
  <c r="E331" i="26"/>
  <c r="E332" i="26"/>
  <c r="E333" i="26"/>
  <c r="E334" i="26"/>
  <c r="E335" i="26"/>
  <c r="E336" i="26"/>
  <c r="E337" i="26"/>
  <c r="E338" i="26"/>
  <c r="E339" i="26"/>
  <c r="E340" i="26"/>
  <c r="E341" i="26"/>
  <c r="E342" i="26"/>
  <c r="E343" i="26"/>
  <c r="E344" i="26"/>
  <c r="E345" i="26"/>
  <c r="E346" i="26"/>
  <c r="E347" i="26"/>
  <c r="E348" i="26"/>
  <c r="E349" i="26"/>
  <c r="E350" i="26"/>
  <c r="E351" i="26"/>
  <c r="E352" i="26"/>
  <c r="E353" i="26"/>
  <c r="E354" i="26"/>
  <c r="E355" i="26"/>
  <c r="E356" i="26"/>
  <c r="E357" i="26"/>
  <c r="E358" i="26"/>
  <c r="E359" i="26"/>
  <c r="E360" i="26"/>
  <c r="E361" i="26"/>
  <c r="E362" i="26"/>
  <c r="E363" i="26"/>
  <c r="E364" i="26"/>
  <c r="E365" i="26"/>
  <c r="E368" i="26"/>
  <c r="E369" i="26"/>
  <c r="E370" i="26"/>
  <c r="E371" i="26"/>
  <c r="E372" i="26"/>
  <c r="E373" i="26"/>
  <c r="E374" i="26"/>
  <c r="E375" i="26"/>
  <c r="E376" i="26"/>
  <c r="E377" i="26"/>
  <c r="E378" i="26"/>
  <c r="E379" i="26"/>
  <c r="E380" i="26"/>
  <c r="E381" i="26"/>
  <c r="E382" i="26"/>
  <c r="E383" i="26"/>
  <c r="E384" i="26"/>
  <c r="E385" i="26"/>
  <c r="E386" i="26"/>
  <c r="E387" i="26"/>
  <c r="E388" i="26"/>
  <c r="E389" i="26"/>
  <c r="E390" i="26"/>
  <c r="E391" i="26"/>
  <c r="E392" i="26"/>
  <c r="E393" i="26"/>
  <c r="E394" i="26"/>
  <c r="E395" i="26"/>
  <c r="E396" i="26"/>
  <c r="E397" i="26"/>
  <c r="E398" i="26"/>
  <c r="E399" i="26"/>
  <c r="E400" i="26"/>
  <c r="E401" i="26"/>
  <c r="E402" i="26"/>
  <c r="E403" i="26"/>
  <c r="E404" i="26"/>
  <c r="E406" i="26"/>
  <c r="E407" i="26"/>
  <c r="E408" i="26"/>
  <c r="E409" i="26"/>
  <c r="E410" i="26"/>
  <c r="E411" i="26"/>
  <c r="E412" i="26"/>
  <c r="E413" i="26"/>
  <c r="E414" i="26"/>
  <c r="E415" i="26"/>
  <c r="E416" i="26"/>
  <c r="E417" i="26"/>
  <c r="E418" i="26"/>
  <c r="E419" i="26"/>
  <c r="E420" i="26"/>
  <c r="E421" i="26"/>
  <c r="E422" i="26"/>
  <c r="E423" i="26"/>
  <c r="E424" i="26"/>
  <c r="E425" i="26"/>
  <c r="E426" i="26"/>
  <c r="E427" i="26"/>
  <c r="E428" i="26"/>
  <c r="E429" i="26"/>
  <c r="E430" i="26"/>
  <c r="E431" i="26"/>
  <c r="E432" i="26"/>
  <c r="E433" i="26"/>
  <c r="E434" i="26"/>
  <c r="E435" i="26"/>
  <c r="E436" i="26"/>
  <c r="E437" i="26"/>
  <c r="E438" i="26"/>
  <c r="E439" i="26"/>
  <c r="E440" i="26"/>
  <c r="E441" i="26"/>
  <c r="E442" i="26"/>
  <c r="E443" i="26"/>
  <c r="E444" i="26"/>
  <c r="E445" i="26"/>
  <c r="E446" i="26"/>
  <c r="E447" i="26"/>
  <c r="E448" i="26"/>
  <c r="E449" i="26"/>
  <c r="E450" i="26"/>
  <c r="E451" i="26"/>
  <c r="E452" i="26"/>
  <c r="E453" i="26"/>
  <c r="E454" i="26"/>
  <c r="E455" i="26"/>
  <c r="E456" i="26"/>
  <c r="E457" i="26"/>
  <c r="E458" i="26"/>
  <c r="E459" i="26"/>
  <c r="E460" i="26"/>
  <c r="E461" i="26"/>
  <c r="E462" i="26"/>
  <c r="E463" i="26"/>
  <c r="E464" i="26"/>
  <c r="E465" i="26"/>
  <c r="E466" i="26"/>
  <c r="E467" i="26"/>
  <c r="E468" i="26"/>
  <c r="E469" i="26"/>
  <c r="E470" i="26"/>
  <c r="E471" i="26"/>
  <c r="E472" i="26"/>
  <c r="E473" i="26"/>
  <c r="E474" i="26"/>
  <c r="E475" i="26"/>
  <c r="E476" i="26"/>
  <c r="E477" i="26"/>
  <c r="E478" i="26"/>
  <c r="E479" i="26"/>
  <c r="E480" i="26"/>
  <c r="E481" i="26"/>
  <c r="E482" i="26"/>
  <c r="E483" i="26"/>
  <c r="E484" i="26"/>
  <c r="E485" i="26"/>
  <c r="E486" i="26"/>
  <c r="E487" i="26"/>
  <c r="E488" i="26"/>
  <c r="E489" i="26"/>
  <c r="E490" i="26"/>
  <c r="E491" i="26"/>
  <c r="E492" i="26"/>
  <c r="E493" i="26"/>
  <c r="E494" i="26"/>
  <c r="E495" i="26"/>
  <c r="E496" i="26"/>
  <c r="E497" i="26"/>
  <c r="E498" i="26"/>
  <c r="E499" i="26"/>
  <c r="E500" i="26"/>
  <c r="E501" i="26"/>
  <c r="E502" i="26"/>
  <c r="E503" i="26"/>
  <c r="E504" i="26"/>
  <c r="E505" i="26"/>
  <c r="E506" i="26"/>
  <c r="E507" i="26"/>
  <c r="E508" i="26"/>
  <c r="E509" i="26"/>
  <c r="E510" i="26"/>
  <c r="E511" i="26"/>
  <c r="E512" i="26"/>
  <c r="E513" i="26"/>
  <c r="E514" i="26"/>
  <c r="E515" i="26"/>
  <c r="E516" i="26"/>
  <c r="E517" i="26"/>
  <c r="E518" i="26"/>
  <c r="E519" i="26"/>
  <c r="E520" i="26"/>
  <c r="E521" i="26"/>
  <c r="E522" i="26"/>
  <c r="E523" i="26"/>
  <c r="E524" i="26"/>
  <c r="E525" i="26"/>
  <c r="E526" i="26"/>
  <c r="E527" i="26"/>
  <c r="E528" i="26"/>
  <c r="E529" i="26"/>
  <c r="E530" i="26"/>
  <c r="E531" i="26"/>
  <c r="E532" i="26"/>
  <c r="E533" i="26"/>
  <c r="E534" i="26"/>
  <c r="E535" i="26"/>
  <c r="E536" i="26"/>
  <c r="E537" i="26"/>
  <c r="E538" i="26"/>
  <c r="E539" i="26"/>
  <c r="E540" i="26"/>
  <c r="E541" i="26"/>
  <c r="E542" i="26"/>
  <c r="E543" i="26"/>
  <c r="E544" i="26"/>
  <c r="E545" i="26"/>
  <c r="E546" i="26"/>
  <c r="E547" i="26"/>
  <c r="E548" i="26"/>
  <c r="E549" i="26"/>
  <c r="E550" i="26"/>
  <c r="E551" i="26"/>
  <c r="E552" i="26"/>
  <c r="E553" i="26"/>
  <c r="E554" i="26"/>
  <c r="E555" i="26"/>
  <c r="E556" i="26"/>
  <c r="E557" i="26"/>
  <c r="E558" i="26"/>
  <c r="E559" i="26"/>
  <c r="E560" i="26"/>
  <c r="E561" i="26"/>
  <c r="E562" i="26"/>
  <c r="E563" i="26"/>
  <c r="E564" i="26"/>
  <c r="E565" i="26"/>
  <c r="E566" i="26"/>
  <c r="E567" i="26"/>
  <c r="E568" i="26"/>
  <c r="E569" i="26"/>
  <c r="E570" i="26"/>
  <c r="E571" i="26"/>
  <c r="E572" i="26"/>
  <c r="E573" i="26"/>
  <c r="E574" i="26"/>
  <c r="E575" i="26"/>
  <c r="E576" i="26"/>
  <c r="E577" i="26"/>
  <c r="E578" i="26"/>
  <c r="E579" i="26"/>
  <c r="E580" i="26"/>
  <c r="E581" i="26"/>
  <c r="E582" i="26"/>
  <c r="E583" i="26"/>
  <c r="E584" i="26"/>
  <c r="E585" i="26"/>
  <c r="E586" i="26"/>
  <c r="E587" i="26"/>
  <c r="E588" i="26"/>
  <c r="E589" i="26"/>
  <c r="E590" i="26"/>
  <c r="E591" i="26"/>
  <c r="E592" i="26"/>
  <c r="E593" i="26"/>
  <c r="E594" i="26"/>
  <c r="E595" i="26"/>
  <c r="E596" i="26"/>
  <c r="E597" i="26"/>
  <c r="E598" i="26"/>
  <c r="E599" i="26"/>
  <c r="E600" i="26"/>
  <c r="E601" i="26"/>
  <c r="E602" i="26"/>
  <c r="E603" i="26"/>
  <c r="E604" i="26"/>
  <c r="E605" i="26"/>
  <c r="E606" i="26"/>
  <c r="E607" i="26"/>
  <c r="E608" i="26"/>
  <c r="E609" i="26"/>
  <c r="E610" i="26"/>
  <c r="E611" i="26"/>
  <c r="E612" i="26"/>
  <c r="E613" i="26"/>
  <c r="E614" i="26"/>
  <c r="E615" i="26"/>
  <c r="E616" i="26"/>
  <c r="E617" i="26"/>
  <c r="E618" i="26"/>
  <c r="E619" i="26"/>
  <c r="E620" i="26"/>
  <c r="E621" i="26"/>
  <c r="E622" i="26"/>
  <c r="E623" i="26"/>
  <c r="E624" i="26"/>
  <c r="E625" i="26"/>
  <c r="E626" i="26"/>
  <c r="E627" i="26"/>
  <c r="E628" i="26"/>
  <c r="E629" i="26"/>
  <c r="E630" i="26"/>
  <c r="E631" i="26"/>
  <c r="E632" i="26"/>
  <c r="E633" i="26"/>
  <c r="E8" i="26"/>
  <c r="E635" i="26"/>
  <c r="E637" i="26"/>
  <c r="E636" i="26" s="1"/>
  <c r="E10" i="26"/>
  <c r="E11" i="26"/>
  <c r="E9" i="26"/>
  <c r="G599" i="27"/>
  <c r="G600" i="27"/>
  <c r="G601" i="27"/>
  <c r="G602" i="27"/>
  <c r="G603" i="27"/>
  <c r="G604" i="27"/>
  <c r="G605" i="27"/>
  <c r="G606" i="27"/>
  <c r="G607" i="27"/>
  <c r="G608" i="27"/>
  <c r="G609" i="27"/>
  <c r="G610" i="27"/>
  <c r="G611" i="27"/>
  <c r="G612" i="27"/>
  <c r="G613" i="27"/>
  <c r="G614" i="27"/>
  <c r="G615" i="27"/>
  <c r="G616" i="27"/>
  <c r="G617" i="27"/>
  <c r="G618" i="27"/>
  <c r="G619" i="27"/>
  <c r="G620" i="27"/>
  <c r="G621" i="27"/>
  <c r="G622" i="27"/>
  <c r="G623" i="27"/>
  <c r="G624" i="27"/>
  <c r="G625" i="27"/>
  <c r="G626" i="27"/>
  <c r="G564" i="27"/>
  <c r="G565" i="27"/>
  <c r="G566" i="27"/>
  <c r="G567" i="27"/>
  <c r="G568" i="27"/>
  <c r="G569" i="27"/>
  <c r="G570" i="27"/>
  <c r="G571" i="27"/>
  <c r="G572" i="27"/>
  <c r="G573" i="27"/>
  <c r="G574" i="27"/>
  <c r="G575" i="27"/>
  <c r="G576" i="27"/>
  <c r="G577" i="27"/>
  <c r="G578" i="27"/>
  <c r="G579" i="27"/>
  <c r="G580" i="27"/>
  <c r="G581" i="27"/>
  <c r="G582" i="27"/>
  <c r="G583" i="27"/>
  <c r="G584" i="27"/>
  <c r="G585" i="27"/>
  <c r="G586" i="27"/>
  <c r="G587" i="27"/>
  <c r="G588" i="27"/>
  <c r="G589" i="27"/>
  <c r="G590" i="27"/>
  <c r="G591" i="27"/>
  <c r="G592" i="27"/>
  <c r="G593" i="27"/>
  <c r="G594" i="27"/>
  <c r="G595" i="27"/>
  <c r="G596" i="27"/>
  <c r="G597" i="27"/>
  <c r="G598" i="27"/>
  <c r="G529" i="27"/>
  <c r="G530" i="27"/>
  <c r="G531" i="27"/>
  <c r="G532" i="27"/>
  <c r="G533" i="27"/>
  <c r="G534" i="27"/>
  <c r="G535" i="27"/>
  <c r="G536" i="27"/>
  <c r="G537" i="27"/>
  <c r="G538" i="27"/>
  <c r="G539" i="27"/>
  <c r="G540" i="27"/>
  <c r="G541" i="27"/>
  <c r="G542" i="27"/>
  <c r="G543" i="27"/>
  <c r="G544" i="27"/>
  <c r="G545" i="27"/>
  <c r="G546" i="27"/>
  <c r="G547" i="27"/>
  <c r="G548" i="27"/>
  <c r="G549" i="27"/>
  <c r="G550" i="27"/>
  <c r="G551" i="27"/>
  <c r="G552" i="27"/>
  <c r="G553" i="27"/>
  <c r="G554" i="27"/>
  <c r="G555" i="27"/>
  <c r="G556" i="27"/>
  <c r="G557" i="27"/>
  <c r="G558" i="27"/>
  <c r="G559" i="27"/>
  <c r="G560" i="27"/>
  <c r="G561" i="27"/>
  <c r="G562" i="27"/>
  <c r="G563" i="27"/>
  <c r="G494" i="27"/>
  <c r="G495" i="27"/>
  <c r="G496" i="27"/>
  <c r="G497" i="27"/>
  <c r="G498" i="27"/>
  <c r="G499" i="27"/>
  <c r="G500" i="27"/>
  <c r="G501" i="27"/>
  <c r="G502" i="27"/>
  <c r="G503" i="27"/>
  <c r="G504" i="27"/>
  <c r="G505" i="27"/>
  <c r="G506" i="27"/>
  <c r="G507" i="27"/>
  <c r="G508" i="27"/>
  <c r="G509" i="27"/>
  <c r="G510" i="27"/>
  <c r="G511" i="27"/>
  <c r="G512" i="27"/>
  <c r="G513" i="27"/>
  <c r="G514" i="27"/>
  <c r="G515" i="27"/>
  <c r="G516" i="27"/>
  <c r="G517" i="27"/>
  <c r="G518" i="27"/>
  <c r="G519" i="27"/>
  <c r="G520" i="27"/>
  <c r="G521" i="27"/>
  <c r="G522" i="27"/>
  <c r="G523" i="27"/>
  <c r="G524" i="27"/>
  <c r="G525" i="27"/>
  <c r="G526" i="27"/>
  <c r="G527" i="27"/>
  <c r="G528" i="27"/>
  <c r="G466" i="27"/>
  <c r="G467" i="27"/>
  <c r="G468" i="27"/>
  <c r="G469" i="27"/>
  <c r="G470" i="27"/>
  <c r="G471" i="27"/>
  <c r="G472" i="27"/>
  <c r="G473" i="27"/>
  <c r="G474" i="27"/>
  <c r="G475" i="27"/>
  <c r="G476" i="27"/>
  <c r="G477" i="27"/>
  <c r="G478" i="27"/>
  <c r="G479" i="27"/>
  <c r="G480" i="27"/>
  <c r="G481" i="27"/>
  <c r="G482" i="27"/>
  <c r="G483" i="27"/>
  <c r="G484" i="27"/>
  <c r="G485" i="27"/>
  <c r="G486" i="27"/>
  <c r="G487" i="27"/>
  <c r="G488" i="27"/>
  <c r="G489" i="27"/>
  <c r="G490" i="27"/>
  <c r="G491" i="27"/>
  <c r="G492" i="27"/>
  <c r="G493" i="27"/>
  <c r="G437" i="27"/>
  <c r="G438" i="27"/>
  <c r="G439" i="27"/>
  <c r="G440" i="27"/>
  <c r="G441" i="27"/>
  <c r="G442" i="27"/>
  <c r="G443" i="27"/>
  <c r="G444" i="27"/>
  <c r="G445" i="27"/>
  <c r="G446" i="27"/>
  <c r="G447" i="27"/>
  <c r="G448" i="27"/>
  <c r="G449" i="27"/>
  <c r="G450" i="27"/>
  <c r="G451" i="27"/>
  <c r="G452" i="27"/>
  <c r="G453" i="27"/>
  <c r="G454" i="27"/>
  <c r="G455" i="27"/>
  <c r="G456" i="27"/>
  <c r="G457" i="27"/>
  <c r="G458" i="27"/>
  <c r="G459" i="27"/>
  <c r="G460" i="27"/>
  <c r="G461" i="27"/>
  <c r="G462" i="27"/>
  <c r="G463" i="27"/>
  <c r="G464" i="27"/>
  <c r="G465" i="27"/>
  <c r="G411" i="27"/>
  <c r="G412" i="27"/>
  <c r="G413" i="27"/>
  <c r="G414" i="27"/>
  <c r="G415" i="27"/>
  <c r="G416" i="27"/>
  <c r="G417" i="27"/>
  <c r="G418" i="27"/>
  <c r="G419" i="27"/>
  <c r="G420" i="27"/>
  <c r="G421" i="27"/>
  <c r="G422" i="27"/>
  <c r="G423" i="27"/>
  <c r="G424" i="27"/>
  <c r="G425" i="27"/>
  <c r="G426" i="27"/>
  <c r="G427" i="27"/>
  <c r="G428" i="27"/>
  <c r="G429" i="27"/>
  <c r="G430" i="27"/>
  <c r="G431" i="27"/>
  <c r="G432" i="27"/>
  <c r="G433" i="27"/>
  <c r="G434" i="27"/>
  <c r="G435" i="27"/>
  <c r="G436" i="27"/>
  <c r="G397" i="27"/>
  <c r="G398" i="27"/>
  <c r="G399" i="27"/>
  <c r="G400" i="27"/>
  <c r="G401" i="27"/>
  <c r="G402" i="27"/>
  <c r="G403" i="27"/>
  <c r="G404" i="27"/>
  <c r="G405" i="27"/>
  <c r="G406" i="27"/>
  <c r="G407" i="27"/>
  <c r="G408" i="27"/>
  <c r="G409" i="27"/>
  <c r="G410" i="27"/>
  <c r="G396" i="27"/>
  <c r="G385" i="27"/>
  <c r="G386" i="27"/>
  <c r="G387" i="27"/>
  <c r="G388" i="27"/>
  <c r="G389" i="27"/>
  <c r="G390" i="27"/>
  <c r="G391" i="27"/>
  <c r="G392" i="27"/>
  <c r="G393" i="27"/>
  <c r="G394" i="27"/>
  <c r="G395" i="27"/>
  <c r="G359" i="27"/>
  <c r="G360" i="27"/>
  <c r="G361" i="27"/>
  <c r="G362" i="27"/>
  <c r="G363" i="27"/>
  <c r="G364" i="27"/>
  <c r="G365" i="27"/>
  <c r="G366" i="27"/>
  <c r="G367" i="27"/>
  <c r="G368" i="27"/>
  <c r="G369" i="27"/>
  <c r="G370" i="27"/>
  <c r="G371" i="27"/>
  <c r="G372" i="27"/>
  <c r="G373" i="27"/>
  <c r="G374" i="27"/>
  <c r="G375" i="27"/>
  <c r="G376" i="27"/>
  <c r="G377" i="27"/>
  <c r="G378" i="27"/>
  <c r="G379" i="27"/>
  <c r="G380" i="27"/>
  <c r="G381" i="27"/>
  <c r="G382" i="27"/>
  <c r="G383" i="27"/>
  <c r="G384" i="27"/>
  <c r="G358" i="27"/>
  <c r="G334" i="27"/>
  <c r="G335" i="27"/>
  <c r="G336" i="27"/>
  <c r="G337" i="27"/>
  <c r="G338" i="27"/>
  <c r="G339" i="27"/>
  <c r="G340" i="27"/>
  <c r="G341" i="27"/>
  <c r="G342" i="27"/>
  <c r="G343" i="27"/>
  <c r="G344" i="27"/>
  <c r="G345" i="27"/>
  <c r="G346" i="27"/>
  <c r="G347" i="27"/>
  <c r="G348" i="27"/>
  <c r="G349" i="27"/>
  <c r="G350" i="27"/>
  <c r="G351" i="27"/>
  <c r="G352" i="27"/>
  <c r="G353" i="27"/>
  <c r="G354" i="27"/>
  <c r="G355" i="27"/>
  <c r="G356" i="27"/>
  <c r="G357" i="27"/>
  <c r="G333" i="27"/>
  <c r="G307" i="27"/>
  <c r="G308" i="27"/>
  <c r="G309" i="27"/>
  <c r="G310" i="27"/>
  <c r="G311" i="27"/>
  <c r="G312" i="27"/>
  <c r="G313" i="27"/>
  <c r="G314" i="27"/>
  <c r="G315" i="27"/>
  <c r="G316" i="27"/>
  <c r="G317" i="27"/>
  <c r="G318" i="27"/>
  <c r="G319" i="27"/>
  <c r="G320" i="27"/>
  <c r="G321" i="27"/>
  <c r="G322" i="27"/>
  <c r="G323" i="27"/>
  <c r="G324" i="27"/>
  <c r="G325" i="27"/>
  <c r="G326" i="27"/>
  <c r="G327" i="27"/>
  <c r="G328" i="27"/>
  <c r="G329" i="27"/>
  <c r="G330" i="27"/>
  <c r="G331" i="27"/>
  <c r="G332" i="27"/>
  <c r="G291" i="27"/>
  <c r="G292" i="27"/>
  <c r="G293" i="27"/>
  <c r="G294" i="27"/>
  <c r="G295" i="27"/>
  <c r="G296" i="27"/>
  <c r="G297" i="27"/>
  <c r="G298" i="27"/>
  <c r="G299" i="27"/>
  <c r="G300" i="27"/>
  <c r="G301" i="27"/>
  <c r="G302" i="27"/>
  <c r="G303" i="27"/>
  <c r="G304" i="27"/>
  <c r="G305" i="27"/>
  <c r="G306" i="27"/>
  <c r="G274" i="27"/>
  <c r="G275" i="27"/>
  <c r="G276" i="27"/>
  <c r="G277" i="27"/>
  <c r="G278" i="27"/>
  <c r="G279" i="27"/>
  <c r="G280" i="27"/>
  <c r="G281" i="27"/>
  <c r="G282" i="27"/>
  <c r="G283" i="27"/>
  <c r="G284" i="27"/>
  <c r="G285" i="27"/>
  <c r="G286" i="27"/>
  <c r="G287" i="27"/>
  <c r="G288" i="27"/>
  <c r="G289" i="27"/>
  <c r="G290" i="27"/>
  <c r="G250" i="27"/>
  <c r="G251" i="27"/>
  <c r="G252" i="27"/>
  <c r="G253" i="27"/>
  <c r="G254" i="27"/>
  <c r="G255" i="27"/>
  <c r="G256" i="27"/>
  <c r="G257" i="27"/>
  <c r="G258" i="27"/>
  <c r="G259" i="27"/>
  <c r="G260" i="27"/>
  <c r="G261" i="27"/>
  <c r="G262" i="27"/>
  <c r="G263" i="27"/>
  <c r="G264" i="27"/>
  <c r="G265" i="27"/>
  <c r="G266" i="27"/>
  <c r="G267" i="27"/>
  <c r="G268" i="27"/>
  <c r="G269" i="27"/>
  <c r="G270" i="27"/>
  <c r="G271" i="27"/>
  <c r="G272" i="27"/>
  <c r="G273" i="27"/>
  <c r="G249" i="27"/>
  <c r="G244" i="27"/>
  <c r="G245" i="27"/>
  <c r="G246" i="27"/>
  <c r="G247" i="27"/>
  <c r="G248" i="27"/>
  <c r="G243" i="27"/>
  <c r="G226" i="27"/>
  <c r="G227" i="27"/>
  <c r="G228" i="27"/>
  <c r="G229" i="27"/>
  <c r="G230" i="27"/>
  <c r="G231" i="27"/>
  <c r="G232" i="27"/>
  <c r="G233" i="27"/>
  <c r="G234" i="27"/>
  <c r="G235" i="27"/>
  <c r="G236" i="27"/>
  <c r="G237" i="27"/>
  <c r="G238" i="27"/>
  <c r="G239" i="27"/>
  <c r="G240" i="27"/>
  <c r="G241" i="27"/>
  <c r="G242" i="27"/>
  <c r="G203" i="27"/>
  <c r="G204" i="27"/>
  <c r="G205" i="27"/>
  <c r="G206" i="27"/>
  <c r="G207" i="27"/>
  <c r="G208" i="27"/>
  <c r="G209" i="27"/>
  <c r="G210" i="27"/>
  <c r="G211" i="27"/>
  <c r="G212" i="27"/>
  <c r="G213" i="27"/>
  <c r="G214" i="27"/>
  <c r="G215" i="27"/>
  <c r="G216" i="27"/>
  <c r="G217" i="27"/>
  <c r="G218" i="27"/>
  <c r="G219" i="27"/>
  <c r="G220" i="27"/>
  <c r="G221" i="27"/>
  <c r="G222" i="27"/>
  <c r="G223" i="27"/>
  <c r="G224" i="27"/>
  <c r="G225" i="27"/>
  <c r="G202" i="27"/>
  <c r="G195" i="27"/>
  <c r="G196" i="27"/>
  <c r="G197" i="27"/>
  <c r="G198" i="27"/>
  <c r="G199" i="27"/>
  <c r="G200" i="27"/>
  <c r="G201" i="27"/>
  <c r="G166" i="27"/>
  <c r="G167" i="27"/>
  <c r="G168" i="27"/>
  <c r="G169" i="27"/>
  <c r="G170" i="27"/>
  <c r="G171" i="27"/>
  <c r="G172" i="27"/>
  <c r="G173" i="27"/>
  <c r="G174" i="27"/>
  <c r="G175" i="27"/>
  <c r="G176" i="27"/>
  <c r="G177" i="27"/>
  <c r="G178" i="27"/>
  <c r="G179" i="27"/>
  <c r="G180" i="27"/>
  <c r="G181" i="27"/>
  <c r="G182" i="27"/>
  <c r="G183" i="27"/>
  <c r="G184" i="27"/>
  <c r="G185" i="27"/>
  <c r="G186" i="27"/>
  <c r="G187" i="27"/>
  <c r="G188" i="27"/>
  <c r="G189" i="27"/>
  <c r="G190" i="27"/>
  <c r="G191" i="27"/>
  <c r="G192" i="27"/>
  <c r="G193" i="27"/>
  <c r="G194" i="27"/>
  <c r="G137" i="27"/>
  <c r="G138" i="27"/>
  <c r="G139" i="27"/>
  <c r="G140" i="27"/>
  <c r="G141" i="27"/>
  <c r="G142" i="27"/>
  <c r="G143" i="27"/>
  <c r="G144" i="27"/>
  <c r="G145" i="27"/>
  <c r="G146" i="27"/>
  <c r="G147" i="27"/>
  <c r="G148" i="27"/>
  <c r="G149" i="27"/>
  <c r="G150" i="27"/>
  <c r="G151" i="27"/>
  <c r="G152" i="27"/>
  <c r="G153" i="27"/>
  <c r="G154" i="27"/>
  <c r="G155" i="27"/>
  <c r="G156" i="27"/>
  <c r="G157" i="27"/>
  <c r="G158" i="27"/>
  <c r="G159" i="27"/>
  <c r="G160" i="27"/>
  <c r="G161" i="27"/>
  <c r="G162" i="27"/>
  <c r="G163" i="27"/>
  <c r="G164" i="27"/>
  <c r="G165" i="27"/>
  <c r="G136" i="27"/>
  <c r="G124" i="27"/>
  <c r="G125" i="27"/>
  <c r="G126" i="27"/>
  <c r="G127" i="27"/>
  <c r="G128" i="27"/>
  <c r="G129" i="27"/>
  <c r="G130" i="27"/>
  <c r="G131" i="27"/>
  <c r="G132" i="27"/>
  <c r="G133" i="27"/>
  <c r="G134" i="27"/>
  <c r="G135" i="27"/>
  <c r="G109" i="27"/>
  <c r="G110" i="27"/>
  <c r="G111" i="27"/>
  <c r="G112" i="27"/>
  <c r="G113" i="27"/>
  <c r="G114" i="27"/>
  <c r="G115" i="27"/>
  <c r="G116" i="27"/>
  <c r="G117" i="27"/>
  <c r="G118" i="27"/>
  <c r="G119" i="27"/>
  <c r="G120" i="27"/>
  <c r="G121" i="27"/>
  <c r="G122" i="27"/>
  <c r="G123" i="27"/>
  <c r="G86" i="27"/>
  <c r="G87" i="27"/>
  <c r="G88" i="27"/>
  <c r="G89" i="27"/>
  <c r="G90" i="27"/>
  <c r="G91" i="27"/>
  <c r="G92" i="27"/>
  <c r="G93" i="27"/>
  <c r="G94" i="27"/>
  <c r="G95" i="27"/>
  <c r="G96" i="27"/>
  <c r="G97" i="27"/>
  <c r="G98" i="27"/>
  <c r="G99" i="27"/>
  <c r="G100" i="27"/>
  <c r="G101" i="27"/>
  <c r="G102" i="27"/>
  <c r="G103" i="27"/>
  <c r="G104" i="27"/>
  <c r="G105" i="27"/>
  <c r="G106" i="27"/>
  <c r="G107" i="27"/>
  <c r="G108" i="27"/>
  <c r="G68" i="27"/>
  <c r="G69" i="27"/>
  <c r="G70" i="27"/>
  <c r="G71" i="27"/>
  <c r="G72" i="27"/>
  <c r="G73" i="27"/>
  <c r="G74" i="27"/>
  <c r="G75" i="27"/>
  <c r="G76" i="27"/>
  <c r="G77" i="27"/>
  <c r="G78" i="27"/>
  <c r="G79" i="27"/>
  <c r="G80" i="27"/>
  <c r="G81" i="27"/>
  <c r="G82" i="27"/>
  <c r="G83" i="27"/>
  <c r="G84" i="27"/>
  <c r="G85" i="27"/>
  <c r="G67" i="27"/>
  <c r="G9" i="27"/>
  <c r="G10" i="27"/>
  <c r="G11" i="27"/>
  <c r="G12" i="27"/>
  <c r="G13" i="27"/>
  <c r="G14" i="27"/>
  <c r="G15" i="27"/>
  <c r="G16" i="27"/>
  <c r="G17" i="27"/>
  <c r="G18" i="27"/>
  <c r="G19" i="27"/>
  <c r="G20" i="27"/>
  <c r="G21" i="27"/>
  <c r="G22" i="27"/>
  <c r="G23" i="27"/>
  <c r="G24" i="27"/>
  <c r="G25" i="27"/>
  <c r="G26" i="27"/>
  <c r="G27" i="27"/>
  <c r="G28" i="27"/>
  <c r="G29" i="27"/>
  <c r="G30" i="27"/>
  <c r="G31" i="27"/>
  <c r="G32" i="27"/>
  <c r="G33" i="27"/>
  <c r="G34" i="27"/>
  <c r="G35" i="27"/>
  <c r="G36" i="27"/>
  <c r="G37" i="27"/>
  <c r="G38" i="27"/>
  <c r="G39" i="27"/>
  <c r="G40" i="27"/>
  <c r="G41" i="27"/>
  <c r="G42" i="27"/>
  <c r="G43" i="27"/>
  <c r="G44" i="27"/>
  <c r="G45" i="27"/>
  <c r="G46" i="27"/>
  <c r="G47" i="27"/>
  <c r="G48" i="27"/>
  <c r="G49" i="27"/>
  <c r="G50" i="27"/>
  <c r="G51" i="27"/>
  <c r="G52" i="27"/>
  <c r="G53" i="27"/>
  <c r="G54" i="27"/>
  <c r="G55" i="27"/>
  <c r="G56" i="27"/>
  <c r="G57" i="27"/>
  <c r="G58" i="27"/>
  <c r="G59" i="27"/>
  <c r="G60" i="27"/>
  <c r="G61" i="27"/>
  <c r="G62" i="27"/>
  <c r="G63" i="27"/>
  <c r="G64" i="27"/>
  <c r="G65" i="27"/>
  <c r="G66" i="27"/>
  <c r="G8" i="27"/>
  <c r="E633" i="22"/>
  <c r="E632" i="22"/>
  <c r="E631" i="22"/>
  <c r="E630" i="22"/>
  <c r="E629" i="22"/>
  <c r="E628" i="22"/>
  <c r="E627" i="22"/>
  <c r="E625" i="22"/>
  <c r="E624" i="22"/>
  <c r="E623" i="22"/>
  <c r="E622" i="22"/>
  <c r="E621" i="22"/>
  <c r="E619" i="22"/>
  <c r="E618" i="22"/>
  <c r="E617" i="22"/>
  <c r="E616" i="22"/>
  <c r="D633" i="22"/>
  <c r="D632" i="22"/>
  <c r="D631" i="22"/>
  <c r="D630" i="22"/>
  <c r="D629" i="22"/>
  <c r="D628" i="22"/>
  <c r="D627" i="22"/>
  <c r="D625" i="22"/>
  <c r="D624" i="22"/>
  <c r="D623" i="22"/>
  <c r="D622" i="22"/>
  <c r="D621" i="22"/>
  <c r="D619" i="22"/>
  <c r="D618" i="22"/>
  <c r="D617" i="22"/>
  <c r="D616" i="22"/>
  <c r="D598" i="22"/>
  <c r="D599" i="22"/>
  <c r="D600" i="22"/>
  <c r="D601" i="22"/>
  <c r="D602" i="22"/>
  <c r="D603" i="22"/>
  <c r="D604" i="22"/>
  <c r="D605" i="22"/>
  <c r="D606" i="22"/>
  <c r="D607" i="22"/>
  <c r="D608" i="22"/>
  <c r="D609" i="22"/>
  <c r="D610" i="22"/>
  <c r="D611" i="22"/>
  <c r="D612" i="22"/>
  <c r="D613" i="22"/>
  <c r="D614" i="22"/>
  <c r="E598" i="22"/>
  <c r="E599" i="22"/>
  <c r="E600" i="22"/>
  <c r="E601" i="22"/>
  <c r="E602" i="22"/>
  <c r="E603" i="22"/>
  <c r="E604" i="22"/>
  <c r="E605" i="22"/>
  <c r="E606" i="22"/>
  <c r="E607" i="22"/>
  <c r="E608" i="22"/>
  <c r="E609" i="22"/>
  <c r="E610" i="22"/>
  <c r="E611" i="22"/>
  <c r="E612" i="22"/>
  <c r="E613" i="22"/>
  <c r="E614" i="22"/>
  <c r="E597" i="22"/>
  <c r="E596" i="22"/>
  <c r="D597" i="22"/>
  <c r="D596" i="22"/>
  <c r="D594" i="22"/>
  <c r="D593" i="22"/>
  <c r="D592" i="22"/>
  <c r="D591" i="22"/>
  <c r="D590" i="22"/>
  <c r="E594" i="22"/>
  <c r="E593" i="22"/>
  <c r="E592" i="22"/>
  <c r="E591" i="22"/>
  <c r="E590" i="22"/>
  <c r="E588" i="22"/>
  <c r="E587" i="22"/>
  <c r="E586" i="22"/>
  <c r="D588" i="22"/>
  <c r="D587" i="22"/>
  <c r="D586" i="22"/>
  <c r="E584" i="22"/>
  <c r="E583" i="22"/>
  <c r="E582" i="22"/>
  <c r="E581" i="22"/>
  <c r="D584" i="22"/>
  <c r="D583" i="22"/>
  <c r="D582" i="22"/>
  <c r="D581" i="22"/>
  <c r="D575" i="22"/>
  <c r="D576" i="22"/>
  <c r="D577" i="22"/>
  <c r="D578" i="22"/>
  <c r="D579" i="22"/>
  <c r="E575" i="22"/>
  <c r="E576" i="22"/>
  <c r="E577" i="22"/>
  <c r="E578" i="22"/>
  <c r="E579" i="22"/>
  <c r="E574" i="22"/>
  <c r="E573" i="22"/>
  <c r="D574" i="22"/>
  <c r="D573" i="22"/>
  <c r="D565" i="22"/>
  <c r="D566" i="22"/>
  <c r="D567" i="22"/>
  <c r="D568" i="22"/>
  <c r="D569" i="22"/>
  <c r="D570" i="22"/>
  <c r="D571" i="22"/>
  <c r="E565" i="22"/>
  <c r="E566" i="22"/>
  <c r="E567" i="22"/>
  <c r="E568" i="22"/>
  <c r="E569" i="22"/>
  <c r="E570" i="22"/>
  <c r="E571" i="22"/>
  <c r="E564" i="22"/>
  <c r="E563" i="22"/>
  <c r="D564" i="22"/>
  <c r="D563" i="22"/>
  <c r="D558" i="22"/>
  <c r="D559" i="22"/>
  <c r="D560" i="22"/>
  <c r="D561" i="22"/>
  <c r="E558" i="22"/>
  <c r="E559" i="22"/>
  <c r="E560" i="22"/>
  <c r="E561" i="22"/>
  <c r="E557" i="22"/>
  <c r="E556" i="22"/>
  <c r="D557" i="22"/>
  <c r="D556" i="22"/>
  <c r="D552" i="22"/>
  <c r="D553" i="22"/>
  <c r="D554" i="22"/>
  <c r="E552" i="22"/>
  <c r="E553" i="22"/>
  <c r="E554" i="22"/>
  <c r="E551" i="22"/>
  <c r="E550" i="22"/>
  <c r="D551" i="22"/>
  <c r="D550" i="22"/>
  <c r="D546" i="22"/>
  <c r="D547" i="22"/>
  <c r="D548" i="22"/>
  <c r="E546" i="22"/>
  <c r="E547" i="22"/>
  <c r="E548" i="22"/>
  <c r="E545" i="22"/>
  <c r="E544" i="22"/>
  <c r="D545" i="22"/>
  <c r="D544" i="22"/>
  <c r="E540" i="22"/>
  <c r="E541" i="22"/>
  <c r="E542" i="22"/>
  <c r="D540" i="22"/>
  <c r="D541" i="22"/>
  <c r="D542" i="22"/>
  <c r="E539" i="22"/>
  <c r="E538" i="22"/>
  <c r="D539" i="22"/>
  <c r="D538" i="22"/>
  <c r="E532" i="22"/>
  <c r="E533" i="22"/>
  <c r="E534" i="22"/>
  <c r="E535" i="22"/>
  <c r="E536" i="22"/>
  <c r="D532" i="22"/>
  <c r="D533" i="22"/>
  <c r="D534" i="22"/>
  <c r="D535" i="22"/>
  <c r="D536" i="22"/>
  <c r="D531" i="22"/>
  <c r="E531" i="22"/>
  <c r="E530" i="22"/>
  <c r="D530" i="22"/>
  <c r="D512" i="22"/>
  <c r="D513" i="22"/>
  <c r="D514" i="22"/>
  <c r="D515" i="22"/>
  <c r="D516" i="22"/>
  <c r="D517" i="22"/>
  <c r="D518" i="22"/>
  <c r="D519" i="22"/>
  <c r="D520" i="22"/>
  <c r="D521" i="22"/>
  <c r="D522" i="22"/>
  <c r="D523" i="22"/>
  <c r="D524" i="22"/>
  <c r="D525" i="22"/>
  <c r="D526" i="22"/>
  <c r="D527" i="22"/>
  <c r="D528" i="22"/>
  <c r="E512" i="22"/>
  <c r="E513" i="22"/>
  <c r="E514" i="22"/>
  <c r="E515" i="22"/>
  <c r="E516" i="22"/>
  <c r="E517" i="22"/>
  <c r="E518" i="22"/>
  <c r="E519" i="22"/>
  <c r="E520" i="22"/>
  <c r="E521" i="22"/>
  <c r="E522" i="22"/>
  <c r="E523" i="22"/>
  <c r="E524" i="22"/>
  <c r="E525" i="22"/>
  <c r="E526" i="22"/>
  <c r="E527" i="22"/>
  <c r="E528" i="22"/>
  <c r="E511" i="22"/>
  <c r="E510" i="22"/>
  <c r="D511" i="22"/>
  <c r="D510" i="22"/>
  <c r="D485" i="22"/>
  <c r="D486" i="22"/>
  <c r="D487" i="22"/>
  <c r="D488" i="22"/>
  <c r="D489" i="22"/>
  <c r="D490" i="22"/>
  <c r="D491" i="22"/>
  <c r="D492" i="22"/>
  <c r="D493" i="22"/>
  <c r="D494" i="22"/>
  <c r="D495" i="22"/>
  <c r="D496" i="22"/>
  <c r="D497" i="22"/>
  <c r="D498" i="22"/>
  <c r="D499" i="22"/>
  <c r="D500" i="22"/>
  <c r="D501" i="22"/>
  <c r="D502" i="22"/>
  <c r="D503" i="22"/>
  <c r="D504" i="22"/>
  <c r="D505" i="22"/>
  <c r="D506" i="22"/>
  <c r="D507" i="22"/>
  <c r="D508" i="22"/>
  <c r="E485" i="22"/>
  <c r="E486" i="22"/>
  <c r="E487" i="22"/>
  <c r="E488" i="22"/>
  <c r="E489" i="22"/>
  <c r="E490" i="22"/>
  <c r="E491" i="22"/>
  <c r="E492" i="22"/>
  <c r="E493" i="22"/>
  <c r="E494" i="22"/>
  <c r="E495" i="22"/>
  <c r="E496" i="22"/>
  <c r="E497" i="22"/>
  <c r="E498" i="22"/>
  <c r="E499" i="22"/>
  <c r="E500" i="22"/>
  <c r="E501" i="22"/>
  <c r="E502" i="22"/>
  <c r="E503" i="22"/>
  <c r="E504" i="22"/>
  <c r="E505" i="22"/>
  <c r="E506" i="22"/>
  <c r="E507" i="22"/>
  <c r="E508" i="22"/>
  <c r="E484" i="22"/>
  <c r="E483" i="22"/>
  <c r="D484" i="22"/>
  <c r="D483" i="22"/>
  <c r="E476" i="22"/>
  <c r="E477" i="22"/>
  <c r="E478" i="22"/>
  <c r="E479" i="22"/>
  <c r="E480" i="22"/>
  <c r="E481" i="22"/>
  <c r="E475" i="22"/>
  <c r="D476" i="22"/>
  <c r="D477" i="22"/>
  <c r="D478" i="22"/>
  <c r="D479" i="22"/>
  <c r="D480" i="22"/>
  <c r="D481" i="22"/>
  <c r="D475" i="22"/>
  <c r="D474" i="22"/>
  <c r="E474" i="22"/>
  <c r="E463" i="22"/>
  <c r="E464" i="22"/>
  <c r="E465" i="22"/>
  <c r="E466" i="22"/>
  <c r="E467" i="22"/>
  <c r="E468" i="22"/>
  <c r="E469" i="22"/>
  <c r="E470" i="22"/>
  <c r="E471" i="22"/>
  <c r="E472" i="22"/>
  <c r="E434" i="22"/>
  <c r="E435" i="22"/>
  <c r="E436" i="22"/>
  <c r="E437" i="22"/>
  <c r="E438" i="22"/>
  <c r="E439" i="22"/>
  <c r="E440" i="22"/>
  <c r="E441" i="22"/>
  <c r="E442" i="22"/>
  <c r="E443" i="22"/>
  <c r="E444" i="22"/>
  <c r="E445" i="22"/>
  <c r="E446" i="22"/>
  <c r="E447" i="22"/>
  <c r="E448" i="22"/>
  <c r="E449" i="22"/>
  <c r="E450" i="22"/>
  <c r="E451" i="22"/>
  <c r="E452" i="22"/>
  <c r="E453" i="22"/>
  <c r="E454" i="22"/>
  <c r="E455" i="22"/>
  <c r="E456" i="22"/>
  <c r="E457" i="22"/>
  <c r="E458" i="22"/>
  <c r="E459" i="22"/>
  <c r="E460" i="22"/>
  <c r="E461" i="22"/>
  <c r="E462" i="22"/>
  <c r="D462" i="22"/>
  <c r="D463" i="22"/>
  <c r="D464" i="22"/>
  <c r="D465" i="22"/>
  <c r="D466" i="22"/>
  <c r="D467" i="22"/>
  <c r="D468" i="22"/>
  <c r="D469" i="22"/>
  <c r="D470" i="22"/>
  <c r="D471" i="22"/>
  <c r="D472" i="22"/>
  <c r="D434" i="22"/>
  <c r="D435" i="22"/>
  <c r="D436" i="22"/>
  <c r="D437" i="22"/>
  <c r="D438" i="22"/>
  <c r="D439" i="22"/>
  <c r="D440" i="22"/>
  <c r="D441" i="22"/>
  <c r="D442" i="22"/>
  <c r="D443" i="22"/>
  <c r="D444" i="22"/>
  <c r="D445" i="22"/>
  <c r="D446" i="22"/>
  <c r="D447" i="22"/>
  <c r="D448" i="22"/>
  <c r="D449" i="22"/>
  <c r="D450" i="22"/>
  <c r="D451" i="22"/>
  <c r="D452" i="22"/>
  <c r="D453" i="22"/>
  <c r="D454" i="22"/>
  <c r="D455" i="22"/>
  <c r="D456" i="22"/>
  <c r="D457" i="22"/>
  <c r="D458" i="22"/>
  <c r="D459" i="22"/>
  <c r="D460" i="22"/>
  <c r="D461" i="22"/>
  <c r="D433" i="22"/>
  <c r="D432" i="22"/>
  <c r="E433" i="22"/>
  <c r="E432" i="22"/>
  <c r="E430" i="22"/>
  <c r="E429" i="22"/>
  <c r="E428" i="22"/>
  <c r="E427" i="22"/>
  <c r="D430" i="22"/>
  <c r="D429" i="22"/>
  <c r="D428" i="22"/>
  <c r="D427" i="22"/>
  <c r="E414" i="22"/>
  <c r="E415" i="22"/>
  <c r="E416" i="22"/>
  <c r="E417" i="22"/>
  <c r="E418" i="22"/>
  <c r="E419" i="22"/>
  <c r="E420" i="22"/>
  <c r="E421" i="22"/>
  <c r="E422" i="22"/>
  <c r="E423" i="22"/>
  <c r="E424" i="22"/>
  <c r="E425" i="22"/>
  <c r="D425" i="22"/>
  <c r="D424" i="22"/>
  <c r="D423" i="22"/>
  <c r="D422" i="22"/>
  <c r="D421" i="22"/>
  <c r="D420" i="22"/>
  <c r="D419" i="22"/>
  <c r="D418" i="22"/>
  <c r="D417" i="22"/>
  <c r="D416" i="22"/>
  <c r="D415" i="22"/>
  <c r="D413" i="22"/>
  <c r="E413" i="22"/>
  <c r="D414" i="22"/>
  <c r="E412" i="22"/>
  <c r="E411" i="22"/>
  <c r="D412" i="22"/>
  <c r="D411" i="22"/>
  <c r="E409" i="22"/>
  <c r="E408" i="22"/>
  <c r="E407" i="22"/>
  <c r="D409" i="22"/>
  <c r="D408" i="22"/>
  <c r="D407" i="22"/>
  <c r="D396" i="22"/>
  <c r="D397" i="22"/>
  <c r="D398" i="22"/>
  <c r="D399" i="22"/>
  <c r="D400" i="22"/>
  <c r="D401" i="22"/>
  <c r="D402" i="22"/>
  <c r="D403" i="22"/>
  <c r="D404" i="22"/>
  <c r="E396" i="22"/>
  <c r="E397" i="22"/>
  <c r="E398" i="22"/>
  <c r="E399" i="22"/>
  <c r="E400" i="22"/>
  <c r="E401" i="22"/>
  <c r="E402" i="22"/>
  <c r="E403" i="22"/>
  <c r="E404" i="22"/>
  <c r="E395" i="22"/>
  <c r="E394" i="22"/>
  <c r="D395" i="22"/>
  <c r="D394" i="22"/>
  <c r="D390" i="22"/>
  <c r="D391" i="22"/>
  <c r="D392" i="22"/>
  <c r="E390" i="22"/>
  <c r="E391" i="22"/>
  <c r="E392" i="22"/>
  <c r="E389" i="22"/>
  <c r="E388" i="22"/>
  <c r="D389" i="22"/>
  <c r="D388" i="22"/>
  <c r="D382" i="22"/>
  <c r="D383" i="22"/>
  <c r="D384" i="22"/>
  <c r="D385" i="22"/>
  <c r="D386" i="22"/>
  <c r="E382" i="22"/>
  <c r="E383" i="22"/>
  <c r="E384" i="22"/>
  <c r="E385" i="22"/>
  <c r="E386" i="22"/>
  <c r="E381" i="22"/>
  <c r="E380" i="22"/>
  <c r="D381" i="22"/>
  <c r="D380" i="22"/>
  <c r="D369" i="22"/>
  <c r="D370" i="22"/>
  <c r="D371" i="22"/>
  <c r="D372" i="22"/>
  <c r="D373" i="22"/>
  <c r="D374" i="22"/>
  <c r="D375" i="22"/>
  <c r="D376" i="22"/>
  <c r="D377" i="22"/>
  <c r="D378" i="22"/>
  <c r="E369" i="22"/>
  <c r="E370" i="22"/>
  <c r="E371" i="22"/>
  <c r="E372" i="22"/>
  <c r="E373" i="22"/>
  <c r="E374" i="22"/>
  <c r="E375" i="22"/>
  <c r="E376" i="22"/>
  <c r="E377" i="22"/>
  <c r="E378" i="22"/>
  <c r="E368" i="22"/>
  <c r="D368" i="22"/>
  <c r="D343" i="22"/>
  <c r="D344" i="22"/>
  <c r="D345" i="22"/>
  <c r="D346" i="22"/>
  <c r="D347" i="22"/>
  <c r="D348" i="22"/>
  <c r="D349" i="22"/>
  <c r="D350" i="22"/>
  <c r="D351" i="22"/>
  <c r="D352" i="22"/>
  <c r="D353" i="22"/>
  <c r="D354" i="22"/>
  <c r="D355" i="22"/>
  <c r="D356" i="22"/>
  <c r="D357" i="22"/>
  <c r="D358" i="22"/>
  <c r="D359" i="22"/>
  <c r="D360" i="22"/>
  <c r="D361" i="22"/>
  <c r="D362" i="22"/>
  <c r="D363" i="22"/>
  <c r="D364" i="22"/>
  <c r="D365" i="22"/>
  <c r="E343" i="22"/>
  <c r="E344" i="22"/>
  <c r="E345" i="22"/>
  <c r="E346" i="22"/>
  <c r="E347" i="22"/>
  <c r="E348" i="22"/>
  <c r="E349" i="22"/>
  <c r="E350" i="22"/>
  <c r="E351" i="22"/>
  <c r="E352" i="22"/>
  <c r="E353" i="22"/>
  <c r="E354" i="22"/>
  <c r="E355" i="22"/>
  <c r="E356" i="22"/>
  <c r="E357" i="22"/>
  <c r="E358" i="22"/>
  <c r="E359" i="22"/>
  <c r="E360" i="22"/>
  <c r="E361" i="22"/>
  <c r="E362" i="22"/>
  <c r="E363" i="22"/>
  <c r="E364" i="22"/>
  <c r="E365" i="22"/>
  <c r="E342" i="22"/>
  <c r="E341" i="22"/>
  <c r="D342" i="22"/>
  <c r="D341" i="22"/>
  <c r="D334" i="22"/>
  <c r="D335" i="22"/>
  <c r="D336" i="22"/>
  <c r="D337" i="22"/>
  <c r="D338" i="22"/>
  <c r="E334" i="22"/>
  <c r="E335" i="22"/>
  <c r="E336" i="22"/>
  <c r="E337" i="22"/>
  <c r="E338" i="22"/>
  <c r="E333" i="22"/>
  <c r="E332" i="22"/>
  <c r="D333" i="22"/>
  <c r="D332" i="22"/>
  <c r="D326" i="22"/>
  <c r="D327" i="22"/>
  <c r="D328" i="22"/>
  <c r="D329" i="22"/>
  <c r="D330" i="22"/>
  <c r="E326" i="22"/>
  <c r="E327" i="22"/>
  <c r="E328" i="22"/>
  <c r="E329" i="22"/>
  <c r="E330" i="22"/>
  <c r="E325" i="22"/>
  <c r="E324" i="22"/>
  <c r="D325" i="22"/>
  <c r="D324" i="22"/>
  <c r="D317" i="22"/>
  <c r="D318" i="22"/>
  <c r="D319" i="22"/>
  <c r="D320" i="22"/>
  <c r="D321" i="22"/>
  <c r="D322" i="22"/>
  <c r="E317" i="22"/>
  <c r="E318" i="22"/>
  <c r="E319" i="22"/>
  <c r="E320" i="22"/>
  <c r="E321" i="22"/>
  <c r="E322" i="22"/>
  <c r="E316" i="22"/>
  <c r="E315" i="22"/>
  <c r="D316" i="22"/>
  <c r="D315" i="22"/>
  <c r="E313" i="22"/>
  <c r="E312" i="22"/>
  <c r="E311" i="22"/>
  <c r="E310" i="22"/>
  <c r="E309" i="22"/>
  <c r="D313" i="22"/>
  <c r="D312" i="22"/>
  <c r="D311" i="22"/>
  <c r="D310" i="22"/>
  <c r="D309" i="22"/>
  <c r="E307" i="22"/>
  <c r="E306" i="22"/>
  <c r="E305" i="22"/>
  <c r="D307" i="22"/>
  <c r="D306" i="22"/>
  <c r="D305" i="22"/>
  <c r="D296" i="22"/>
  <c r="D297" i="22"/>
  <c r="D298" i="22"/>
  <c r="D299" i="22"/>
  <c r="D300" i="22"/>
  <c r="D301" i="22"/>
  <c r="D302" i="22"/>
  <c r="D303" i="22"/>
  <c r="E296" i="22"/>
  <c r="E297" i="22"/>
  <c r="E298" i="22"/>
  <c r="E299" i="22"/>
  <c r="E300" i="22"/>
  <c r="E301" i="22"/>
  <c r="E302" i="22"/>
  <c r="E303" i="22"/>
  <c r="E295" i="22"/>
  <c r="E294" i="22"/>
  <c r="D295" i="22"/>
  <c r="D294" i="22"/>
  <c r="E292" i="22"/>
  <c r="E291" i="22"/>
  <c r="E290" i="22"/>
  <c r="D292" i="22"/>
  <c r="D291" i="22"/>
  <c r="D290" i="22"/>
  <c r="D283" i="22"/>
  <c r="D284" i="22"/>
  <c r="D285" i="22"/>
  <c r="D286" i="22"/>
  <c r="D287" i="22"/>
  <c r="D288" i="22"/>
  <c r="E283" i="22"/>
  <c r="E284" i="22"/>
  <c r="E285" i="22"/>
  <c r="E286" i="22"/>
  <c r="E287" i="22"/>
  <c r="E288" i="22"/>
  <c r="E282" i="22"/>
  <c r="E281" i="22"/>
  <c r="D282" i="22"/>
  <c r="D281" i="22"/>
  <c r="D266" i="22"/>
  <c r="D267" i="22"/>
  <c r="D268" i="22"/>
  <c r="D269" i="22"/>
  <c r="D270" i="22"/>
  <c r="D271" i="22"/>
  <c r="D272" i="22"/>
  <c r="D273" i="22"/>
  <c r="D274" i="22"/>
  <c r="D275" i="22"/>
  <c r="D276" i="22"/>
  <c r="D277" i="22"/>
  <c r="D278" i="22"/>
  <c r="D279" i="22"/>
  <c r="E267" i="22"/>
  <c r="E268" i="22"/>
  <c r="E269" i="22"/>
  <c r="E270" i="22"/>
  <c r="E271" i="22"/>
  <c r="E272" i="22"/>
  <c r="E273" i="22"/>
  <c r="E274" i="22"/>
  <c r="E275" i="22"/>
  <c r="E276" i="22"/>
  <c r="E277" i="22"/>
  <c r="E278" i="22"/>
  <c r="E279" i="22"/>
  <c r="E266" i="22"/>
  <c r="E265" i="22"/>
  <c r="E264" i="22"/>
  <c r="D265" i="22"/>
  <c r="D264" i="22"/>
  <c r="E262" i="22"/>
  <c r="E261" i="22"/>
  <c r="E260" i="22"/>
  <c r="D262" i="22"/>
  <c r="D261" i="22"/>
  <c r="D260" i="22"/>
  <c r="E258" i="22"/>
  <c r="E257" i="22"/>
  <c r="E256" i="22"/>
  <c r="D258" i="22"/>
  <c r="D257" i="22"/>
  <c r="D256" i="22"/>
  <c r="D250" i="22"/>
  <c r="D251" i="22"/>
  <c r="D252" i="22"/>
  <c r="D253" i="22"/>
  <c r="E250" i="22"/>
  <c r="E251" i="22"/>
  <c r="E252" i="22"/>
  <c r="E253" i="22"/>
  <c r="E249" i="22"/>
  <c r="D249" i="22"/>
  <c r="E242" i="22"/>
  <c r="E243" i="22"/>
  <c r="E244" i="22"/>
  <c r="E245" i="22"/>
  <c r="E246" i="22"/>
  <c r="D246" i="22"/>
  <c r="D245" i="22"/>
  <c r="D244" i="22"/>
  <c r="D243" i="22"/>
  <c r="D242" i="22"/>
  <c r="D241" i="22"/>
  <c r="D240" i="22"/>
  <c r="D239" i="22"/>
  <c r="D237" i="22"/>
  <c r="D236" i="22"/>
  <c r="D235" i="22"/>
  <c r="D234" i="22"/>
  <c r="D233" i="22"/>
  <c r="E240" i="22"/>
  <c r="E239" i="22"/>
  <c r="E241" i="22"/>
  <c r="E233" i="22"/>
  <c r="E234" i="22"/>
  <c r="E235" i="22"/>
  <c r="E236" i="22"/>
  <c r="E237" i="22"/>
  <c r="E232" i="22"/>
  <c r="E231" i="22"/>
  <c r="D232" i="22"/>
  <c r="D231" i="22"/>
  <c r="D225" i="22"/>
  <c r="D226" i="22"/>
  <c r="D227" i="22"/>
  <c r="D228" i="22"/>
  <c r="D229" i="22"/>
  <c r="E225" i="22"/>
  <c r="E226" i="22"/>
  <c r="E227" i="22"/>
  <c r="E228" i="22"/>
  <c r="E229" i="22"/>
  <c r="E224" i="22"/>
  <c r="E223" i="22"/>
  <c r="D224" i="22"/>
  <c r="D223" i="22"/>
  <c r="D219" i="22"/>
  <c r="D220" i="22"/>
  <c r="D221" i="22"/>
  <c r="E219" i="22"/>
  <c r="E220" i="22"/>
  <c r="E221" i="22"/>
  <c r="E218" i="22"/>
  <c r="E217" i="22"/>
  <c r="D218" i="22"/>
  <c r="D217" i="22"/>
  <c r="E213" i="22"/>
  <c r="E214" i="22"/>
  <c r="E215" i="22"/>
  <c r="D213" i="22"/>
  <c r="D214" i="22"/>
  <c r="D215" i="22"/>
  <c r="E212" i="22"/>
  <c r="E211" i="22"/>
  <c r="D212" i="22"/>
  <c r="D211" i="22"/>
  <c r="E209" i="22"/>
  <c r="E208" i="22"/>
  <c r="E207" i="22"/>
  <c r="E206" i="22"/>
  <c r="D209" i="22"/>
  <c r="D208" i="22"/>
  <c r="D207" i="22"/>
  <c r="D206" i="22"/>
  <c r="D203" i="22"/>
  <c r="D202" i="22"/>
  <c r="D201" i="22"/>
  <c r="E203" i="22"/>
  <c r="E202" i="22"/>
  <c r="E201" i="22"/>
  <c r="E200" i="22"/>
  <c r="D200" i="22"/>
  <c r="D196" i="22"/>
  <c r="D197" i="22"/>
  <c r="D198" i="22"/>
  <c r="E196" i="22"/>
  <c r="E197" i="22"/>
  <c r="E198" i="22"/>
  <c r="E195" i="22"/>
  <c r="D195" i="22"/>
  <c r="D194" i="22"/>
  <c r="E194" i="22"/>
  <c r="E192" i="22"/>
  <c r="E191" i="22"/>
  <c r="E190" i="22"/>
  <c r="E189" i="22"/>
  <c r="E188" i="22"/>
  <c r="D192" i="22"/>
  <c r="D191" i="22"/>
  <c r="D190" i="22"/>
  <c r="D189" i="22"/>
  <c r="D188" i="22"/>
  <c r="E186" i="22"/>
  <c r="E185" i="22"/>
  <c r="D186" i="22"/>
  <c r="D185" i="22"/>
  <c r="E184" i="22"/>
  <c r="E183" i="22"/>
  <c r="D184" i="22"/>
  <c r="D183" i="22"/>
  <c r="E181" i="22"/>
  <c r="E180" i="22"/>
  <c r="E179" i="22"/>
  <c r="D181" i="22"/>
  <c r="D180" i="22"/>
  <c r="D179" i="22"/>
  <c r="E175" i="22"/>
  <c r="E176" i="22"/>
  <c r="E177" i="22"/>
  <c r="D175" i="22"/>
  <c r="D176" i="22"/>
  <c r="D177" i="22"/>
  <c r="D174" i="22"/>
  <c r="D173" i="22"/>
  <c r="E174" i="22"/>
  <c r="E173" i="22"/>
  <c r="E166" i="22"/>
  <c r="E167" i="22"/>
  <c r="E168" i="22"/>
  <c r="E169" i="22"/>
  <c r="E170" i="22"/>
  <c r="E171" i="22"/>
  <c r="D167" i="22"/>
  <c r="D168" i="22"/>
  <c r="D169" i="22"/>
  <c r="D170" i="22"/>
  <c r="D171" i="22"/>
  <c r="D166" i="22"/>
  <c r="D165" i="22"/>
  <c r="D164" i="22"/>
  <c r="E165" i="22"/>
  <c r="E164" i="22"/>
  <c r="D162" i="22"/>
  <c r="D161" i="22"/>
  <c r="D160" i="22"/>
  <c r="E162" i="22"/>
  <c r="E161" i="22"/>
  <c r="E160" i="22"/>
  <c r="E159" i="22"/>
  <c r="D159" i="22"/>
  <c r="D153" i="22"/>
  <c r="D154" i="22"/>
  <c r="D155" i="22"/>
  <c r="D156" i="22"/>
  <c r="D157" i="22"/>
  <c r="E153" i="22"/>
  <c r="E154" i="22"/>
  <c r="E155" i="22"/>
  <c r="E156" i="22"/>
  <c r="E157" i="22"/>
  <c r="E152" i="22"/>
  <c r="E151" i="22"/>
  <c r="D152" i="22"/>
  <c r="D151" i="22"/>
  <c r="E149" i="22"/>
  <c r="E148" i="22"/>
  <c r="E147" i="22"/>
  <c r="E146" i="22"/>
  <c r="D149" i="22"/>
  <c r="D148" i="22"/>
  <c r="D147" i="22"/>
  <c r="D146" i="22"/>
  <c r="E144" i="22"/>
  <c r="E143" i="22"/>
  <c r="E142" i="22"/>
  <c r="E141" i="22"/>
  <c r="E140" i="22"/>
  <c r="E139" i="22"/>
  <c r="D144" i="22"/>
  <c r="D143" i="22"/>
  <c r="D142" i="22"/>
  <c r="D141" i="22"/>
  <c r="D140" i="22"/>
  <c r="D139" i="22"/>
  <c r="E136" i="22"/>
  <c r="E135" i="22"/>
  <c r="E134" i="22"/>
  <c r="E133" i="22"/>
  <c r="D136" i="22"/>
  <c r="D135" i="22"/>
  <c r="D134" i="22"/>
  <c r="D133" i="22"/>
  <c r="D131" i="22"/>
  <c r="D130" i="22"/>
  <c r="D129" i="22"/>
  <c r="E131" i="22"/>
  <c r="E130" i="22"/>
  <c r="E129" i="22"/>
  <c r="E127" i="22"/>
  <c r="E126" i="22"/>
  <c r="D127" i="22"/>
  <c r="D126" i="22"/>
  <c r="D125" i="22"/>
  <c r="D124" i="22"/>
  <c r="E125" i="22"/>
  <c r="E124" i="22"/>
  <c r="E122" i="22"/>
  <c r="E121" i="22"/>
  <c r="E120" i="22"/>
  <c r="E119" i="22"/>
  <c r="E118" i="22"/>
  <c r="D122" i="22"/>
  <c r="D121" i="22"/>
  <c r="D120" i="22"/>
  <c r="D119" i="22"/>
  <c r="D118" i="22"/>
  <c r="D116" i="22"/>
  <c r="D115" i="22"/>
  <c r="D114" i="22"/>
  <c r="D113" i="22"/>
  <c r="D112" i="22"/>
  <c r="D111" i="22"/>
  <c r="E116" i="22"/>
  <c r="E115" i="22"/>
  <c r="E114" i="22"/>
  <c r="E113" i="22"/>
  <c r="E112" i="22"/>
  <c r="E111" i="22"/>
  <c r="E109" i="22"/>
  <c r="E108" i="22"/>
  <c r="E107" i="22"/>
  <c r="E106" i="22"/>
  <c r="D109" i="22"/>
  <c r="D108" i="22"/>
  <c r="D107" i="22"/>
  <c r="D106" i="22"/>
  <c r="D104" i="22"/>
  <c r="D103" i="22"/>
  <c r="D102" i="22"/>
  <c r="E104" i="22"/>
  <c r="E103" i="22"/>
  <c r="E102" i="22"/>
  <c r="E100" i="22"/>
  <c r="E99" i="22"/>
  <c r="E98" i="22"/>
  <c r="E97" i="22"/>
  <c r="D100" i="22"/>
  <c r="D99" i="22"/>
  <c r="D98" i="22"/>
  <c r="D97" i="22"/>
  <c r="D89" i="22"/>
  <c r="D90" i="22"/>
  <c r="D91" i="22"/>
  <c r="D92" i="22"/>
  <c r="D93" i="22"/>
  <c r="D94" i="22"/>
  <c r="D95" i="22"/>
  <c r="D70" i="22"/>
  <c r="D71" i="22"/>
  <c r="D72" i="22"/>
  <c r="D73" i="22"/>
  <c r="D74" i="22"/>
  <c r="D75" i="22"/>
  <c r="D76" i="22"/>
  <c r="D77" i="22"/>
  <c r="D78" i="22"/>
  <c r="D79" i="22"/>
  <c r="D80" i="22"/>
  <c r="D81" i="22"/>
  <c r="D82" i="22"/>
  <c r="D83" i="22"/>
  <c r="D84" i="22"/>
  <c r="D85" i="22"/>
  <c r="D86" i="22"/>
  <c r="D87" i="22"/>
  <c r="D88" i="22"/>
  <c r="E89" i="22"/>
  <c r="E90" i="22"/>
  <c r="E91" i="22"/>
  <c r="E92" i="22"/>
  <c r="E93" i="22"/>
  <c r="E94" i="22"/>
  <c r="E95" i="22"/>
  <c r="E71" i="22"/>
  <c r="E72" i="22"/>
  <c r="E73" i="22"/>
  <c r="E74" i="22"/>
  <c r="E75" i="22"/>
  <c r="E76" i="22"/>
  <c r="E77" i="22"/>
  <c r="E78" i="22"/>
  <c r="E79" i="22"/>
  <c r="E80" i="22"/>
  <c r="E81" i="22"/>
  <c r="E82" i="22"/>
  <c r="E83" i="22"/>
  <c r="E84" i="22"/>
  <c r="E85" i="22"/>
  <c r="E86" i="22"/>
  <c r="E87" i="22"/>
  <c r="E88" i="22"/>
  <c r="E70" i="22"/>
  <c r="E69" i="22"/>
  <c r="D69" i="22"/>
  <c r="E63" i="22"/>
  <c r="E64" i="22"/>
  <c r="E65" i="22"/>
  <c r="E66" i="22"/>
  <c r="D63" i="22"/>
  <c r="D64" i="22"/>
  <c r="D65" i="22"/>
  <c r="D66" i="22"/>
  <c r="D62" i="22"/>
  <c r="E62" i="22"/>
  <c r="E61" i="22"/>
  <c r="D61" i="22"/>
  <c r="E44" i="22"/>
  <c r="E45" i="22"/>
  <c r="E46" i="22"/>
  <c r="E47" i="22"/>
  <c r="E48" i="22"/>
  <c r="E49" i="22"/>
  <c r="E50" i="22"/>
  <c r="E51" i="22"/>
  <c r="E52" i="22"/>
  <c r="E53" i="22"/>
  <c r="E54" i="22"/>
  <c r="E55" i="22"/>
  <c r="E56" i="22"/>
  <c r="E57" i="22"/>
  <c r="E58" i="22"/>
  <c r="E59" i="22"/>
  <c r="D44" i="22"/>
  <c r="D45" i="22"/>
  <c r="D46" i="22"/>
  <c r="D47" i="22"/>
  <c r="D48" i="22"/>
  <c r="D49" i="22"/>
  <c r="D50" i="22"/>
  <c r="D51" i="22"/>
  <c r="D52" i="22"/>
  <c r="D53" i="22"/>
  <c r="D54" i="22"/>
  <c r="D55" i="22"/>
  <c r="D56" i="22"/>
  <c r="D57" i="22"/>
  <c r="D58" i="22"/>
  <c r="D59" i="22"/>
  <c r="D43" i="22"/>
  <c r="E43" i="22"/>
  <c r="E42" i="22"/>
  <c r="D42" i="22"/>
  <c r="D37" i="22"/>
  <c r="D38" i="22"/>
  <c r="D39" i="22"/>
  <c r="D40" i="22"/>
  <c r="E37" i="22"/>
  <c r="E38" i="22"/>
  <c r="E39" i="22"/>
  <c r="E40" i="22"/>
  <c r="E36" i="22"/>
  <c r="E35" i="22"/>
  <c r="D36" i="22"/>
  <c r="D35" i="22"/>
  <c r="E27" i="22"/>
  <c r="E28" i="22"/>
  <c r="E29" i="22"/>
  <c r="E30" i="22"/>
  <c r="E31" i="22"/>
  <c r="E32" i="22"/>
  <c r="E33" i="22"/>
  <c r="D27" i="22"/>
  <c r="D28" i="22"/>
  <c r="D29" i="22"/>
  <c r="D30" i="22"/>
  <c r="D31" i="22"/>
  <c r="D32" i="22"/>
  <c r="D33" i="22"/>
  <c r="D26" i="22"/>
  <c r="E26" i="22"/>
  <c r="E25" i="22"/>
  <c r="D25" i="22"/>
  <c r="D23" i="22"/>
  <c r="D22" i="22"/>
  <c r="D21" i="22"/>
  <c r="E23" i="22"/>
  <c r="E22" i="22"/>
  <c r="E21" i="22"/>
  <c r="E20" i="22"/>
  <c r="D20" i="22"/>
  <c r="E10" i="22"/>
  <c r="E11" i="22"/>
  <c r="E12" i="22"/>
  <c r="E13" i="22"/>
  <c r="E14" i="22"/>
  <c r="E15" i="22"/>
  <c r="E16" i="22"/>
  <c r="E17" i="22"/>
  <c r="E18" i="22"/>
  <c r="E9" i="22"/>
  <c r="E8" i="22"/>
  <c r="D10" i="22"/>
  <c r="D11" i="22"/>
  <c r="D12" i="22"/>
  <c r="D13" i="22"/>
  <c r="D14" i="22"/>
  <c r="D15" i="22"/>
  <c r="D16" i="22"/>
  <c r="D17" i="22"/>
  <c r="D18" i="22"/>
  <c r="D9" i="22"/>
  <c r="D8" i="22"/>
  <c r="C40" i="22"/>
  <c r="C37" i="22"/>
  <c r="C8" i="22"/>
  <c r="C9" i="22"/>
  <c r="C14" i="22"/>
  <c r="H384" i="23"/>
  <c r="H626" i="23"/>
  <c r="H625" i="23"/>
  <c r="H624" i="23"/>
  <c r="H623" i="23"/>
  <c r="H622" i="23"/>
  <c r="H621" i="23"/>
  <c r="H620" i="23"/>
  <c r="H619" i="23"/>
  <c r="H618" i="23"/>
  <c r="H617" i="23"/>
  <c r="H616" i="23"/>
  <c r="H614" i="23"/>
  <c r="H613" i="23"/>
  <c r="H612" i="23"/>
  <c r="H611" i="23"/>
  <c r="H610" i="23"/>
  <c r="H608" i="23"/>
  <c r="H607" i="23"/>
  <c r="H606" i="23"/>
  <c r="H605" i="23"/>
  <c r="H603" i="23"/>
  <c r="H602" i="23"/>
  <c r="H601" i="23"/>
  <c r="H600" i="23"/>
  <c r="H599" i="23"/>
  <c r="H598" i="23"/>
  <c r="H597" i="23"/>
  <c r="H596" i="23"/>
  <c r="H595" i="23"/>
  <c r="H594" i="23"/>
  <c r="H593" i="23"/>
  <c r="H592" i="23"/>
  <c r="H591" i="23"/>
  <c r="H590" i="23"/>
  <c r="H589" i="23"/>
  <c r="H588" i="23"/>
  <c r="H587" i="23"/>
  <c r="H586" i="23"/>
  <c r="H585" i="23"/>
  <c r="H583" i="23"/>
  <c r="H582" i="23"/>
  <c r="H581" i="23"/>
  <c r="H580" i="23"/>
  <c r="H579" i="23"/>
  <c r="H577" i="23"/>
  <c r="H576" i="23"/>
  <c r="H575" i="23"/>
  <c r="H573" i="23"/>
  <c r="H572" i="23"/>
  <c r="H571" i="23"/>
  <c r="H570" i="23"/>
  <c r="H568" i="23"/>
  <c r="H567" i="23"/>
  <c r="H566" i="23"/>
  <c r="H565" i="23"/>
  <c r="H564" i="23"/>
  <c r="H563" i="23"/>
  <c r="H562" i="23"/>
  <c r="H560" i="23"/>
  <c r="H559" i="23"/>
  <c r="H558" i="23"/>
  <c r="H557" i="23"/>
  <c r="H556" i="23"/>
  <c r="H555" i="23"/>
  <c r="H554" i="23"/>
  <c r="H553" i="23"/>
  <c r="H552" i="23"/>
  <c r="H550" i="23"/>
  <c r="H549" i="23"/>
  <c r="H548" i="23"/>
  <c r="H547" i="23"/>
  <c r="H546" i="23"/>
  <c r="H545" i="23"/>
  <c r="H543" i="23"/>
  <c r="H542" i="23"/>
  <c r="H541" i="23"/>
  <c r="H540" i="23"/>
  <c r="H539" i="23"/>
  <c r="H537" i="23"/>
  <c r="H536" i="23"/>
  <c r="H535" i="23"/>
  <c r="H534" i="23"/>
  <c r="H533" i="23"/>
  <c r="H531" i="23"/>
  <c r="H530" i="23"/>
  <c r="H529" i="23"/>
  <c r="H528" i="23"/>
  <c r="H527" i="23"/>
  <c r="H525" i="23"/>
  <c r="H524" i="23"/>
  <c r="H523" i="23"/>
  <c r="H522" i="23"/>
  <c r="H521" i="23"/>
  <c r="H520" i="23"/>
  <c r="H519" i="23"/>
  <c r="H517" i="23"/>
  <c r="H516" i="23"/>
  <c r="H515" i="23"/>
  <c r="H514" i="23"/>
  <c r="H513" i="23"/>
  <c r="H512" i="23"/>
  <c r="H511" i="23"/>
  <c r="H510" i="23"/>
  <c r="H509" i="23"/>
  <c r="H508" i="23"/>
  <c r="H507" i="23"/>
  <c r="H506" i="23"/>
  <c r="H505" i="23"/>
  <c r="H504" i="23"/>
  <c r="H503" i="23"/>
  <c r="H502" i="23"/>
  <c r="H501" i="23"/>
  <c r="H500" i="23"/>
  <c r="H499" i="23"/>
  <c r="H497" i="23"/>
  <c r="H496" i="23"/>
  <c r="H495" i="23"/>
  <c r="H494" i="23"/>
  <c r="H493" i="23"/>
  <c r="H492" i="23"/>
  <c r="H491" i="23"/>
  <c r="H490" i="23"/>
  <c r="H489" i="23"/>
  <c r="H488" i="23"/>
  <c r="H487" i="23"/>
  <c r="H486" i="23"/>
  <c r="H485" i="23"/>
  <c r="H484" i="23"/>
  <c r="H483" i="23"/>
  <c r="H482" i="23"/>
  <c r="H481" i="23"/>
  <c r="H480" i="23"/>
  <c r="H479" i="23"/>
  <c r="H478" i="23"/>
  <c r="H477" i="23"/>
  <c r="H476" i="23"/>
  <c r="H475" i="23"/>
  <c r="H474" i="23"/>
  <c r="H473" i="23"/>
  <c r="H472" i="23"/>
  <c r="H470" i="23"/>
  <c r="H469" i="23"/>
  <c r="H468" i="23"/>
  <c r="H467" i="23"/>
  <c r="H466" i="23"/>
  <c r="H465" i="23"/>
  <c r="H464" i="23"/>
  <c r="H463" i="23"/>
  <c r="H461" i="23"/>
  <c r="H460" i="23"/>
  <c r="H459" i="23"/>
  <c r="H458" i="23"/>
  <c r="H457" i="23"/>
  <c r="H456" i="23"/>
  <c r="H455" i="23"/>
  <c r="H454" i="23"/>
  <c r="H453" i="23"/>
  <c r="H452" i="23"/>
  <c r="H451" i="23"/>
  <c r="H450" i="23"/>
  <c r="H449" i="23"/>
  <c r="H448" i="23"/>
  <c r="H447" i="23"/>
  <c r="H446" i="23"/>
  <c r="H445" i="23"/>
  <c r="H444" i="23"/>
  <c r="H443" i="23"/>
  <c r="H442" i="23"/>
  <c r="H441" i="23"/>
  <c r="H440" i="23"/>
  <c r="H439" i="23"/>
  <c r="H438" i="23"/>
  <c r="H437" i="23"/>
  <c r="H436" i="23"/>
  <c r="H435" i="23"/>
  <c r="H434" i="23"/>
  <c r="H433" i="23"/>
  <c r="H432" i="23"/>
  <c r="H431" i="23"/>
  <c r="H430" i="23"/>
  <c r="H429" i="23"/>
  <c r="H428" i="23"/>
  <c r="H427" i="23"/>
  <c r="H426" i="23"/>
  <c r="H425" i="23"/>
  <c r="H424" i="23"/>
  <c r="H423" i="23"/>
  <c r="H422" i="23"/>
  <c r="H421" i="23"/>
  <c r="H419" i="23"/>
  <c r="H418" i="23"/>
  <c r="H417" i="23"/>
  <c r="H416" i="23"/>
  <c r="H414" i="23"/>
  <c r="H413" i="23"/>
  <c r="H412" i="23"/>
  <c r="H411" i="23"/>
  <c r="H410" i="23"/>
  <c r="H409" i="23"/>
  <c r="H408" i="23"/>
  <c r="H407" i="23"/>
  <c r="H406" i="23"/>
  <c r="H405" i="23"/>
  <c r="H404" i="23"/>
  <c r="H403" i="23"/>
  <c r="H402" i="23"/>
  <c r="H401" i="23"/>
  <c r="H400" i="23"/>
  <c r="H398" i="23"/>
  <c r="H397" i="23"/>
  <c r="H396" i="23"/>
  <c r="H394" i="23"/>
  <c r="H393" i="23"/>
  <c r="H392" i="23"/>
  <c r="H391" i="23"/>
  <c r="H390" i="23"/>
  <c r="H389" i="23"/>
  <c r="H388" i="23"/>
  <c r="H387" i="23"/>
  <c r="H386" i="23"/>
  <c r="H385" i="23"/>
  <c r="H382" i="23"/>
  <c r="H381" i="23"/>
  <c r="H380" i="23"/>
  <c r="H379" i="23"/>
  <c r="H378" i="23"/>
  <c r="H376" i="23"/>
  <c r="H375" i="23"/>
  <c r="H374" i="23"/>
  <c r="H373" i="23"/>
  <c r="H372" i="23"/>
  <c r="H371" i="23"/>
  <c r="H370" i="23"/>
  <c r="H368" i="23"/>
  <c r="H367" i="23"/>
  <c r="H366" i="23"/>
  <c r="H365" i="23"/>
  <c r="H364" i="23"/>
  <c r="H363" i="23"/>
  <c r="H362" i="23"/>
  <c r="H361" i="23"/>
  <c r="H360" i="23"/>
  <c r="H359" i="23"/>
  <c r="H358" i="23"/>
  <c r="H357" i="23"/>
  <c r="H356" i="23"/>
  <c r="H355" i="23"/>
  <c r="H354" i="23"/>
  <c r="H353" i="23"/>
  <c r="H352" i="23"/>
  <c r="H351" i="23"/>
  <c r="H350" i="23"/>
  <c r="H349" i="23"/>
  <c r="H348" i="23"/>
  <c r="H347" i="23"/>
  <c r="H346" i="23"/>
  <c r="H345" i="23"/>
  <c r="H344" i="23"/>
  <c r="H343" i="23"/>
  <c r="H342" i="23"/>
  <c r="H341" i="23"/>
  <c r="H340" i="23"/>
  <c r="H339" i="23"/>
  <c r="H338" i="23"/>
  <c r="H337" i="23"/>
  <c r="H336" i="23"/>
  <c r="H335" i="23"/>
  <c r="H334" i="23"/>
  <c r="H333" i="23"/>
  <c r="H331" i="23"/>
  <c r="H330" i="23"/>
  <c r="H329" i="23"/>
  <c r="H328" i="23"/>
  <c r="H327" i="23"/>
  <c r="H326" i="23"/>
  <c r="H325" i="23"/>
  <c r="H323" i="23"/>
  <c r="H322" i="23"/>
  <c r="H321" i="23"/>
  <c r="H320" i="23"/>
  <c r="H319" i="23"/>
  <c r="H318" i="23"/>
  <c r="H317" i="23"/>
  <c r="H315" i="23"/>
  <c r="H314" i="23"/>
  <c r="H313" i="23"/>
  <c r="H312" i="23"/>
  <c r="H311" i="23"/>
  <c r="H310" i="23"/>
  <c r="H309" i="23"/>
  <c r="H308" i="23"/>
  <c r="H306" i="23"/>
  <c r="H305" i="23"/>
  <c r="H304" i="23"/>
  <c r="H303" i="23"/>
  <c r="H302" i="23"/>
  <c r="H300" i="23"/>
  <c r="H299" i="23"/>
  <c r="H298" i="23"/>
  <c r="H296" i="23"/>
  <c r="H295" i="23"/>
  <c r="H294" i="23"/>
  <c r="H293" i="23"/>
  <c r="H292" i="23"/>
  <c r="H291" i="23"/>
  <c r="H290" i="23"/>
  <c r="H289" i="23"/>
  <c r="H288" i="23"/>
  <c r="H287" i="23"/>
  <c r="H285" i="23"/>
  <c r="H284" i="23"/>
  <c r="H283" i="23"/>
  <c r="H281" i="23"/>
  <c r="H280" i="23"/>
  <c r="H279" i="23"/>
  <c r="H278" i="23"/>
  <c r="H277" i="23"/>
  <c r="H276" i="23"/>
  <c r="H275" i="23"/>
  <c r="H274" i="23"/>
  <c r="H272" i="23"/>
  <c r="H271" i="23"/>
  <c r="H270" i="23"/>
  <c r="H269" i="23"/>
  <c r="H268" i="23"/>
  <c r="H267" i="23"/>
  <c r="H266" i="23"/>
  <c r="H265" i="23"/>
  <c r="H264" i="23"/>
  <c r="H263" i="23"/>
  <c r="H262" i="23"/>
  <c r="H261" i="23"/>
  <c r="H260" i="23"/>
  <c r="H259" i="23"/>
  <c r="H258" i="23"/>
  <c r="H257" i="23"/>
  <c r="H255" i="23"/>
  <c r="H254" i="23"/>
  <c r="H253" i="23"/>
  <c r="H251" i="23"/>
  <c r="H250" i="23"/>
  <c r="H249" i="23"/>
  <c r="H247" i="23"/>
  <c r="H246" i="23"/>
  <c r="H245" i="23"/>
  <c r="H244" i="23"/>
  <c r="H243" i="23"/>
  <c r="H242" i="23"/>
  <c r="H241" i="23"/>
  <c r="H240" i="23"/>
  <c r="H239" i="23"/>
  <c r="H238" i="23"/>
  <c r="H237" i="23"/>
  <c r="H236" i="23"/>
  <c r="H235" i="23"/>
  <c r="H233" i="23"/>
  <c r="H232" i="23"/>
  <c r="H231" i="23"/>
  <c r="H230" i="23"/>
  <c r="H229" i="23"/>
  <c r="H228" i="23"/>
  <c r="H227" i="23"/>
  <c r="H225" i="23"/>
  <c r="H224" i="23"/>
  <c r="H223" i="23"/>
  <c r="H222" i="23"/>
  <c r="H221" i="23"/>
  <c r="H220" i="23"/>
  <c r="H219" i="23"/>
  <c r="H217" i="23"/>
  <c r="H216" i="23"/>
  <c r="H215" i="23"/>
  <c r="H214" i="23"/>
  <c r="H213" i="23"/>
  <c r="H211" i="23"/>
  <c r="H210" i="23"/>
  <c r="H209" i="23"/>
  <c r="H208" i="23"/>
  <c r="H207" i="23"/>
  <c r="H205" i="23"/>
  <c r="H204" i="23"/>
  <c r="H203" i="23"/>
  <c r="H202" i="23"/>
  <c r="H200" i="23"/>
  <c r="H199" i="23"/>
  <c r="H198" i="23"/>
  <c r="H197" i="23"/>
  <c r="H195" i="23"/>
  <c r="H194" i="23"/>
  <c r="H193" i="23"/>
  <c r="H192" i="23"/>
  <c r="H191" i="23"/>
  <c r="H189" i="23"/>
  <c r="H188" i="23"/>
  <c r="H187" i="23"/>
  <c r="H186" i="23"/>
  <c r="H185" i="23"/>
  <c r="H183" i="23"/>
  <c r="H182" i="23"/>
  <c r="H181" i="23"/>
  <c r="H180" i="23"/>
  <c r="H178" i="23"/>
  <c r="H177" i="23"/>
  <c r="H176" i="23"/>
  <c r="H174" i="23"/>
  <c r="H173" i="23"/>
  <c r="H172" i="23"/>
  <c r="H171" i="23"/>
  <c r="H170" i="23"/>
  <c r="H168" i="23"/>
  <c r="H167" i="23"/>
  <c r="H166" i="23"/>
  <c r="H165" i="23"/>
  <c r="H164" i="23"/>
  <c r="H163" i="23"/>
  <c r="H162" i="23"/>
  <c r="H161" i="23"/>
  <c r="H159" i="23"/>
  <c r="H158" i="23"/>
  <c r="H157" i="23"/>
  <c r="H156" i="23"/>
  <c r="H154" i="23"/>
  <c r="H153" i="23"/>
  <c r="H152" i="23"/>
  <c r="H151" i="23"/>
  <c r="H150" i="23"/>
  <c r="H149" i="23"/>
  <c r="H148" i="23"/>
  <c r="H146" i="23"/>
  <c r="H145" i="23"/>
  <c r="H144" i="23"/>
  <c r="H143" i="23"/>
  <c r="H141" i="23"/>
  <c r="H140" i="23"/>
  <c r="H139" i="23"/>
  <c r="H138" i="23"/>
  <c r="H137" i="23"/>
  <c r="H136" i="23"/>
  <c r="H134" i="23"/>
  <c r="H133" i="23"/>
  <c r="H132" i="23"/>
  <c r="H131" i="23"/>
  <c r="H129" i="23"/>
  <c r="H128" i="23"/>
  <c r="H127" i="23"/>
  <c r="H125" i="23"/>
  <c r="H124" i="23"/>
  <c r="H123" i="23"/>
  <c r="H122" i="23"/>
  <c r="H120" i="23"/>
  <c r="H119" i="23"/>
  <c r="H118" i="23"/>
  <c r="H117" i="23"/>
  <c r="H116" i="23"/>
  <c r="H114" i="23"/>
  <c r="H113" i="23"/>
  <c r="H112" i="23"/>
  <c r="H111" i="23"/>
  <c r="H110" i="23"/>
  <c r="H109" i="23"/>
  <c r="H107" i="23"/>
  <c r="H106" i="23"/>
  <c r="H105" i="23"/>
  <c r="H104" i="23"/>
  <c r="H102" i="23"/>
  <c r="H101" i="23"/>
  <c r="H100" i="23"/>
  <c r="H98" i="23"/>
  <c r="H97" i="23"/>
  <c r="H96" i="23"/>
  <c r="H95" i="23"/>
  <c r="H93" i="23"/>
  <c r="H92" i="23"/>
  <c r="H91" i="23"/>
  <c r="H90" i="23"/>
  <c r="H89" i="23"/>
  <c r="H88" i="23"/>
  <c r="H87" i="23"/>
  <c r="H86" i="23"/>
  <c r="H85" i="23"/>
  <c r="H84" i="23"/>
  <c r="H83" i="23"/>
  <c r="H82" i="23"/>
  <c r="H81" i="23"/>
  <c r="H80" i="23"/>
  <c r="H79" i="23"/>
  <c r="H78" i="23"/>
  <c r="H77" i="23"/>
  <c r="H76" i="23"/>
  <c r="H75" i="23"/>
  <c r="H74" i="23"/>
  <c r="H73" i="23"/>
  <c r="H72" i="23"/>
  <c r="H71" i="23"/>
  <c r="H70" i="23"/>
  <c r="H69" i="23"/>
  <c r="H68" i="23"/>
  <c r="H67" i="23"/>
  <c r="H66" i="23"/>
  <c r="H65" i="23"/>
  <c r="H64" i="23"/>
  <c r="H63" i="23"/>
  <c r="H62" i="23"/>
  <c r="H61" i="23"/>
  <c r="H59" i="23"/>
  <c r="H58" i="23"/>
  <c r="H57" i="23"/>
  <c r="H56" i="23"/>
  <c r="H55" i="23"/>
  <c r="H54" i="23"/>
  <c r="H53" i="23"/>
  <c r="H52" i="23"/>
  <c r="H51" i="23"/>
  <c r="H50" i="23"/>
  <c r="H49" i="23"/>
  <c r="H48" i="23"/>
  <c r="H47" i="23"/>
  <c r="H46" i="23"/>
  <c r="H45" i="23"/>
  <c r="H44" i="23"/>
  <c r="H43" i="23"/>
  <c r="H42" i="23"/>
  <c r="H40" i="23"/>
  <c r="H39" i="23"/>
  <c r="H38" i="23"/>
  <c r="H37" i="23"/>
  <c r="H36" i="23"/>
  <c r="H35" i="23"/>
  <c r="H33" i="23"/>
  <c r="H32" i="23"/>
  <c r="H31" i="23"/>
  <c r="H30" i="23"/>
  <c r="H29" i="23"/>
  <c r="H28" i="23"/>
  <c r="H27" i="23"/>
  <c r="H26" i="23"/>
  <c r="H25" i="23"/>
  <c r="H23" i="23"/>
  <c r="H22" i="23"/>
  <c r="H21" i="23"/>
  <c r="H20" i="23"/>
  <c r="H18" i="23"/>
  <c r="H17" i="23"/>
  <c r="H16" i="23"/>
  <c r="H15" i="23"/>
  <c r="H14" i="23"/>
  <c r="H13" i="23"/>
  <c r="H12" i="23"/>
  <c r="H11" i="23"/>
  <c r="H10" i="23"/>
  <c r="H9" i="23"/>
  <c r="H8" i="23"/>
  <c r="H19" i="24"/>
  <c r="H9" i="24" l="1"/>
  <c r="H10" i="24"/>
  <c r="H11" i="24"/>
  <c r="H12" i="24"/>
  <c r="H13" i="24"/>
  <c r="H14" i="24"/>
  <c r="H15" i="24"/>
  <c r="H16" i="24"/>
  <c r="H17" i="24"/>
  <c r="H18" i="24"/>
  <c r="H20" i="24"/>
  <c r="H21" i="24"/>
  <c r="H22" i="24"/>
  <c r="H23" i="24"/>
  <c r="H24" i="24"/>
  <c r="H25" i="24"/>
  <c r="H26" i="24"/>
  <c r="H27" i="24"/>
  <c r="H28" i="24"/>
  <c r="H29" i="24"/>
  <c r="H30" i="24"/>
  <c r="H31" i="24"/>
  <c r="H32" i="24"/>
  <c r="H33" i="24"/>
  <c r="H34" i="24"/>
  <c r="H35" i="24"/>
  <c r="H36" i="24"/>
  <c r="H37" i="24"/>
  <c r="H38" i="24"/>
  <c r="H39" i="24"/>
  <c r="H40" i="24"/>
  <c r="H41" i="24"/>
  <c r="H42" i="24"/>
  <c r="H43" i="24"/>
  <c r="H44" i="24"/>
  <c r="H45" i="24"/>
  <c r="H46" i="24"/>
  <c r="H47" i="24"/>
  <c r="H48" i="24"/>
  <c r="H49" i="24"/>
  <c r="H50" i="24"/>
  <c r="H51" i="24"/>
  <c r="H52" i="24"/>
  <c r="H53" i="24"/>
  <c r="H54" i="24"/>
  <c r="H55" i="24"/>
  <c r="H56" i="24"/>
  <c r="H57" i="24"/>
  <c r="H58" i="24"/>
  <c r="H59" i="24"/>
  <c r="H60" i="24"/>
  <c r="H61" i="24"/>
  <c r="H62" i="24"/>
  <c r="H63" i="24"/>
  <c r="H64" i="24"/>
  <c r="H65" i="24"/>
  <c r="H66" i="24"/>
  <c r="H67" i="24"/>
  <c r="H68" i="24"/>
  <c r="H69" i="24"/>
  <c r="H70" i="24"/>
  <c r="H71" i="24"/>
  <c r="H72" i="24"/>
  <c r="H73" i="24"/>
  <c r="H74" i="24"/>
  <c r="H75" i="24"/>
  <c r="H76" i="24"/>
  <c r="H77" i="24"/>
  <c r="H78" i="24"/>
  <c r="H79" i="24"/>
  <c r="H80" i="24"/>
  <c r="H81" i="24"/>
  <c r="H82" i="24"/>
  <c r="H83" i="24"/>
  <c r="H84" i="24"/>
  <c r="H85" i="24"/>
  <c r="H86" i="24"/>
  <c r="H87" i="24"/>
  <c r="H88" i="24"/>
  <c r="H89" i="24"/>
  <c r="H90" i="24"/>
  <c r="H91" i="24"/>
  <c r="H92" i="24"/>
  <c r="H93" i="24"/>
  <c r="H94" i="24"/>
  <c r="H95" i="24"/>
  <c r="H96" i="24"/>
  <c r="H97" i="24"/>
  <c r="H98" i="24"/>
  <c r="H99" i="24"/>
  <c r="H100" i="24"/>
  <c r="H101" i="24"/>
  <c r="H102" i="24"/>
  <c r="H103" i="24"/>
  <c r="H104" i="24"/>
  <c r="H105" i="24"/>
  <c r="H106" i="24"/>
  <c r="H107" i="24"/>
  <c r="H108" i="24"/>
  <c r="H109" i="24"/>
  <c r="H110" i="24"/>
  <c r="H111" i="24"/>
  <c r="H112" i="24"/>
  <c r="H113" i="24"/>
  <c r="H114" i="24"/>
  <c r="H115" i="24"/>
  <c r="H116" i="24"/>
  <c r="H117" i="24"/>
  <c r="H118" i="24"/>
  <c r="H119" i="24"/>
  <c r="H120" i="24"/>
  <c r="H121" i="24"/>
  <c r="H122" i="24"/>
  <c r="H123" i="24"/>
  <c r="H124" i="24"/>
  <c r="H125" i="24"/>
  <c r="H126" i="24"/>
  <c r="H127" i="24"/>
  <c r="H128" i="24"/>
  <c r="H129" i="24"/>
  <c r="H130" i="24"/>
  <c r="H131" i="24"/>
  <c r="H132" i="24"/>
  <c r="H133" i="24"/>
  <c r="H134" i="24"/>
  <c r="H135" i="24"/>
  <c r="H136" i="24"/>
  <c r="H137" i="24"/>
  <c r="H138" i="24"/>
  <c r="H139" i="24"/>
  <c r="H140" i="24"/>
  <c r="H141" i="24"/>
  <c r="H142" i="24"/>
  <c r="H143" i="24"/>
  <c r="H144" i="24"/>
  <c r="H145" i="24"/>
  <c r="H146" i="24"/>
  <c r="H147" i="24"/>
  <c r="H148" i="24"/>
  <c r="H149" i="24"/>
  <c r="H150" i="24"/>
  <c r="H151" i="24"/>
  <c r="H152" i="24"/>
  <c r="H153" i="24"/>
  <c r="H154" i="24"/>
  <c r="H155" i="24"/>
  <c r="H156" i="24"/>
  <c r="H157" i="24"/>
  <c r="H158" i="24"/>
  <c r="H159" i="24"/>
  <c r="H160" i="24"/>
  <c r="H161" i="24"/>
  <c r="H162" i="24"/>
  <c r="H163" i="24"/>
  <c r="H164" i="24"/>
  <c r="H165" i="24"/>
  <c r="H166" i="24"/>
  <c r="H167" i="24"/>
  <c r="H168" i="24"/>
  <c r="H169" i="24"/>
  <c r="H170" i="24"/>
  <c r="H171" i="24"/>
  <c r="H172" i="24"/>
  <c r="H173" i="24"/>
  <c r="H174" i="24"/>
  <c r="H175" i="24"/>
  <c r="H176" i="24"/>
  <c r="H177" i="24"/>
  <c r="H178" i="24"/>
  <c r="H179" i="24"/>
  <c r="H180" i="24"/>
  <c r="H181" i="24"/>
  <c r="H182" i="24"/>
  <c r="H183" i="24"/>
  <c r="H184" i="24"/>
  <c r="H185" i="24"/>
  <c r="H186" i="24"/>
  <c r="H187" i="24"/>
  <c r="H188" i="24"/>
  <c r="H189" i="24"/>
  <c r="H190" i="24"/>
  <c r="H191" i="24"/>
  <c r="H192" i="24"/>
  <c r="H193" i="24"/>
  <c r="H194" i="24"/>
  <c r="H195" i="24"/>
  <c r="H196" i="24"/>
  <c r="H197" i="24"/>
  <c r="H198" i="24"/>
  <c r="H199" i="24"/>
  <c r="H200" i="24"/>
  <c r="H201" i="24"/>
  <c r="H202" i="24"/>
  <c r="H203" i="24"/>
  <c r="H204" i="24"/>
  <c r="H205" i="24"/>
  <c r="H206" i="24"/>
  <c r="H207" i="24"/>
  <c r="H208" i="24"/>
  <c r="H209" i="24"/>
  <c r="H210" i="24"/>
  <c r="H211" i="24"/>
  <c r="H212" i="24"/>
  <c r="H213" i="24"/>
  <c r="H214" i="24"/>
  <c r="H215" i="24"/>
  <c r="H216" i="24"/>
  <c r="H217" i="24"/>
  <c r="H218" i="24"/>
  <c r="H219" i="24"/>
  <c r="H220" i="24"/>
  <c r="H221" i="24"/>
  <c r="H222" i="24"/>
  <c r="H223" i="24"/>
  <c r="H224" i="24"/>
  <c r="H225" i="24"/>
  <c r="H226" i="24"/>
  <c r="H227" i="24"/>
  <c r="H228" i="24"/>
  <c r="H229" i="24"/>
  <c r="H230" i="24"/>
  <c r="H231" i="24"/>
  <c r="H232" i="24"/>
  <c r="H233" i="24"/>
  <c r="H234" i="24"/>
  <c r="H235" i="24"/>
  <c r="H236" i="24"/>
  <c r="H237" i="24"/>
  <c r="H238" i="24"/>
  <c r="H239" i="24"/>
  <c r="H240" i="24"/>
  <c r="H241" i="24"/>
  <c r="H242" i="24"/>
  <c r="H243" i="24"/>
  <c r="H244" i="24"/>
  <c r="H245" i="24"/>
  <c r="H246" i="24"/>
  <c r="H247" i="24"/>
  <c r="H248" i="24"/>
  <c r="H249" i="24"/>
  <c r="H250" i="24"/>
  <c r="H251" i="24"/>
  <c r="H252" i="24"/>
  <c r="H253" i="24"/>
  <c r="H254" i="24"/>
  <c r="H255" i="24"/>
  <c r="H256" i="24"/>
  <c r="H257" i="24"/>
  <c r="H258" i="24"/>
  <c r="H259" i="24"/>
  <c r="H260" i="24"/>
  <c r="H261" i="24"/>
  <c r="H262" i="24"/>
  <c r="H263" i="24"/>
  <c r="H264" i="24"/>
  <c r="H265" i="24"/>
  <c r="H266" i="24"/>
  <c r="H267" i="24"/>
  <c r="H268" i="24"/>
  <c r="H269" i="24"/>
  <c r="H270" i="24"/>
  <c r="H271" i="24"/>
  <c r="H272" i="24"/>
  <c r="H273" i="24"/>
  <c r="H274" i="24"/>
  <c r="H275" i="24"/>
  <c r="H276" i="24"/>
  <c r="H277" i="24"/>
  <c r="H278" i="24"/>
  <c r="H279" i="24"/>
  <c r="H280" i="24"/>
  <c r="H281" i="24"/>
  <c r="H282" i="24"/>
  <c r="H283" i="24"/>
  <c r="H284" i="24"/>
  <c r="H285" i="24"/>
  <c r="H286" i="24"/>
  <c r="H287" i="24"/>
  <c r="H288" i="24"/>
  <c r="H289" i="24"/>
  <c r="H290" i="24"/>
  <c r="H291" i="24"/>
  <c r="H292" i="24"/>
  <c r="H293" i="24"/>
  <c r="H294" i="24"/>
  <c r="H295" i="24"/>
  <c r="H296" i="24"/>
  <c r="H297" i="24"/>
  <c r="H298" i="24"/>
  <c r="H299" i="24"/>
  <c r="H300" i="24"/>
  <c r="H301" i="24"/>
  <c r="H302" i="24"/>
  <c r="H303" i="24"/>
  <c r="H304" i="24"/>
  <c r="H305" i="24"/>
  <c r="H306" i="24"/>
  <c r="H307" i="24"/>
  <c r="H308" i="24"/>
  <c r="H309" i="24"/>
  <c r="H310" i="24"/>
  <c r="H311" i="24"/>
  <c r="H312" i="24"/>
  <c r="H313" i="24"/>
  <c r="H314" i="24"/>
  <c r="H315" i="24"/>
  <c r="H316" i="24"/>
  <c r="H317" i="24"/>
  <c r="H318" i="24"/>
  <c r="H319" i="24"/>
  <c r="H320" i="24"/>
  <c r="H321" i="24"/>
  <c r="H322" i="24"/>
  <c r="H323" i="24"/>
  <c r="H324" i="24"/>
  <c r="H325" i="24"/>
  <c r="H326" i="24"/>
  <c r="H327" i="24"/>
  <c r="H328" i="24"/>
  <c r="H329" i="24"/>
  <c r="H330" i="24"/>
  <c r="H331" i="24"/>
  <c r="H332" i="24"/>
  <c r="H333" i="24"/>
  <c r="H334" i="24"/>
  <c r="H335" i="24"/>
  <c r="H336" i="24"/>
  <c r="H337" i="24"/>
  <c r="H338" i="24"/>
  <c r="H339" i="24"/>
  <c r="H340" i="24"/>
  <c r="H341" i="24"/>
  <c r="H342" i="24"/>
  <c r="H343" i="24"/>
  <c r="H344" i="24"/>
  <c r="H345" i="24"/>
  <c r="H346" i="24"/>
  <c r="H347" i="24"/>
  <c r="H348" i="24"/>
  <c r="H349" i="24"/>
  <c r="H350" i="24"/>
  <c r="H351" i="24"/>
  <c r="H352" i="24"/>
  <c r="H353" i="24"/>
  <c r="H354" i="24"/>
  <c r="H355" i="24"/>
  <c r="H356" i="24"/>
  <c r="H357" i="24"/>
  <c r="H358" i="24"/>
  <c r="H359" i="24"/>
  <c r="H360" i="24"/>
  <c r="H361" i="24"/>
  <c r="H362" i="24"/>
  <c r="H363" i="24"/>
  <c r="H364" i="24"/>
  <c r="H365" i="24"/>
  <c r="H366" i="24"/>
  <c r="H367" i="24"/>
  <c r="H368" i="24"/>
  <c r="H369" i="24"/>
  <c r="H370" i="24"/>
  <c r="H371" i="24"/>
  <c r="H372" i="24"/>
  <c r="H373" i="24"/>
  <c r="H374" i="24"/>
  <c r="H375" i="24"/>
  <c r="H376" i="24"/>
  <c r="H377" i="24"/>
  <c r="H378" i="24"/>
  <c r="H379" i="24"/>
  <c r="H380" i="24"/>
  <c r="H381" i="24"/>
  <c r="H382" i="24"/>
  <c r="H383" i="24"/>
  <c r="H384" i="24"/>
  <c r="H385" i="24"/>
  <c r="H386" i="24"/>
  <c r="H387" i="24"/>
  <c r="H388" i="24"/>
  <c r="H389" i="24"/>
  <c r="H390" i="24"/>
  <c r="H391" i="24"/>
  <c r="H392" i="24"/>
  <c r="H393" i="24"/>
  <c r="H394" i="24"/>
  <c r="H395" i="24"/>
  <c r="H396" i="24"/>
  <c r="H397" i="24"/>
  <c r="H398" i="24"/>
  <c r="H399" i="24"/>
  <c r="H400" i="24"/>
  <c r="H401" i="24"/>
  <c r="H402" i="24"/>
  <c r="H403" i="24"/>
  <c r="H404" i="24"/>
  <c r="H405" i="24"/>
  <c r="H406" i="24"/>
  <c r="H407" i="24"/>
  <c r="H408" i="24"/>
  <c r="H409" i="24"/>
  <c r="H410" i="24"/>
  <c r="H411" i="24"/>
  <c r="H412" i="24"/>
  <c r="H413" i="24"/>
  <c r="H414" i="24"/>
  <c r="H415" i="24"/>
  <c r="H416" i="24"/>
  <c r="H417" i="24"/>
  <c r="H418" i="24"/>
  <c r="H419" i="24"/>
  <c r="H420" i="24"/>
  <c r="H421" i="24"/>
  <c r="H422" i="24"/>
  <c r="H423" i="24"/>
  <c r="H424" i="24"/>
  <c r="H425" i="24"/>
  <c r="H426" i="24"/>
  <c r="H427" i="24"/>
  <c r="H428" i="24"/>
  <c r="H429" i="24"/>
  <c r="H430" i="24"/>
  <c r="H431" i="24"/>
  <c r="H432" i="24"/>
  <c r="H433" i="24"/>
  <c r="H434" i="24"/>
  <c r="H435" i="24"/>
  <c r="H436" i="24"/>
  <c r="H437" i="24"/>
  <c r="H438" i="24"/>
  <c r="H439" i="24"/>
  <c r="H440" i="24"/>
  <c r="H441" i="24"/>
  <c r="H442" i="24"/>
  <c r="H443" i="24"/>
  <c r="H444" i="24"/>
  <c r="H445" i="24"/>
  <c r="H446" i="24"/>
  <c r="H447" i="24"/>
  <c r="H448" i="24"/>
  <c r="H449" i="24"/>
  <c r="H450" i="24"/>
  <c r="H451" i="24"/>
  <c r="H452" i="24"/>
  <c r="H453" i="24"/>
  <c r="H454" i="24"/>
  <c r="H455" i="24"/>
  <c r="H456" i="24"/>
  <c r="H457" i="24"/>
  <c r="H458" i="24"/>
  <c r="H459" i="24"/>
  <c r="H460" i="24"/>
  <c r="H461" i="24"/>
  <c r="H462" i="24"/>
  <c r="H463" i="24"/>
  <c r="H464" i="24"/>
  <c r="H465" i="24"/>
  <c r="H466" i="24"/>
  <c r="H467" i="24"/>
  <c r="H468" i="24"/>
  <c r="H469" i="24"/>
  <c r="H470" i="24"/>
  <c r="H471" i="24"/>
  <c r="H472" i="24"/>
  <c r="H473" i="24"/>
  <c r="H474" i="24"/>
  <c r="H475" i="24"/>
  <c r="H476" i="24"/>
  <c r="H477" i="24"/>
  <c r="H478" i="24"/>
  <c r="H479" i="24"/>
  <c r="H480" i="24"/>
  <c r="H481" i="24"/>
  <c r="H482" i="24"/>
  <c r="H483" i="24"/>
  <c r="H484" i="24"/>
  <c r="H485" i="24"/>
  <c r="H486" i="24"/>
  <c r="H487" i="24"/>
  <c r="H488" i="24"/>
  <c r="H489" i="24"/>
  <c r="H490" i="24"/>
  <c r="H491" i="24"/>
  <c r="H492" i="24"/>
  <c r="H493" i="24"/>
  <c r="H494" i="24"/>
  <c r="H495" i="24"/>
  <c r="H496" i="24"/>
  <c r="H497" i="24"/>
  <c r="H498" i="24"/>
  <c r="H499" i="24"/>
  <c r="H500" i="24"/>
  <c r="H501" i="24"/>
  <c r="H502" i="24"/>
  <c r="H503" i="24"/>
  <c r="H504" i="24"/>
  <c r="H505" i="24"/>
  <c r="H506" i="24"/>
  <c r="H507" i="24"/>
  <c r="H508" i="24"/>
  <c r="H509" i="24"/>
  <c r="H510" i="24"/>
  <c r="H511" i="24"/>
  <c r="H512" i="24"/>
  <c r="H513" i="24"/>
  <c r="H514" i="24"/>
  <c r="H515" i="24"/>
  <c r="H516" i="24"/>
  <c r="H517" i="24"/>
  <c r="H518" i="24"/>
  <c r="H519" i="24"/>
  <c r="H520" i="24"/>
  <c r="H521" i="24"/>
  <c r="H522" i="24"/>
  <c r="H523" i="24"/>
  <c r="H524" i="24"/>
  <c r="H525" i="24"/>
  <c r="H526" i="24"/>
  <c r="H527" i="24"/>
  <c r="H528" i="24"/>
  <c r="H529" i="24"/>
  <c r="H530" i="24"/>
  <c r="H531" i="24"/>
  <c r="H532" i="24"/>
  <c r="H533" i="24"/>
  <c r="H534" i="24"/>
  <c r="H535" i="24"/>
  <c r="H536" i="24"/>
  <c r="H537" i="24"/>
  <c r="H538" i="24"/>
  <c r="H539" i="24"/>
  <c r="H540" i="24"/>
  <c r="H541" i="24"/>
  <c r="H542" i="24"/>
  <c r="H543" i="24"/>
  <c r="H544" i="24"/>
  <c r="H545" i="24"/>
  <c r="H546" i="24"/>
  <c r="H547" i="24"/>
  <c r="H548" i="24"/>
  <c r="H549" i="24"/>
  <c r="H550" i="24"/>
  <c r="H551" i="24"/>
  <c r="H552" i="24"/>
  <c r="H553" i="24"/>
  <c r="H554" i="24"/>
  <c r="H555" i="24"/>
  <c r="H556" i="24"/>
  <c r="H557" i="24"/>
  <c r="H558" i="24"/>
  <c r="H559" i="24"/>
  <c r="H560" i="24"/>
  <c r="H561" i="24"/>
  <c r="H562" i="24"/>
  <c r="H563" i="24"/>
  <c r="H564" i="24"/>
  <c r="H565" i="24"/>
  <c r="H566" i="24"/>
  <c r="H567" i="24"/>
  <c r="H568" i="24"/>
  <c r="H569" i="24"/>
  <c r="H570" i="24"/>
  <c r="H571" i="24"/>
  <c r="H572" i="24"/>
  <c r="H573" i="24"/>
  <c r="H574" i="24"/>
  <c r="H575" i="24"/>
  <c r="H576" i="24"/>
  <c r="H577" i="24"/>
  <c r="H578" i="24"/>
  <c r="H579" i="24"/>
  <c r="H580" i="24"/>
  <c r="H581" i="24"/>
  <c r="H582" i="24"/>
  <c r="H583" i="24"/>
  <c r="H584" i="24"/>
  <c r="H585" i="24"/>
  <c r="H586" i="24"/>
  <c r="H587" i="24"/>
  <c r="H588" i="24"/>
  <c r="H589" i="24"/>
  <c r="H590" i="24"/>
  <c r="H591" i="24"/>
  <c r="H592" i="24"/>
  <c r="H593" i="24"/>
  <c r="H594" i="24"/>
  <c r="H595" i="24"/>
  <c r="H596" i="24"/>
  <c r="H597" i="24"/>
  <c r="H598" i="24"/>
  <c r="H599" i="24"/>
  <c r="H600" i="24"/>
  <c r="H601" i="24"/>
  <c r="H602" i="24"/>
  <c r="H603" i="24"/>
  <c r="H604" i="24"/>
  <c r="H605" i="24"/>
  <c r="H606" i="24"/>
  <c r="H607" i="24"/>
  <c r="H608" i="24"/>
  <c r="H609" i="24"/>
  <c r="H610" i="24"/>
  <c r="H611" i="24"/>
  <c r="H612" i="24"/>
  <c r="H613" i="24"/>
  <c r="H614" i="24"/>
  <c r="H615" i="24"/>
  <c r="H616" i="24"/>
  <c r="H617" i="24"/>
  <c r="H618" i="24"/>
  <c r="H619" i="24"/>
  <c r="H620" i="24"/>
  <c r="H621" i="24"/>
  <c r="H622" i="24"/>
  <c r="H623" i="24"/>
  <c r="H624" i="24"/>
  <c r="H625" i="24"/>
  <c r="H626" i="24"/>
  <c r="H8" i="24"/>
  <c r="C633" i="22"/>
  <c r="C632" i="22"/>
  <c r="C631" i="22"/>
  <c r="C630" i="22"/>
  <c r="C629" i="22"/>
  <c r="C628" i="22"/>
  <c r="C627" i="22"/>
  <c r="C625" i="22"/>
  <c r="C624" i="22"/>
  <c r="C623" i="22"/>
  <c r="C622" i="22"/>
  <c r="C621" i="22"/>
  <c r="C619" i="22"/>
  <c r="C618" i="22"/>
  <c r="C617" i="22"/>
  <c r="C616" i="22"/>
  <c r="C614" i="22"/>
  <c r="C613" i="22"/>
  <c r="C612" i="22"/>
  <c r="C611" i="22"/>
  <c r="C610" i="22"/>
  <c r="C609" i="22"/>
  <c r="C608" i="22"/>
  <c r="C607" i="22"/>
  <c r="C606" i="22"/>
  <c r="C605" i="22"/>
  <c r="C604" i="22"/>
  <c r="C603" i="22"/>
  <c r="C602" i="22"/>
  <c r="C601" i="22"/>
  <c r="C600" i="22"/>
  <c r="C599" i="22"/>
  <c r="C598" i="22"/>
  <c r="C597" i="22"/>
  <c r="C596" i="22"/>
  <c r="C594" i="22"/>
  <c r="C593" i="22"/>
  <c r="C592" i="22"/>
  <c r="C591" i="22"/>
  <c r="C590" i="22"/>
  <c r="C588" i="22"/>
  <c r="C587" i="22"/>
  <c r="C586" i="22"/>
  <c r="C584" i="22"/>
  <c r="C583" i="22"/>
  <c r="C582" i="22"/>
  <c r="C581" i="22"/>
  <c r="C579" i="22"/>
  <c r="C578" i="22"/>
  <c r="C577" i="22"/>
  <c r="C576" i="22"/>
  <c r="C575" i="22"/>
  <c r="C574" i="22"/>
  <c r="C573" i="22"/>
  <c r="C571" i="22"/>
  <c r="C570" i="22"/>
  <c r="C569" i="22"/>
  <c r="C568" i="22"/>
  <c r="C567" i="22"/>
  <c r="C566" i="22"/>
  <c r="C565" i="22"/>
  <c r="C564" i="22"/>
  <c r="C563" i="22"/>
  <c r="C561" i="22"/>
  <c r="C560" i="22"/>
  <c r="C559" i="22"/>
  <c r="C558" i="22"/>
  <c r="C557" i="22"/>
  <c r="C556" i="22"/>
  <c r="C554" i="22"/>
  <c r="C553" i="22"/>
  <c r="C552" i="22"/>
  <c r="C551" i="22"/>
  <c r="C550" i="22"/>
  <c r="C548" i="22"/>
  <c r="C547" i="22"/>
  <c r="C546" i="22"/>
  <c r="C545" i="22"/>
  <c r="C544" i="22"/>
  <c r="C542" i="22"/>
  <c r="C541" i="22"/>
  <c r="C540" i="22"/>
  <c r="C539" i="22"/>
  <c r="C538" i="22"/>
  <c r="C536" i="22"/>
  <c r="C535" i="22"/>
  <c r="C534" i="22"/>
  <c r="C533" i="22"/>
  <c r="C532" i="22"/>
  <c r="C531" i="22"/>
  <c r="C530" i="22"/>
  <c r="C528" i="22"/>
  <c r="C527" i="22"/>
  <c r="C526" i="22"/>
  <c r="C525" i="22"/>
  <c r="C524" i="22"/>
  <c r="C523" i="22"/>
  <c r="C522" i="22"/>
  <c r="C521" i="22"/>
  <c r="C520" i="22"/>
  <c r="C519" i="22"/>
  <c r="C518" i="22"/>
  <c r="C517" i="22"/>
  <c r="C516" i="22"/>
  <c r="C515" i="22"/>
  <c r="C514" i="22"/>
  <c r="C513" i="22"/>
  <c r="C512" i="22"/>
  <c r="C511" i="22"/>
  <c r="C510" i="22"/>
  <c r="C508" i="22"/>
  <c r="C507" i="22"/>
  <c r="C506" i="22"/>
  <c r="C505" i="22"/>
  <c r="C504" i="22"/>
  <c r="C503" i="22"/>
  <c r="C502" i="22"/>
  <c r="C501" i="22"/>
  <c r="C500" i="22"/>
  <c r="C499" i="22"/>
  <c r="C498" i="22"/>
  <c r="C497" i="22"/>
  <c r="C496" i="22"/>
  <c r="C495" i="22"/>
  <c r="C494" i="22"/>
  <c r="C493" i="22"/>
  <c r="C492" i="22"/>
  <c r="C491" i="22"/>
  <c r="C490" i="22"/>
  <c r="C489" i="22"/>
  <c r="C488" i="22"/>
  <c r="C487" i="22"/>
  <c r="C486" i="22"/>
  <c r="C485" i="22"/>
  <c r="C484" i="22"/>
  <c r="C483" i="22"/>
  <c r="C481" i="22"/>
  <c r="C480" i="22"/>
  <c r="C479" i="22"/>
  <c r="C478" i="22"/>
  <c r="C477" i="22"/>
  <c r="C476" i="22"/>
  <c r="C475" i="22"/>
  <c r="C474" i="22"/>
  <c r="C472" i="22"/>
  <c r="C471" i="22"/>
  <c r="C470" i="22"/>
  <c r="C469" i="22"/>
  <c r="C468" i="22"/>
  <c r="C467" i="22"/>
  <c r="C466" i="22"/>
  <c r="C465" i="22"/>
  <c r="C464" i="22"/>
  <c r="C463" i="22"/>
  <c r="C462" i="22"/>
  <c r="C461" i="22"/>
  <c r="C460" i="22"/>
  <c r="C459" i="22"/>
  <c r="C458" i="22"/>
  <c r="C457" i="22"/>
  <c r="C456" i="22"/>
  <c r="C455" i="22"/>
  <c r="C454" i="22"/>
  <c r="C453" i="22"/>
  <c r="C452" i="22"/>
  <c r="C451" i="22"/>
  <c r="C450" i="22"/>
  <c r="C449" i="22"/>
  <c r="C448" i="22"/>
  <c r="C447" i="22"/>
  <c r="C446" i="22"/>
  <c r="C445" i="22"/>
  <c r="C444" i="22"/>
  <c r="C443" i="22"/>
  <c r="C442" i="22"/>
  <c r="C441" i="22"/>
  <c r="C440" i="22"/>
  <c r="C439" i="22"/>
  <c r="C438" i="22"/>
  <c r="C437" i="22"/>
  <c r="C436" i="22"/>
  <c r="C435" i="22"/>
  <c r="C434" i="22"/>
  <c r="C433" i="22"/>
  <c r="C432" i="22"/>
  <c r="C430" i="22"/>
  <c r="C429" i="22"/>
  <c r="C428" i="22"/>
  <c r="C427" i="22"/>
  <c r="C425" i="22"/>
  <c r="C424" i="22"/>
  <c r="C423" i="22"/>
  <c r="C422" i="22"/>
  <c r="C421" i="22"/>
  <c r="C420" i="22"/>
  <c r="C419" i="22"/>
  <c r="C418" i="22"/>
  <c r="C417" i="22"/>
  <c r="C416" i="22"/>
  <c r="C415" i="22"/>
  <c r="C414" i="22"/>
  <c r="C413" i="22"/>
  <c r="C412" i="22"/>
  <c r="C411" i="22"/>
  <c r="C409" i="22"/>
  <c r="C408" i="22"/>
  <c r="C407" i="22"/>
  <c r="C404" i="22"/>
  <c r="C403" i="22"/>
  <c r="C402" i="22"/>
  <c r="C401" i="22"/>
  <c r="C400" i="22"/>
  <c r="C399" i="22"/>
  <c r="C398" i="22"/>
  <c r="C397" i="22"/>
  <c r="C396" i="22"/>
  <c r="C395" i="22"/>
  <c r="C394" i="22"/>
  <c r="C392" i="22"/>
  <c r="C391" i="22"/>
  <c r="C390" i="22"/>
  <c r="C389" i="22"/>
  <c r="C388" i="22"/>
  <c r="C386" i="22"/>
  <c r="C385" i="22"/>
  <c r="C384" i="22"/>
  <c r="C383" i="22"/>
  <c r="C382" i="22"/>
  <c r="C381" i="22"/>
  <c r="C380" i="22"/>
  <c r="C378" i="22"/>
  <c r="C377" i="22"/>
  <c r="C376" i="22"/>
  <c r="C375" i="22"/>
  <c r="C374" i="22"/>
  <c r="C373" i="22"/>
  <c r="C372" i="22"/>
  <c r="C371" i="22"/>
  <c r="C370" i="22"/>
  <c r="C369" i="22"/>
  <c r="C368" i="22"/>
  <c r="C365" i="22"/>
  <c r="C364" i="22"/>
  <c r="C363" i="22"/>
  <c r="C362" i="22"/>
  <c r="C361" i="22"/>
  <c r="C360" i="22"/>
  <c r="C359" i="22"/>
  <c r="C358" i="22"/>
  <c r="C357" i="22"/>
  <c r="C356" i="22"/>
  <c r="C355" i="22"/>
  <c r="C354" i="22"/>
  <c r="C353" i="22"/>
  <c r="C352" i="22"/>
  <c r="C351" i="22"/>
  <c r="C350" i="22"/>
  <c r="C349" i="22"/>
  <c r="C348" i="22"/>
  <c r="C347" i="22"/>
  <c r="C346" i="22"/>
  <c r="C345" i="22"/>
  <c r="C344" i="22"/>
  <c r="C343" i="22"/>
  <c r="C342" i="22"/>
  <c r="C341" i="22"/>
  <c r="G338" i="22"/>
  <c r="I338" i="22" s="1"/>
  <c r="C338" i="22"/>
  <c r="C337" i="22"/>
  <c r="C336" i="22"/>
  <c r="G335" i="22"/>
  <c r="I335" i="22" s="1"/>
  <c r="C335" i="22"/>
  <c r="C334" i="22"/>
  <c r="F334" i="22" s="1"/>
  <c r="H334" i="22" s="1"/>
  <c r="C333" i="22"/>
  <c r="C332" i="22"/>
  <c r="C330" i="22"/>
  <c r="C329" i="22"/>
  <c r="C328" i="22"/>
  <c r="C327" i="22"/>
  <c r="C326" i="22"/>
  <c r="C325" i="22"/>
  <c r="C324" i="22"/>
  <c r="C322" i="22"/>
  <c r="C321" i="22"/>
  <c r="C320" i="22"/>
  <c r="C319" i="22"/>
  <c r="C318" i="22"/>
  <c r="C317" i="22"/>
  <c r="C316" i="22"/>
  <c r="C315" i="22"/>
  <c r="C313" i="22"/>
  <c r="C312" i="22"/>
  <c r="C311" i="22"/>
  <c r="C310" i="22"/>
  <c r="C309" i="22"/>
  <c r="C307" i="22"/>
  <c r="C306" i="22"/>
  <c r="C305" i="22"/>
  <c r="C303" i="22"/>
  <c r="C302" i="22"/>
  <c r="C301" i="22"/>
  <c r="C300" i="22"/>
  <c r="C299" i="22"/>
  <c r="C298" i="22"/>
  <c r="C297" i="22"/>
  <c r="C296" i="22"/>
  <c r="C295" i="22"/>
  <c r="C294" i="22"/>
  <c r="C292" i="22"/>
  <c r="C291" i="22"/>
  <c r="C290" i="22"/>
  <c r="C288" i="22"/>
  <c r="C287" i="22"/>
  <c r="C286" i="22"/>
  <c r="C285" i="22"/>
  <c r="C284" i="22"/>
  <c r="C283" i="22"/>
  <c r="C282" i="22"/>
  <c r="C281" i="22"/>
  <c r="C279" i="22"/>
  <c r="C278" i="22"/>
  <c r="C277" i="22"/>
  <c r="C276" i="22"/>
  <c r="C275" i="22"/>
  <c r="C274" i="22"/>
  <c r="C273" i="22"/>
  <c r="C272" i="22"/>
  <c r="C271" i="22"/>
  <c r="C270" i="22"/>
  <c r="C269" i="22"/>
  <c r="C268" i="22"/>
  <c r="C267" i="22"/>
  <c r="C266" i="22"/>
  <c r="C265" i="22"/>
  <c r="C264" i="22"/>
  <c r="C262" i="22"/>
  <c r="C261" i="22"/>
  <c r="C260" i="22"/>
  <c r="C258" i="22"/>
  <c r="C257" i="22"/>
  <c r="C256" i="22"/>
  <c r="C253" i="22"/>
  <c r="C252" i="22"/>
  <c r="C251" i="22"/>
  <c r="C250" i="22"/>
  <c r="C249" i="22"/>
  <c r="C246" i="22"/>
  <c r="C245" i="22"/>
  <c r="C244" i="22"/>
  <c r="C243" i="22"/>
  <c r="C242" i="22"/>
  <c r="C241" i="22"/>
  <c r="C240" i="22"/>
  <c r="C239" i="22"/>
  <c r="C237" i="22"/>
  <c r="C236" i="22"/>
  <c r="C235" i="22"/>
  <c r="C234" i="22"/>
  <c r="C233" i="22"/>
  <c r="C232" i="22"/>
  <c r="C231" i="22"/>
  <c r="C229" i="22"/>
  <c r="C228" i="22"/>
  <c r="C227" i="22"/>
  <c r="C226" i="22"/>
  <c r="C225" i="22"/>
  <c r="C224" i="22"/>
  <c r="C223" i="22"/>
  <c r="C221" i="22"/>
  <c r="C220" i="22"/>
  <c r="C219" i="22"/>
  <c r="C218" i="22"/>
  <c r="C217" i="22"/>
  <c r="C215" i="22"/>
  <c r="C214" i="22"/>
  <c r="C213" i="22"/>
  <c r="C212" i="22"/>
  <c r="C211" i="22"/>
  <c r="C209" i="22"/>
  <c r="I208" i="22"/>
  <c r="C208" i="22"/>
  <c r="C207" i="22"/>
  <c r="C206" i="22"/>
  <c r="C203" i="22"/>
  <c r="C202" i="22"/>
  <c r="C201" i="22"/>
  <c r="C200" i="22"/>
  <c r="C198" i="22"/>
  <c r="C197" i="22"/>
  <c r="C196" i="22"/>
  <c r="C195" i="22"/>
  <c r="C194" i="22"/>
  <c r="C192" i="22"/>
  <c r="C191" i="22"/>
  <c r="C190" i="22"/>
  <c r="C189" i="22"/>
  <c r="C188" i="22"/>
  <c r="C186" i="22"/>
  <c r="C185" i="22"/>
  <c r="C184" i="22"/>
  <c r="C183" i="22"/>
  <c r="C181" i="22"/>
  <c r="C180" i="22"/>
  <c r="C179" i="22"/>
  <c r="C177" i="22"/>
  <c r="C176" i="22"/>
  <c r="C175" i="22"/>
  <c r="C174" i="22"/>
  <c r="C173" i="22"/>
  <c r="C171" i="22"/>
  <c r="C170" i="22"/>
  <c r="C169" i="22"/>
  <c r="C168" i="22"/>
  <c r="C167" i="22"/>
  <c r="C166" i="22"/>
  <c r="C165" i="22"/>
  <c r="C164" i="22"/>
  <c r="C162" i="22"/>
  <c r="C161" i="22"/>
  <c r="C160" i="22"/>
  <c r="C159" i="22"/>
  <c r="C157" i="22"/>
  <c r="C156" i="22"/>
  <c r="C155" i="22"/>
  <c r="C154" i="22"/>
  <c r="C153" i="22"/>
  <c r="C152" i="22"/>
  <c r="C151" i="22"/>
  <c r="C149" i="22"/>
  <c r="C148" i="22"/>
  <c r="C147" i="22"/>
  <c r="C146" i="22"/>
  <c r="C144" i="22"/>
  <c r="C143" i="22"/>
  <c r="C142" i="22"/>
  <c r="C141" i="22"/>
  <c r="C140" i="22"/>
  <c r="C139" i="22"/>
  <c r="C136" i="22"/>
  <c r="C135" i="22"/>
  <c r="C134" i="22"/>
  <c r="C133" i="22"/>
  <c r="C131" i="22"/>
  <c r="C130" i="22"/>
  <c r="C129" i="22"/>
  <c r="C127" i="22"/>
  <c r="C126" i="22"/>
  <c r="C125" i="22"/>
  <c r="C124" i="22"/>
  <c r="C122" i="22"/>
  <c r="C121" i="22"/>
  <c r="C120" i="22"/>
  <c r="C119" i="22"/>
  <c r="C118" i="22"/>
  <c r="C116" i="22"/>
  <c r="C115" i="22"/>
  <c r="C114" i="22"/>
  <c r="C113" i="22"/>
  <c r="C112" i="22"/>
  <c r="C111" i="22"/>
  <c r="C109" i="22"/>
  <c r="C108" i="22"/>
  <c r="C107" i="22"/>
  <c r="C106" i="22"/>
  <c r="C104" i="22"/>
  <c r="C103" i="22"/>
  <c r="C102" i="22"/>
  <c r="C100" i="22"/>
  <c r="C99" i="22"/>
  <c r="C98" i="22"/>
  <c r="C97" i="22"/>
  <c r="C95" i="22"/>
  <c r="G94" i="22"/>
  <c r="I94" i="22" s="1"/>
  <c r="C94" i="22"/>
  <c r="C93" i="22"/>
  <c r="F93" i="22" s="1"/>
  <c r="H93" i="22" s="1"/>
  <c r="G92" i="22"/>
  <c r="I92" i="22" s="1"/>
  <c r="C92" i="22"/>
  <c r="C91" i="22"/>
  <c r="C90" i="22"/>
  <c r="G89" i="22"/>
  <c r="I89" i="22" s="1"/>
  <c r="C89" i="22"/>
  <c r="C88" i="22"/>
  <c r="C87" i="22"/>
  <c r="C86" i="22"/>
  <c r="C85" i="22"/>
  <c r="G84" i="22"/>
  <c r="I84" i="22" s="1"/>
  <c r="C84" i="22"/>
  <c r="C83" i="22"/>
  <c r="C82" i="22"/>
  <c r="G81" i="22"/>
  <c r="I81" i="22" s="1"/>
  <c r="C81" i="22"/>
  <c r="F81" i="22" s="1"/>
  <c r="H81" i="22" s="1"/>
  <c r="C80" i="22"/>
  <c r="F80" i="22" s="1"/>
  <c r="H80" i="22" s="1"/>
  <c r="G79" i="22"/>
  <c r="I79" i="22" s="1"/>
  <c r="C79" i="22"/>
  <c r="F79" i="22" s="1"/>
  <c r="H79" i="22" s="1"/>
  <c r="G78" i="22"/>
  <c r="I78" i="22" s="1"/>
  <c r="C78" i="22"/>
  <c r="C77" i="22"/>
  <c r="G76" i="22"/>
  <c r="I76" i="22" s="1"/>
  <c r="C76" i="22"/>
  <c r="C75" i="22"/>
  <c r="G74" i="22"/>
  <c r="I74" i="22" s="1"/>
  <c r="C74" i="22"/>
  <c r="G73" i="22"/>
  <c r="I73" i="22" s="1"/>
  <c r="C73" i="22"/>
  <c r="F73" i="22" s="1"/>
  <c r="H73" i="22" s="1"/>
  <c r="G72" i="22"/>
  <c r="I72" i="22" s="1"/>
  <c r="C72" i="22"/>
  <c r="C71" i="22"/>
  <c r="F71" i="22" s="1"/>
  <c r="H71" i="22" s="1"/>
  <c r="C70" i="22"/>
  <c r="C69" i="22"/>
  <c r="C66" i="22"/>
  <c r="C65" i="22"/>
  <c r="C64" i="22"/>
  <c r="F64" i="22" s="1"/>
  <c r="H64" i="22" s="1"/>
  <c r="C63" i="22"/>
  <c r="F63" i="22" s="1"/>
  <c r="H63" i="22" s="1"/>
  <c r="G62" i="22"/>
  <c r="I62" i="22" s="1"/>
  <c r="C62" i="22"/>
  <c r="C61" i="22"/>
  <c r="G59" i="22"/>
  <c r="I59" i="22" s="1"/>
  <c r="C59" i="22"/>
  <c r="C58" i="22"/>
  <c r="F58" i="22" s="1"/>
  <c r="H58" i="22" s="1"/>
  <c r="C57" i="22"/>
  <c r="F57" i="22" s="1"/>
  <c r="H57" i="22" s="1"/>
  <c r="C56" i="22"/>
  <c r="C55" i="22"/>
  <c r="C54" i="22"/>
  <c r="C53" i="22"/>
  <c r="C52" i="22"/>
  <c r="G51" i="22"/>
  <c r="I51" i="22" s="1"/>
  <c r="C51" i="22"/>
  <c r="F51" i="22" s="1"/>
  <c r="H51" i="22" s="1"/>
  <c r="G50" i="22"/>
  <c r="I50" i="22" s="1"/>
  <c r="C50" i="22"/>
  <c r="G49" i="22"/>
  <c r="I49" i="22" s="1"/>
  <c r="C49" i="22"/>
  <c r="C48" i="22"/>
  <c r="C47" i="22"/>
  <c r="G46" i="22"/>
  <c r="I46" i="22" s="1"/>
  <c r="C46" i="22"/>
  <c r="C45" i="22"/>
  <c r="C44" i="22"/>
  <c r="G43" i="22"/>
  <c r="I43" i="22" s="1"/>
  <c r="C43" i="22"/>
  <c r="F43" i="22" s="1"/>
  <c r="H43" i="22" s="1"/>
  <c r="C42" i="22"/>
  <c r="G93" i="22"/>
  <c r="I93" i="22" s="1"/>
  <c r="G86" i="22"/>
  <c r="I86" i="22" s="1"/>
  <c r="F86" i="22"/>
  <c r="H86" i="22" s="1"/>
  <c r="G82" i="22"/>
  <c r="I82" i="22" s="1"/>
  <c r="G64" i="22"/>
  <c r="I64" i="22" s="1"/>
  <c r="G53" i="22"/>
  <c r="I53" i="22" s="1"/>
  <c r="F53" i="22"/>
  <c r="H53" i="22" s="1"/>
  <c r="F40" i="22"/>
  <c r="H40" i="22" s="1"/>
  <c r="G40" i="22"/>
  <c r="I40" i="22" s="1"/>
  <c r="C39" i="22"/>
  <c r="G38" i="22"/>
  <c r="I38" i="22" s="1"/>
  <c r="C38" i="22"/>
  <c r="G36" i="22"/>
  <c r="I36" i="22" s="1"/>
  <c r="C36" i="22"/>
  <c r="F36" i="22" s="1"/>
  <c r="H36" i="22" s="1"/>
  <c r="C35" i="22"/>
  <c r="F35" i="22" s="1"/>
  <c r="H35" i="22" s="1"/>
  <c r="G35" i="22" l="1"/>
  <c r="I35" i="22" s="1"/>
  <c r="G83" i="22"/>
  <c r="I83" i="22" s="1"/>
  <c r="G336" i="22"/>
  <c r="I336" i="22" s="1"/>
  <c r="G44" i="22"/>
  <c r="I44" i="22" s="1"/>
  <c r="G65" i="22"/>
  <c r="I65" i="22" s="1"/>
  <c r="G87" i="22"/>
  <c r="I87" i="22" s="1"/>
  <c r="G37" i="22"/>
  <c r="I37" i="22" s="1"/>
  <c r="G66" i="22"/>
  <c r="I66" i="22" s="1"/>
  <c r="G88" i="22"/>
  <c r="I88" i="22" s="1"/>
  <c r="F52" i="22"/>
  <c r="H52" i="22" s="1"/>
  <c r="G75" i="22"/>
  <c r="I75" i="22" s="1"/>
  <c r="G95" i="22"/>
  <c r="I95" i="22" s="1"/>
  <c r="G337" i="22"/>
  <c r="I337" i="22" s="1"/>
  <c r="G45" i="22"/>
  <c r="I45" i="22" s="1"/>
  <c r="F38" i="22"/>
  <c r="H38" i="22" s="1"/>
  <c r="G324" i="22"/>
  <c r="G39" i="22"/>
  <c r="I39" i="22" s="1"/>
  <c r="G54" i="22"/>
  <c r="I54" i="22" s="1"/>
  <c r="F77" i="22"/>
  <c r="H77" i="22" s="1"/>
  <c r="G333" i="22"/>
  <c r="I333" i="22" s="1"/>
  <c r="G91" i="22"/>
  <c r="I91" i="22" s="1"/>
  <c r="G334" i="22"/>
  <c r="I334" i="22" s="1"/>
  <c r="G70" i="22"/>
  <c r="I70" i="22" s="1"/>
  <c r="G48" i="22"/>
  <c r="I48" i="22" s="1"/>
  <c r="F55" i="22"/>
  <c r="H55" i="22" s="1"/>
  <c r="F78" i="22"/>
  <c r="H78" i="22" s="1"/>
  <c r="G63" i="22"/>
  <c r="I63" i="22" s="1"/>
  <c r="G85" i="22"/>
  <c r="I85" i="22" s="1"/>
  <c r="G47" i="22"/>
  <c r="I47" i="22" s="1"/>
  <c r="G90" i="22"/>
  <c r="I90" i="22" s="1"/>
  <c r="F88" i="22"/>
  <c r="H88" i="22" s="1"/>
  <c r="F48" i="22"/>
  <c r="H48" i="22" s="1"/>
  <c r="F337" i="22"/>
  <c r="H337" i="22" s="1"/>
  <c r="G52" i="22"/>
  <c r="I52" i="22" s="1"/>
  <c r="F338" i="22"/>
  <c r="H338" i="22" s="1"/>
  <c r="F95" i="22"/>
  <c r="H95" i="22" s="1"/>
  <c r="G71" i="22"/>
  <c r="I71" i="22" s="1"/>
  <c r="F56" i="22"/>
  <c r="H56" i="22" s="1"/>
  <c r="G56" i="22"/>
  <c r="I56" i="22" s="1"/>
  <c r="F87" i="22"/>
  <c r="H87" i="22" s="1"/>
  <c r="G58" i="22"/>
  <c r="I58" i="22" s="1"/>
  <c r="F37" i="22"/>
  <c r="H37" i="22" s="1"/>
  <c r="F83" i="22"/>
  <c r="H83" i="22" s="1"/>
  <c r="F335" i="22"/>
  <c r="H335" i="22" s="1"/>
  <c r="F39" i="22"/>
  <c r="H39" i="22" s="1"/>
  <c r="F59" i="22"/>
  <c r="H59" i="22" s="1"/>
  <c r="F84" i="22"/>
  <c r="H84" i="22" s="1"/>
  <c r="F336" i="22"/>
  <c r="H336" i="22" s="1"/>
  <c r="G57" i="22"/>
  <c r="I57" i="22" s="1"/>
  <c r="F46" i="22"/>
  <c r="H46" i="22" s="1"/>
  <c r="F65" i="22"/>
  <c r="H65" i="22" s="1"/>
  <c r="F82" i="22"/>
  <c r="H82" i="22" s="1"/>
  <c r="F89" i="22"/>
  <c r="H89" i="22" s="1"/>
  <c r="F47" i="22"/>
  <c r="H47" i="22" s="1"/>
  <c r="F72" i="22"/>
  <c r="H72" i="22" s="1"/>
  <c r="F324" i="22"/>
  <c r="H324" i="22" s="1"/>
  <c r="F333" i="22"/>
  <c r="H333" i="22" s="1"/>
  <c r="F94" i="22"/>
  <c r="H94" i="22" s="1"/>
  <c r="G77" i="22"/>
  <c r="I77" i="22" s="1"/>
  <c r="F75" i="22"/>
  <c r="H75" i="22" s="1"/>
  <c r="F90" i="22"/>
  <c r="H90" i="22" s="1"/>
  <c r="F74" i="22"/>
  <c r="H74" i="22" s="1"/>
  <c r="F76" i="22"/>
  <c r="H76" i="22" s="1"/>
  <c r="G80" i="22"/>
  <c r="I80" i="22" s="1"/>
  <c r="F91" i="22"/>
  <c r="H91" i="22" s="1"/>
  <c r="F70" i="22"/>
  <c r="H70" i="22" s="1"/>
  <c r="F85" i="22"/>
  <c r="H85" i="22" s="1"/>
  <c r="F92" i="22"/>
  <c r="H92" i="22" s="1"/>
  <c r="G69" i="22"/>
  <c r="I69" i="22" s="1"/>
  <c r="F69" i="22"/>
  <c r="H69" i="22" s="1"/>
  <c r="F62" i="22"/>
  <c r="H62" i="22" s="1"/>
  <c r="G61" i="22"/>
  <c r="I61" i="22" s="1"/>
  <c r="F66" i="22"/>
  <c r="H66" i="22" s="1"/>
  <c r="F61" i="22"/>
  <c r="H61" i="22" s="1"/>
  <c r="F49" i="22"/>
  <c r="H49" i="22" s="1"/>
  <c r="F54" i="22"/>
  <c r="H54" i="22" s="1"/>
  <c r="G55" i="22"/>
  <c r="I55" i="22" s="1"/>
  <c r="F50" i="22"/>
  <c r="H50" i="22" s="1"/>
  <c r="F44" i="22"/>
  <c r="H44" i="22" s="1"/>
  <c r="F45" i="22"/>
  <c r="H45" i="22" s="1"/>
  <c r="G42" i="22"/>
  <c r="I42" i="22" s="1"/>
  <c r="F42" i="22"/>
  <c r="H42" i="22" s="1"/>
  <c r="G33" i="22"/>
  <c r="I33" i="22" s="1"/>
  <c r="C33" i="22"/>
  <c r="G32" i="22"/>
  <c r="I32" i="22" s="1"/>
  <c r="C32" i="22"/>
  <c r="G31" i="22"/>
  <c r="I31" i="22" s="1"/>
  <c r="C31" i="22"/>
  <c r="C30" i="22"/>
  <c r="C29" i="22"/>
  <c r="C28" i="22"/>
  <c r="C27" i="22"/>
  <c r="G26" i="22"/>
  <c r="I26" i="22" s="1"/>
  <c r="C26" i="22"/>
  <c r="C25" i="22"/>
  <c r="G21" i="22"/>
  <c r="G20" i="22"/>
  <c r="C23" i="22"/>
  <c r="F23" i="22" s="1"/>
  <c r="C22" i="22"/>
  <c r="C21" i="22"/>
  <c r="C20" i="22"/>
  <c r="G10" i="22"/>
  <c r="I10" i="22" s="1"/>
  <c r="F10" i="22"/>
  <c r="H10" i="22" s="1"/>
  <c r="G14" i="22"/>
  <c r="F11" i="22"/>
  <c r="G9" i="22"/>
  <c r="G8" i="22"/>
  <c r="I8" i="22" s="1"/>
  <c r="F15" i="26"/>
  <c r="H15" i="26" s="1"/>
  <c r="G11" i="26"/>
  <c r="I11" i="26" s="1"/>
  <c r="F10" i="26"/>
  <c r="H10" i="26" s="1"/>
  <c r="G8" i="26"/>
  <c r="I8" i="26" s="1"/>
  <c r="D18" i="26"/>
  <c r="D637" i="26" s="1"/>
  <c r="D17" i="26"/>
  <c r="D16" i="26"/>
  <c r="D15" i="26"/>
  <c r="D14" i="26"/>
  <c r="D13" i="26"/>
  <c r="D12" i="26"/>
  <c r="D11" i="26"/>
  <c r="D10" i="26"/>
  <c r="D9" i="26"/>
  <c r="D8" i="26"/>
  <c r="D635" i="26" s="1"/>
  <c r="C18" i="22"/>
  <c r="C637" i="22" s="1"/>
  <c r="C17" i="22"/>
  <c r="F17" i="22" s="1"/>
  <c r="C16" i="22"/>
  <c r="C15" i="22"/>
  <c r="C13" i="22"/>
  <c r="C12" i="22"/>
  <c r="C11" i="22"/>
  <c r="C10" i="22"/>
  <c r="F9" i="22"/>
  <c r="S632" i="26"/>
  <c r="S633" i="26"/>
  <c r="S631" i="26"/>
  <c r="S630" i="26"/>
  <c r="S629" i="26"/>
  <c r="S628" i="26"/>
  <c r="S627" i="26"/>
  <c r="S625" i="26"/>
  <c r="S624" i="26"/>
  <c r="S623" i="26"/>
  <c r="S622" i="26"/>
  <c r="S621" i="26"/>
  <c r="S619" i="26"/>
  <c r="S618" i="26"/>
  <c r="S617" i="26"/>
  <c r="S616" i="26"/>
  <c r="S601" i="26"/>
  <c r="S602" i="26"/>
  <c r="S603" i="26"/>
  <c r="S604" i="26"/>
  <c r="S605" i="26"/>
  <c r="S606" i="26"/>
  <c r="S607" i="26"/>
  <c r="S608" i="26"/>
  <c r="S609" i="26"/>
  <c r="S610" i="26"/>
  <c r="S611" i="26"/>
  <c r="S612" i="26"/>
  <c r="S613" i="26"/>
  <c r="S614" i="26"/>
  <c r="S600" i="26"/>
  <c r="S599" i="26"/>
  <c r="S598" i="26"/>
  <c r="S597" i="26"/>
  <c r="S596" i="26"/>
  <c r="S593" i="26"/>
  <c r="S594" i="26"/>
  <c r="S592" i="26"/>
  <c r="S591" i="26"/>
  <c r="S590" i="26"/>
  <c r="S588" i="26"/>
  <c r="S587" i="26"/>
  <c r="S586" i="26"/>
  <c r="S582" i="26"/>
  <c r="S583" i="26"/>
  <c r="S584" i="26"/>
  <c r="S581" i="26"/>
  <c r="S579" i="26"/>
  <c r="S578" i="26"/>
  <c r="S577" i="26"/>
  <c r="S576" i="26"/>
  <c r="S575" i="26"/>
  <c r="S574" i="26"/>
  <c r="S573" i="26"/>
  <c r="S569" i="26"/>
  <c r="S570" i="26"/>
  <c r="S571" i="26"/>
  <c r="S568" i="26"/>
  <c r="S567" i="26"/>
  <c r="S566" i="26"/>
  <c r="S565" i="26"/>
  <c r="S564" i="26"/>
  <c r="S563" i="26"/>
  <c r="S561" i="26"/>
  <c r="S560" i="26"/>
  <c r="S559" i="26"/>
  <c r="S558" i="26"/>
  <c r="S557" i="26"/>
  <c r="S556" i="26"/>
  <c r="S554" i="26"/>
  <c r="S553" i="26"/>
  <c r="S552" i="26"/>
  <c r="S551" i="26"/>
  <c r="S550" i="26"/>
  <c r="S545" i="26"/>
  <c r="S546" i="26"/>
  <c r="S547" i="26"/>
  <c r="S548" i="26"/>
  <c r="S544" i="26"/>
  <c r="S539" i="26"/>
  <c r="S540" i="26"/>
  <c r="S541" i="26"/>
  <c r="S542" i="26"/>
  <c r="S538" i="26"/>
  <c r="S531" i="26"/>
  <c r="S532" i="26"/>
  <c r="S533" i="26"/>
  <c r="S534" i="26"/>
  <c r="S535" i="26"/>
  <c r="S536" i="26"/>
  <c r="S530" i="26"/>
  <c r="S511" i="26"/>
  <c r="S512" i="26"/>
  <c r="S513" i="26"/>
  <c r="S514" i="26"/>
  <c r="S515" i="26"/>
  <c r="S516" i="26"/>
  <c r="S517" i="26"/>
  <c r="S518" i="26"/>
  <c r="S519" i="26"/>
  <c r="S520" i="26"/>
  <c r="S521" i="26"/>
  <c r="S522" i="26"/>
  <c r="S523" i="26"/>
  <c r="S524" i="26"/>
  <c r="S525" i="26"/>
  <c r="S526" i="26"/>
  <c r="S527" i="26"/>
  <c r="S528" i="26"/>
  <c r="S510" i="26"/>
  <c r="S491" i="26"/>
  <c r="S492" i="26"/>
  <c r="S493" i="26"/>
  <c r="S494" i="26"/>
  <c r="S495" i="26"/>
  <c r="S496" i="26"/>
  <c r="S497" i="26"/>
  <c r="S498" i="26"/>
  <c r="S499" i="26"/>
  <c r="S500" i="26"/>
  <c r="S501" i="26"/>
  <c r="S502" i="26"/>
  <c r="S503" i="26"/>
  <c r="S504" i="26"/>
  <c r="S505" i="26"/>
  <c r="S506" i="26"/>
  <c r="S507" i="26"/>
  <c r="S508" i="26"/>
  <c r="S490" i="26"/>
  <c r="S489" i="26"/>
  <c r="S488" i="26"/>
  <c r="S487" i="26"/>
  <c r="S486" i="26"/>
  <c r="S485" i="26"/>
  <c r="S484" i="26"/>
  <c r="S483" i="26"/>
  <c r="S475" i="26"/>
  <c r="S476" i="26"/>
  <c r="S477" i="26"/>
  <c r="S478" i="26"/>
  <c r="S479" i="26"/>
  <c r="S480" i="26"/>
  <c r="S481" i="26"/>
  <c r="S474" i="26"/>
  <c r="S433" i="26"/>
  <c r="S434" i="26"/>
  <c r="S435" i="26"/>
  <c r="S436" i="26"/>
  <c r="S437" i="26"/>
  <c r="S438" i="26"/>
  <c r="S439" i="26"/>
  <c r="S440" i="26"/>
  <c r="S441" i="26"/>
  <c r="S442" i="26"/>
  <c r="S443" i="26"/>
  <c r="S444" i="26"/>
  <c r="S445" i="26"/>
  <c r="S446" i="26"/>
  <c r="S447" i="26"/>
  <c r="S448" i="26"/>
  <c r="S449" i="26"/>
  <c r="S450" i="26"/>
  <c r="S451" i="26"/>
  <c r="S452" i="26"/>
  <c r="S453" i="26"/>
  <c r="S454" i="26"/>
  <c r="S455" i="26"/>
  <c r="S456" i="26"/>
  <c r="S457" i="26"/>
  <c r="S458" i="26"/>
  <c r="S459" i="26"/>
  <c r="S460" i="26"/>
  <c r="S461" i="26"/>
  <c r="S462" i="26"/>
  <c r="S463" i="26"/>
  <c r="S464" i="26"/>
  <c r="S465" i="26"/>
  <c r="S466" i="26"/>
  <c r="S467" i="26"/>
  <c r="S468" i="26"/>
  <c r="S469" i="26"/>
  <c r="S470" i="26"/>
  <c r="S471" i="26"/>
  <c r="S472" i="26"/>
  <c r="S432" i="26"/>
  <c r="S428" i="26"/>
  <c r="S429" i="26"/>
  <c r="S430" i="26"/>
  <c r="S427" i="26"/>
  <c r="S413" i="26"/>
  <c r="S414" i="26"/>
  <c r="S415" i="26"/>
  <c r="S416" i="26"/>
  <c r="S417" i="26"/>
  <c r="S418" i="26"/>
  <c r="S419" i="26"/>
  <c r="S420" i="26"/>
  <c r="S421" i="26"/>
  <c r="S422" i="26"/>
  <c r="S423" i="26"/>
  <c r="S424" i="26"/>
  <c r="S425" i="26"/>
  <c r="S412" i="26"/>
  <c r="S411" i="26"/>
  <c r="S408" i="26"/>
  <c r="S409" i="26"/>
  <c r="S407" i="26"/>
  <c r="S395" i="26"/>
  <c r="S396" i="26"/>
  <c r="S397" i="26"/>
  <c r="S398" i="26"/>
  <c r="S399" i="26"/>
  <c r="S400" i="26"/>
  <c r="S401" i="26"/>
  <c r="S402" i="26"/>
  <c r="S403" i="26"/>
  <c r="S404" i="26"/>
  <c r="S394" i="26"/>
  <c r="S389" i="26"/>
  <c r="S390" i="26"/>
  <c r="S391" i="26"/>
  <c r="S392" i="26"/>
  <c r="S388" i="26"/>
  <c r="S381" i="26"/>
  <c r="S382" i="26"/>
  <c r="S383" i="26"/>
  <c r="S384" i="26"/>
  <c r="S385" i="26"/>
  <c r="S386" i="26"/>
  <c r="S380" i="26"/>
  <c r="S369" i="26"/>
  <c r="S370" i="26"/>
  <c r="S371" i="26"/>
  <c r="S372" i="26"/>
  <c r="S373" i="26"/>
  <c r="S374" i="26"/>
  <c r="S375" i="26"/>
  <c r="S376" i="26"/>
  <c r="S377" i="26"/>
  <c r="S378" i="26"/>
  <c r="S368" i="26"/>
  <c r="S357" i="26"/>
  <c r="S358" i="26"/>
  <c r="S359" i="26"/>
  <c r="S360" i="26"/>
  <c r="S361" i="26"/>
  <c r="S362" i="26"/>
  <c r="S363" i="26"/>
  <c r="S364" i="26"/>
  <c r="S365" i="26"/>
  <c r="S356" i="26"/>
  <c r="S342" i="26"/>
  <c r="S343" i="26"/>
  <c r="S344" i="26"/>
  <c r="S345" i="26"/>
  <c r="S346" i="26"/>
  <c r="S347" i="26"/>
  <c r="S348" i="26"/>
  <c r="S349" i="26"/>
  <c r="S350" i="26"/>
  <c r="S351" i="26"/>
  <c r="S352" i="26"/>
  <c r="S353" i="26"/>
  <c r="S354" i="26"/>
  <c r="S355" i="26"/>
  <c r="S341" i="26"/>
  <c r="S338" i="26"/>
  <c r="S337" i="26"/>
  <c r="S336" i="26"/>
  <c r="S335" i="26"/>
  <c r="S334" i="26"/>
  <c r="S333" i="26"/>
  <c r="S332" i="26"/>
  <c r="S330" i="26"/>
  <c r="S329" i="26"/>
  <c r="S328" i="26"/>
  <c r="S327" i="26"/>
  <c r="S326" i="26"/>
  <c r="S325" i="26"/>
  <c r="S324" i="26"/>
  <c r="S320" i="26"/>
  <c r="S321" i="26"/>
  <c r="S322" i="26"/>
  <c r="S319" i="26"/>
  <c r="S318" i="26"/>
  <c r="S317" i="26"/>
  <c r="S316" i="26"/>
  <c r="S315" i="26"/>
  <c r="S310" i="26"/>
  <c r="S311" i="26"/>
  <c r="S312" i="26"/>
  <c r="S313" i="26"/>
  <c r="S309" i="26"/>
  <c r="S306" i="26"/>
  <c r="S307" i="26"/>
  <c r="S305" i="26"/>
  <c r="S295" i="26"/>
  <c r="S296" i="26"/>
  <c r="S297" i="26"/>
  <c r="S298" i="26"/>
  <c r="S299" i="26"/>
  <c r="S300" i="26"/>
  <c r="S301" i="26"/>
  <c r="S302" i="26"/>
  <c r="S303" i="26"/>
  <c r="S294" i="26"/>
  <c r="S291" i="26"/>
  <c r="S292" i="26"/>
  <c r="S290" i="26"/>
  <c r="S282" i="26"/>
  <c r="S283" i="26"/>
  <c r="S284" i="26"/>
  <c r="S285" i="26"/>
  <c r="S286" i="26"/>
  <c r="S287" i="26"/>
  <c r="S288" i="26"/>
  <c r="S281" i="26"/>
  <c r="S265" i="26"/>
  <c r="S266" i="26"/>
  <c r="S267" i="26"/>
  <c r="S268" i="26"/>
  <c r="S269" i="26"/>
  <c r="S270" i="26"/>
  <c r="S271" i="26"/>
  <c r="S272" i="26"/>
  <c r="S273" i="26"/>
  <c r="S274" i="26"/>
  <c r="S275" i="26"/>
  <c r="S276" i="26"/>
  <c r="S277" i="26"/>
  <c r="S278" i="26"/>
  <c r="S279" i="26"/>
  <c r="S264" i="26"/>
  <c r="S262" i="26"/>
  <c r="S261" i="26"/>
  <c r="S260" i="26"/>
  <c r="S257" i="26"/>
  <c r="S258" i="26"/>
  <c r="S256" i="26"/>
  <c r="S250" i="26"/>
  <c r="S251" i="26"/>
  <c r="S252" i="26"/>
  <c r="S253" i="26"/>
  <c r="S249" i="26"/>
  <c r="S240" i="26"/>
  <c r="S241" i="26"/>
  <c r="S242" i="26"/>
  <c r="S243" i="26"/>
  <c r="S244" i="26"/>
  <c r="S245" i="26"/>
  <c r="S246" i="26"/>
  <c r="S239" i="26"/>
  <c r="S232" i="26"/>
  <c r="S233" i="26"/>
  <c r="S234" i="26"/>
  <c r="S235" i="26"/>
  <c r="S236" i="26"/>
  <c r="S237" i="26"/>
  <c r="S231" i="26"/>
  <c r="S224" i="26"/>
  <c r="S225" i="26"/>
  <c r="S226" i="26"/>
  <c r="S227" i="26"/>
  <c r="S228" i="26"/>
  <c r="S229" i="26"/>
  <c r="S223" i="26"/>
  <c r="S218" i="26"/>
  <c r="S219" i="26"/>
  <c r="S220" i="26"/>
  <c r="S221" i="26"/>
  <c r="S217" i="26"/>
  <c r="S212" i="26"/>
  <c r="S213" i="26"/>
  <c r="S214" i="26"/>
  <c r="S215" i="26"/>
  <c r="S211" i="26"/>
  <c r="S207" i="26"/>
  <c r="S208" i="26"/>
  <c r="S209" i="26"/>
  <c r="S206" i="26"/>
  <c r="S201" i="26"/>
  <c r="S202" i="26"/>
  <c r="S203" i="26"/>
  <c r="S204" i="26"/>
  <c r="S200" i="26"/>
  <c r="S195" i="26"/>
  <c r="S196" i="26"/>
  <c r="S197" i="26"/>
  <c r="S198" i="26"/>
  <c r="S194" i="26"/>
  <c r="S189" i="26"/>
  <c r="S190" i="26"/>
  <c r="S191" i="26"/>
  <c r="S192" i="26"/>
  <c r="S188" i="26"/>
  <c r="S184" i="26"/>
  <c r="S185" i="26"/>
  <c r="S186" i="26"/>
  <c r="S183" i="26"/>
  <c r="S180" i="26"/>
  <c r="S181" i="26"/>
  <c r="S179" i="26"/>
  <c r="S174" i="26"/>
  <c r="S175" i="26"/>
  <c r="S176" i="26"/>
  <c r="S177" i="26"/>
  <c r="S173" i="26"/>
  <c r="S165" i="26"/>
  <c r="S166" i="26"/>
  <c r="S167" i="26"/>
  <c r="S168" i="26"/>
  <c r="S169" i="26"/>
  <c r="S170" i="26"/>
  <c r="S171" i="26"/>
  <c r="S164" i="26"/>
  <c r="S160" i="26"/>
  <c r="S161" i="26"/>
  <c r="S162" i="26"/>
  <c r="S159" i="26"/>
  <c r="S152" i="26"/>
  <c r="S153" i="26"/>
  <c r="S154" i="26"/>
  <c r="S155" i="26"/>
  <c r="S156" i="26"/>
  <c r="S157" i="26"/>
  <c r="S151" i="26"/>
  <c r="S147" i="26"/>
  <c r="S148" i="26"/>
  <c r="S149" i="26"/>
  <c r="S146" i="26"/>
  <c r="S140" i="26"/>
  <c r="S141" i="26"/>
  <c r="S142" i="26"/>
  <c r="S143" i="26"/>
  <c r="S144" i="26"/>
  <c r="S139" i="26"/>
  <c r="S134" i="26"/>
  <c r="S135" i="26"/>
  <c r="S136" i="26"/>
  <c r="S137" i="26"/>
  <c r="S133" i="26"/>
  <c r="S130" i="26"/>
  <c r="S131" i="26"/>
  <c r="S129" i="26"/>
  <c r="S125" i="26"/>
  <c r="S126" i="26"/>
  <c r="S127" i="26"/>
  <c r="S124" i="26"/>
  <c r="S119" i="26"/>
  <c r="S120" i="26"/>
  <c r="S121" i="26"/>
  <c r="S122" i="26"/>
  <c r="S118" i="26"/>
  <c r="S112" i="26"/>
  <c r="S113" i="26"/>
  <c r="S114" i="26"/>
  <c r="S115" i="26"/>
  <c r="S116" i="26"/>
  <c r="S111" i="26"/>
  <c r="S107" i="26"/>
  <c r="S108" i="26"/>
  <c r="S109" i="26"/>
  <c r="S106" i="26"/>
  <c r="S103" i="26"/>
  <c r="S104" i="26"/>
  <c r="S102" i="26"/>
  <c r="S98" i="26"/>
  <c r="S99" i="26"/>
  <c r="S100" i="26"/>
  <c r="S97" i="26"/>
  <c r="S95" i="26"/>
  <c r="S94" i="26"/>
  <c r="S93" i="26"/>
  <c r="S92" i="26"/>
  <c r="S91" i="26"/>
  <c r="S90" i="26"/>
  <c r="S89" i="26"/>
  <c r="S88" i="26"/>
  <c r="S87" i="26"/>
  <c r="S86" i="26"/>
  <c r="S85" i="26"/>
  <c r="S84" i="26"/>
  <c r="S83" i="26"/>
  <c r="S82" i="26"/>
  <c r="S81" i="26"/>
  <c r="S80" i="26"/>
  <c r="S79" i="26"/>
  <c r="S78" i="26"/>
  <c r="S77" i="26"/>
  <c r="S76" i="26"/>
  <c r="S75" i="26"/>
  <c r="S74" i="26"/>
  <c r="S73" i="26"/>
  <c r="S72" i="26"/>
  <c r="S71" i="26"/>
  <c r="S70" i="26"/>
  <c r="S69" i="26"/>
  <c r="S66" i="26"/>
  <c r="S65" i="26"/>
  <c r="S64" i="26"/>
  <c r="S63" i="26"/>
  <c r="S62" i="26"/>
  <c r="S61" i="26"/>
  <c r="S8" i="26"/>
  <c r="S20" i="26"/>
  <c r="S25" i="26"/>
  <c r="S35" i="26"/>
  <c r="S43" i="26"/>
  <c r="S44" i="26"/>
  <c r="S45" i="26"/>
  <c r="S46" i="26"/>
  <c r="S47" i="26"/>
  <c r="S48" i="26"/>
  <c r="S49" i="26"/>
  <c r="S50" i="26"/>
  <c r="S51" i="26"/>
  <c r="S52" i="26"/>
  <c r="S53" i="26"/>
  <c r="S54" i="26"/>
  <c r="S55" i="26"/>
  <c r="S56" i="26"/>
  <c r="S57" i="26"/>
  <c r="S58" i="26"/>
  <c r="S59" i="26"/>
  <c r="S42" i="26"/>
  <c r="S40" i="26"/>
  <c r="S39" i="26"/>
  <c r="S38" i="26"/>
  <c r="S37" i="26"/>
  <c r="S36" i="26"/>
  <c r="S26" i="26"/>
  <c r="S27" i="26"/>
  <c r="S28" i="26"/>
  <c r="S29" i="26"/>
  <c r="S30" i="26"/>
  <c r="S31" i="26"/>
  <c r="S32" i="26"/>
  <c r="S33" i="26"/>
  <c r="S23" i="26"/>
  <c r="S22" i="26"/>
  <c r="S21" i="26"/>
  <c r="S10" i="26"/>
  <c r="S11" i="26"/>
  <c r="S12" i="26"/>
  <c r="S13" i="26"/>
  <c r="S14" i="26"/>
  <c r="S15" i="26"/>
  <c r="S16" i="26"/>
  <c r="S17" i="26"/>
  <c r="S18" i="26"/>
  <c r="S9" i="26"/>
  <c r="G633" i="26"/>
  <c r="I633" i="26" s="1"/>
  <c r="G632" i="26"/>
  <c r="I632" i="26" s="1"/>
  <c r="F630" i="26"/>
  <c r="H630" i="26" s="1"/>
  <c r="G629" i="26"/>
  <c r="I629" i="26" s="1"/>
  <c r="G628" i="26"/>
  <c r="I628" i="26" s="1"/>
  <c r="G627" i="26"/>
  <c r="I627" i="26" s="1"/>
  <c r="G625" i="26"/>
  <c r="I625" i="26" s="1"/>
  <c r="F624" i="26"/>
  <c r="H624" i="26" s="1"/>
  <c r="G623" i="26"/>
  <c r="I623" i="26" s="1"/>
  <c r="G622" i="26"/>
  <c r="I622" i="26" s="1"/>
  <c r="F621" i="26"/>
  <c r="H621" i="26" s="1"/>
  <c r="F619" i="26"/>
  <c r="H619" i="26" s="1"/>
  <c r="G618" i="26"/>
  <c r="I618" i="26" s="1"/>
  <c r="G617" i="26"/>
  <c r="I617" i="26" s="1"/>
  <c r="G616" i="26"/>
  <c r="I616" i="26" s="1"/>
  <c r="G614" i="26"/>
  <c r="I614" i="26" s="1"/>
  <c r="G613" i="26"/>
  <c r="I613" i="26" s="1"/>
  <c r="G611" i="26"/>
  <c r="I611" i="26" s="1"/>
  <c r="G610" i="26"/>
  <c r="I610" i="26" s="1"/>
  <c r="G609" i="26"/>
  <c r="I609" i="26" s="1"/>
  <c r="G607" i="26"/>
  <c r="I607" i="26" s="1"/>
  <c r="F606" i="26"/>
  <c r="H606" i="26" s="1"/>
  <c r="F605" i="26"/>
  <c r="H605" i="26" s="1"/>
  <c r="F604" i="26"/>
  <c r="H604" i="26" s="1"/>
  <c r="G603" i="26"/>
  <c r="I603" i="26" s="1"/>
  <c r="F602" i="26"/>
  <c r="H602" i="26" s="1"/>
  <c r="G601" i="26"/>
  <c r="I601" i="26" s="1"/>
  <c r="G600" i="26"/>
  <c r="I600" i="26" s="1"/>
  <c r="G599" i="26"/>
  <c r="I599" i="26" s="1"/>
  <c r="F598" i="26"/>
  <c r="H598" i="26" s="1"/>
  <c r="G597" i="26"/>
  <c r="I597" i="26" s="1"/>
  <c r="G594" i="26"/>
  <c r="I594" i="26" s="1"/>
  <c r="G593" i="26"/>
  <c r="I593" i="26" s="1"/>
  <c r="G592" i="26"/>
  <c r="I592" i="26" s="1"/>
  <c r="F591" i="26"/>
  <c r="H591" i="26" s="1"/>
  <c r="F590" i="26"/>
  <c r="H590" i="26" s="1"/>
  <c r="F588" i="26"/>
  <c r="H588" i="26" s="1"/>
  <c r="F587" i="26"/>
  <c r="H587" i="26" s="1"/>
  <c r="G586" i="26"/>
  <c r="I586" i="26" s="1"/>
  <c r="F584" i="26"/>
  <c r="H584" i="26" s="1"/>
  <c r="F583" i="26"/>
  <c r="H583" i="26" s="1"/>
  <c r="G582" i="26"/>
  <c r="I582" i="26" s="1"/>
  <c r="G581" i="26"/>
  <c r="I581" i="26" s="1"/>
  <c r="G579" i="26"/>
  <c r="I579" i="26" s="1"/>
  <c r="G578" i="26"/>
  <c r="I578" i="26" s="1"/>
  <c r="F577" i="26"/>
  <c r="H577" i="26" s="1"/>
  <c r="G575" i="26"/>
  <c r="I575" i="26" s="1"/>
  <c r="G574" i="26"/>
  <c r="I574" i="26" s="1"/>
  <c r="G573" i="26"/>
  <c r="I573" i="26" s="1"/>
  <c r="F571" i="26"/>
  <c r="H571" i="26" s="1"/>
  <c r="F570" i="26"/>
  <c r="H570" i="26" s="1"/>
  <c r="F569" i="26"/>
  <c r="H569" i="26" s="1"/>
  <c r="G568" i="26"/>
  <c r="I568" i="26" s="1"/>
  <c r="F567" i="26"/>
  <c r="H567" i="26" s="1"/>
  <c r="F566" i="26"/>
  <c r="H566" i="26" s="1"/>
  <c r="G565" i="26"/>
  <c r="I565" i="26" s="1"/>
  <c r="G564" i="26"/>
  <c r="I564" i="26" s="1"/>
  <c r="G563" i="26"/>
  <c r="I563" i="26" s="1"/>
  <c r="G561" i="26"/>
  <c r="I561" i="26" s="1"/>
  <c r="F560" i="26"/>
  <c r="H560" i="26" s="1"/>
  <c r="G559" i="26"/>
  <c r="I559" i="26" s="1"/>
  <c r="F557" i="26"/>
  <c r="H557" i="26" s="1"/>
  <c r="G556" i="26"/>
  <c r="I556" i="26" s="1"/>
  <c r="G554" i="26"/>
  <c r="I554" i="26" s="1"/>
  <c r="F553" i="26"/>
  <c r="H553" i="26" s="1"/>
  <c r="F552" i="26"/>
  <c r="H552" i="26" s="1"/>
  <c r="F551" i="26"/>
  <c r="H551" i="26" s="1"/>
  <c r="G550" i="26"/>
  <c r="I550" i="26" s="1"/>
  <c r="G548" i="26"/>
  <c r="I548" i="26" s="1"/>
  <c r="F547" i="26"/>
  <c r="H547" i="26" s="1"/>
  <c r="G546" i="26"/>
  <c r="I546" i="26" s="1"/>
  <c r="G545" i="26"/>
  <c r="I545" i="26" s="1"/>
  <c r="G544" i="26"/>
  <c r="I544" i="26" s="1"/>
  <c r="G542" i="26"/>
  <c r="I542" i="26" s="1"/>
  <c r="G541" i="26"/>
  <c r="I541" i="26" s="1"/>
  <c r="F540" i="26"/>
  <c r="H540" i="26" s="1"/>
  <c r="F539" i="26"/>
  <c r="G538" i="26"/>
  <c r="I538" i="26" s="1"/>
  <c r="G536" i="26"/>
  <c r="I536" i="26" s="1"/>
  <c r="G535" i="26"/>
  <c r="I535" i="26" s="1"/>
  <c r="F534" i="26"/>
  <c r="H534" i="26" s="1"/>
  <c r="G533" i="26"/>
  <c r="I533" i="26" s="1"/>
  <c r="G532" i="26"/>
  <c r="I532" i="26" s="1"/>
  <c r="G531" i="26"/>
  <c r="I531" i="26" s="1"/>
  <c r="G530" i="26"/>
  <c r="I530" i="26" s="1"/>
  <c r="G527" i="26"/>
  <c r="I527" i="26" s="1"/>
  <c r="G526" i="26"/>
  <c r="I526" i="26" s="1"/>
  <c r="G525" i="26"/>
  <c r="I525" i="26" s="1"/>
  <c r="G524" i="26"/>
  <c r="I524" i="26" s="1"/>
  <c r="F523" i="26"/>
  <c r="H523" i="26" s="1"/>
  <c r="F522" i="26"/>
  <c r="H522" i="26" s="1"/>
  <c r="F521" i="26"/>
  <c r="H521" i="26" s="1"/>
  <c r="F520" i="26"/>
  <c r="H520" i="26" s="1"/>
  <c r="G519" i="26"/>
  <c r="I519" i="26" s="1"/>
  <c r="F518" i="26"/>
  <c r="H518" i="26" s="1"/>
  <c r="G517" i="26"/>
  <c r="I517" i="26" s="1"/>
  <c r="G516" i="26"/>
  <c r="I516" i="26" s="1"/>
  <c r="G515" i="26"/>
  <c r="I515" i="26" s="1"/>
  <c r="G514" i="26"/>
  <c r="I514" i="26" s="1"/>
  <c r="F513" i="26"/>
  <c r="H513" i="26" s="1"/>
  <c r="F511" i="26"/>
  <c r="H511" i="26" s="1"/>
  <c r="G510" i="26"/>
  <c r="I510" i="26" s="1"/>
  <c r="G508" i="26"/>
  <c r="I508" i="26" s="1"/>
  <c r="F507" i="26"/>
  <c r="H507" i="26" s="1"/>
  <c r="F506" i="26"/>
  <c r="H506" i="26" s="1"/>
  <c r="F505" i="26"/>
  <c r="H505" i="26" s="1"/>
  <c r="G504" i="26"/>
  <c r="I504" i="26" s="1"/>
  <c r="G503" i="26"/>
  <c r="I503" i="26" s="1"/>
  <c r="G502" i="26"/>
  <c r="I502" i="26" s="1"/>
  <c r="F501" i="26"/>
  <c r="H501" i="26" s="1"/>
  <c r="G500" i="26"/>
  <c r="I500" i="26" s="1"/>
  <c r="G499" i="26"/>
  <c r="I499" i="26" s="1"/>
  <c r="G498" i="26"/>
  <c r="I498" i="26" s="1"/>
  <c r="G497" i="26"/>
  <c r="I497" i="26" s="1"/>
  <c r="G496" i="26"/>
  <c r="I496" i="26" s="1"/>
  <c r="G493" i="26"/>
  <c r="I493" i="26" s="1"/>
  <c r="G492" i="26"/>
  <c r="I492" i="26" s="1"/>
  <c r="F491" i="26"/>
  <c r="H491" i="26" s="1"/>
  <c r="F490" i="26"/>
  <c r="H490" i="26" s="1"/>
  <c r="F489" i="26"/>
  <c r="H489" i="26" s="1"/>
  <c r="G488" i="26"/>
  <c r="I488" i="26" s="1"/>
  <c r="F487" i="26"/>
  <c r="H487" i="26" s="1"/>
  <c r="G486" i="26"/>
  <c r="I486" i="26" s="1"/>
  <c r="G485" i="26"/>
  <c r="I485" i="26" s="1"/>
  <c r="G484" i="26"/>
  <c r="I484" i="26" s="1"/>
  <c r="G483" i="26"/>
  <c r="I483" i="26" s="1"/>
  <c r="G481" i="26"/>
  <c r="I481" i="26" s="1"/>
  <c r="F480" i="26"/>
  <c r="H480" i="26" s="1"/>
  <c r="G479" i="26"/>
  <c r="I479" i="26" s="1"/>
  <c r="G477" i="26"/>
  <c r="I477" i="26" s="1"/>
  <c r="G476" i="26"/>
  <c r="I476" i="26" s="1"/>
  <c r="G475" i="26"/>
  <c r="I475" i="26" s="1"/>
  <c r="F474" i="26"/>
  <c r="H474" i="26" s="1"/>
  <c r="F472" i="26"/>
  <c r="H472" i="26" s="1"/>
  <c r="F471" i="26"/>
  <c r="H471" i="26" s="1"/>
  <c r="G470" i="26"/>
  <c r="I470" i="26" s="1"/>
  <c r="G469" i="26"/>
  <c r="I469" i="26" s="1"/>
  <c r="G468" i="26"/>
  <c r="I468" i="26" s="1"/>
  <c r="G467" i="26"/>
  <c r="I467" i="26" s="1"/>
  <c r="G466" i="26"/>
  <c r="I466" i="26" s="1"/>
  <c r="F465" i="26"/>
  <c r="H465" i="26" s="1"/>
  <c r="G463" i="26"/>
  <c r="I463" i="26" s="1"/>
  <c r="G462" i="26"/>
  <c r="I462" i="26" s="1"/>
  <c r="G461" i="26"/>
  <c r="I461" i="26" s="1"/>
  <c r="F459" i="26"/>
  <c r="H459" i="26" s="1"/>
  <c r="F458" i="26"/>
  <c r="H458" i="26" s="1"/>
  <c r="G457" i="26"/>
  <c r="I457" i="26" s="1"/>
  <c r="G456" i="26"/>
  <c r="I456" i="26" s="1"/>
  <c r="G455" i="26"/>
  <c r="I455" i="26" s="1"/>
  <c r="G454" i="26"/>
  <c r="I454" i="26" s="1"/>
  <c r="F453" i="26"/>
  <c r="H453" i="26" s="1"/>
  <c r="G452" i="26"/>
  <c r="I452" i="26" s="1"/>
  <c r="G449" i="26"/>
  <c r="I449" i="26" s="1"/>
  <c r="G447" i="26"/>
  <c r="I447" i="26" s="1"/>
  <c r="G446" i="26"/>
  <c r="I446" i="26" s="1"/>
  <c r="G445" i="26"/>
  <c r="I445" i="26" s="1"/>
  <c r="F444" i="26"/>
  <c r="H444" i="26" s="1"/>
  <c r="F443" i="26"/>
  <c r="H443" i="26" s="1"/>
  <c r="F442" i="26"/>
  <c r="H442" i="26" s="1"/>
  <c r="G441" i="26"/>
  <c r="I441" i="26" s="1"/>
  <c r="G440" i="26"/>
  <c r="I440" i="26" s="1"/>
  <c r="G439" i="26"/>
  <c r="I439" i="26" s="1"/>
  <c r="F438" i="26"/>
  <c r="H438" i="26" s="1"/>
  <c r="F437" i="26"/>
  <c r="H437" i="26" s="1"/>
  <c r="G436" i="26"/>
  <c r="I436" i="26" s="1"/>
  <c r="G435" i="26"/>
  <c r="I435" i="26" s="1"/>
  <c r="F434" i="26"/>
  <c r="H434" i="26" s="1"/>
  <c r="G433" i="26"/>
  <c r="I433" i="26" s="1"/>
  <c r="G430" i="26"/>
  <c r="I430" i="26" s="1"/>
  <c r="G429" i="26"/>
  <c r="I429" i="26" s="1"/>
  <c r="G428" i="26"/>
  <c r="I428" i="26" s="1"/>
  <c r="G427" i="26"/>
  <c r="I427" i="26" s="1"/>
  <c r="F425" i="26"/>
  <c r="H425" i="26" s="1"/>
  <c r="F424" i="26"/>
  <c r="H424" i="26" s="1"/>
  <c r="G423" i="26"/>
  <c r="I423" i="26" s="1"/>
  <c r="G422" i="26"/>
  <c r="I422" i="26" s="1"/>
  <c r="G421" i="26"/>
  <c r="I421" i="26" s="1"/>
  <c r="G419" i="26"/>
  <c r="I419" i="26" s="1"/>
  <c r="G418" i="26"/>
  <c r="I418" i="26" s="1"/>
  <c r="G417" i="26"/>
  <c r="I417" i="26" s="1"/>
  <c r="G416" i="26"/>
  <c r="I416" i="26" s="1"/>
  <c r="G415" i="26"/>
  <c r="I415" i="26" s="1"/>
  <c r="F413" i="26"/>
  <c r="H413" i="26" s="1"/>
  <c r="G412" i="26"/>
  <c r="I412" i="26" s="1"/>
  <c r="G411" i="26"/>
  <c r="I411" i="26" s="1"/>
  <c r="G409" i="26"/>
  <c r="I409" i="26" s="1"/>
  <c r="F408" i="26"/>
  <c r="H408" i="26" s="1"/>
  <c r="F407" i="26"/>
  <c r="H407" i="26" s="1"/>
  <c r="G404" i="26"/>
  <c r="I404" i="26" s="1"/>
  <c r="G403" i="26"/>
  <c r="I403" i="26" s="1"/>
  <c r="G402" i="26"/>
  <c r="I402" i="26" s="1"/>
  <c r="G401" i="26"/>
  <c r="I401" i="26" s="1"/>
  <c r="G400" i="26"/>
  <c r="I400" i="26" s="1"/>
  <c r="G399" i="26"/>
  <c r="I399" i="26" s="1"/>
  <c r="G398" i="26"/>
  <c r="I398" i="26" s="1"/>
  <c r="G397" i="26"/>
  <c r="I397" i="26" s="1"/>
  <c r="G396" i="26"/>
  <c r="I396" i="26" s="1"/>
  <c r="G395" i="26"/>
  <c r="I395" i="26" s="1"/>
  <c r="G394" i="26"/>
  <c r="I394" i="26" s="1"/>
  <c r="G392" i="26"/>
  <c r="I392" i="26" s="1"/>
  <c r="F390" i="26"/>
  <c r="H390" i="26" s="1"/>
  <c r="F389" i="26"/>
  <c r="H389" i="26" s="1"/>
  <c r="F388" i="26"/>
  <c r="H388" i="26" s="1"/>
  <c r="G386" i="26"/>
  <c r="I386" i="26" s="1"/>
  <c r="G385" i="26"/>
  <c r="I385" i="26" s="1"/>
  <c r="G384" i="26"/>
  <c r="I384" i="26" s="1"/>
  <c r="G383" i="26"/>
  <c r="I383" i="26" s="1"/>
  <c r="G382" i="26"/>
  <c r="I382" i="26" s="1"/>
  <c r="G381" i="26"/>
  <c r="I381" i="26" s="1"/>
  <c r="F380" i="26"/>
  <c r="H380" i="26" s="1"/>
  <c r="F378" i="26"/>
  <c r="H378" i="26" s="1"/>
  <c r="F377" i="26"/>
  <c r="H377" i="26" s="1"/>
  <c r="G376" i="26"/>
  <c r="I376" i="26" s="1"/>
  <c r="F375" i="26"/>
  <c r="H375" i="26" s="1"/>
  <c r="G374" i="26"/>
  <c r="I374" i="26" s="1"/>
  <c r="G372" i="26"/>
  <c r="I372" i="26" s="1"/>
  <c r="F371" i="26"/>
  <c r="H371" i="26" s="1"/>
  <c r="F370" i="26"/>
  <c r="H370" i="26" s="1"/>
  <c r="G369" i="26"/>
  <c r="I369" i="26" s="1"/>
  <c r="G368" i="26"/>
  <c r="I368" i="26" s="1"/>
  <c r="G365" i="26"/>
  <c r="I365" i="26" s="1"/>
  <c r="G364" i="26"/>
  <c r="I364" i="26" s="1"/>
  <c r="F363" i="26"/>
  <c r="H363" i="26" s="1"/>
  <c r="G362" i="26"/>
  <c r="I362" i="26" s="1"/>
  <c r="G361" i="26"/>
  <c r="I361" i="26" s="1"/>
  <c r="G360" i="26"/>
  <c r="I360" i="26" s="1"/>
  <c r="G359" i="26"/>
  <c r="I359" i="26" s="1"/>
  <c r="F358" i="26"/>
  <c r="H358" i="26" s="1"/>
  <c r="G356" i="26"/>
  <c r="I356" i="26" s="1"/>
  <c r="G355" i="26"/>
  <c r="I355" i="26" s="1"/>
  <c r="G353" i="26"/>
  <c r="I353" i="26" s="1"/>
  <c r="G351" i="26"/>
  <c r="I351" i="26" s="1"/>
  <c r="G350" i="26"/>
  <c r="I350" i="26" s="1"/>
  <c r="G349" i="26"/>
  <c r="I349" i="26" s="1"/>
  <c r="G348" i="26"/>
  <c r="I348" i="26" s="1"/>
  <c r="G347" i="26"/>
  <c r="I347" i="26" s="1"/>
  <c r="G346" i="26"/>
  <c r="I346" i="26" s="1"/>
  <c r="G345" i="26"/>
  <c r="I345" i="26" s="1"/>
  <c r="F344" i="26"/>
  <c r="H344" i="26" s="1"/>
  <c r="G342" i="26"/>
  <c r="I342" i="26" s="1"/>
  <c r="G341" i="26"/>
  <c r="I341" i="26" s="1"/>
  <c r="G338" i="26"/>
  <c r="I338" i="26" s="1"/>
  <c r="F337" i="26"/>
  <c r="H337" i="26" s="1"/>
  <c r="F336" i="26"/>
  <c r="H336" i="26" s="1"/>
  <c r="G335" i="26"/>
  <c r="I335" i="26" s="1"/>
  <c r="G334" i="26"/>
  <c r="I334" i="26" s="1"/>
  <c r="F333" i="26"/>
  <c r="F332" i="26"/>
  <c r="H332" i="26" s="1"/>
  <c r="G329" i="26"/>
  <c r="I329" i="26" s="1"/>
  <c r="G328" i="26"/>
  <c r="I328" i="26" s="1"/>
  <c r="G327" i="26"/>
  <c r="I327" i="26" s="1"/>
  <c r="G326" i="26"/>
  <c r="I326" i="26" s="1"/>
  <c r="G325" i="26"/>
  <c r="I325" i="26" s="1"/>
  <c r="G324" i="26"/>
  <c r="I324" i="26" s="1"/>
  <c r="G322" i="26"/>
  <c r="I322" i="26" s="1"/>
  <c r="F321" i="26"/>
  <c r="H321" i="26" s="1"/>
  <c r="F320" i="26"/>
  <c r="H320" i="26" s="1"/>
  <c r="G319" i="26"/>
  <c r="I319" i="26" s="1"/>
  <c r="F318" i="26"/>
  <c r="H318" i="26" s="1"/>
  <c r="G317" i="26"/>
  <c r="I317" i="26" s="1"/>
  <c r="G316" i="26"/>
  <c r="I316" i="26" s="1"/>
  <c r="F313" i="26"/>
  <c r="H313" i="26" s="1"/>
  <c r="F311" i="26"/>
  <c r="H311" i="26" s="1"/>
  <c r="G310" i="26"/>
  <c r="I310" i="26" s="1"/>
  <c r="G309" i="26"/>
  <c r="I309" i="26" s="1"/>
  <c r="G307" i="26"/>
  <c r="I307" i="26" s="1"/>
  <c r="G306" i="26"/>
  <c r="I306" i="26" s="1"/>
  <c r="G305" i="26"/>
  <c r="I305" i="26" s="1"/>
  <c r="G303" i="26"/>
  <c r="I303" i="26" s="1"/>
  <c r="G302" i="26"/>
  <c r="I302" i="26" s="1"/>
  <c r="F301" i="26"/>
  <c r="H301" i="26" s="1"/>
  <c r="F300" i="26"/>
  <c r="H300" i="26" s="1"/>
  <c r="G299" i="26"/>
  <c r="I299" i="26" s="1"/>
  <c r="G298" i="26"/>
  <c r="I298" i="26" s="1"/>
  <c r="G297" i="26"/>
  <c r="I297" i="26" s="1"/>
  <c r="F296" i="26"/>
  <c r="H296" i="26" s="1"/>
  <c r="F295" i="26"/>
  <c r="H295" i="26" s="1"/>
  <c r="G292" i="26"/>
  <c r="I292" i="26" s="1"/>
  <c r="G291" i="26"/>
  <c r="I291" i="26" s="1"/>
  <c r="G290" i="26"/>
  <c r="I290" i="26" s="1"/>
  <c r="F288" i="26"/>
  <c r="H288" i="26" s="1"/>
  <c r="G287" i="26"/>
  <c r="I287" i="26" s="1"/>
  <c r="G286" i="26"/>
  <c r="I286" i="26" s="1"/>
  <c r="G285" i="26"/>
  <c r="I285" i="26" s="1"/>
  <c r="F284" i="26"/>
  <c r="G283" i="26"/>
  <c r="I283" i="26" s="1"/>
  <c r="G282" i="26"/>
  <c r="I282" i="26" s="1"/>
  <c r="G281" i="26"/>
  <c r="I281" i="26" s="1"/>
  <c r="F279" i="26"/>
  <c r="H279" i="26" s="1"/>
  <c r="F277" i="26"/>
  <c r="H277" i="26" s="1"/>
  <c r="G276" i="26"/>
  <c r="I276" i="26" s="1"/>
  <c r="G275" i="26"/>
  <c r="I275" i="26" s="1"/>
  <c r="G274" i="26"/>
  <c r="I274" i="26" s="1"/>
  <c r="G273" i="26"/>
  <c r="I273" i="26" s="1"/>
  <c r="G272" i="26"/>
  <c r="I272" i="26" s="1"/>
  <c r="F271" i="26"/>
  <c r="H271" i="26" s="1"/>
  <c r="G270" i="26"/>
  <c r="I270" i="26" s="1"/>
  <c r="F269" i="26"/>
  <c r="H269" i="26" s="1"/>
  <c r="F268" i="26"/>
  <c r="H268" i="26" s="1"/>
  <c r="G267" i="26"/>
  <c r="I267" i="26" s="1"/>
  <c r="G266" i="26"/>
  <c r="I266" i="26" s="1"/>
  <c r="G265" i="26"/>
  <c r="I265" i="26" s="1"/>
  <c r="F264" i="26"/>
  <c r="H264" i="26" s="1"/>
  <c r="G262" i="26"/>
  <c r="I262" i="26" s="1"/>
  <c r="G261" i="26"/>
  <c r="I261" i="26" s="1"/>
  <c r="F260" i="26"/>
  <c r="H260" i="26" s="1"/>
  <c r="F258" i="26"/>
  <c r="H258" i="26" s="1"/>
  <c r="F257" i="26"/>
  <c r="H257" i="26" s="1"/>
  <c r="G256" i="26"/>
  <c r="I256" i="26" s="1"/>
  <c r="G253" i="26"/>
  <c r="I253" i="26" s="1"/>
  <c r="G252" i="26"/>
  <c r="I252" i="26" s="1"/>
  <c r="G246" i="26"/>
  <c r="I246" i="26" s="1"/>
  <c r="F245" i="26"/>
  <c r="H245" i="26" s="1"/>
  <c r="G244" i="26"/>
  <c r="I244" i="26" s="1"/>
  <c r="G243" i="26"/>
  <c r="I243" i="26" s="1"/>
  <c r="G242" i="26"/>
  <c r="I242" i="26" s="1"/>
  <c r="G241" i="26"/>
  <c r="I241" i="26" s="1"/>
  <c r="G240" i="26"/>
  <c r="I240" i="26" s="1"/>
  <c r="F239" i="26"/>
  <c r="H239" i="26" s="1"/>
  <c r="F237" i="26"/>
  <c r="H237" i="26" s="1"/>
  <c r="F236" i="26"/>
  <c r="H236" i="26" s="1"/>
  <c r="G235" i="26"/>
  <c r="I235" i="26" s="1"/>
  <c r="G234" i="26"/>
  <c r="I234" i="26" s="1"/>
  <c r="G233" i="26"/>
  <c r="I233" i="26" s="1"/>
  <c r="G228" i="26"/>
  <c r="I228" i="26" s="1"/>
  <c r="F227" i="26"/>
  <c r="H227" i="26" s="1"/>
  <c r="G226" i="26"/>
  <c r="I226" i="26" s="1"/>
  <c r="F225" i="26"/>
  <c r="H225" i="26" s="1"/>
  <c r="G224" i="26"/>
  <c r="I224" i="26" s="1"/>
  <c r="G223" i="26"/>
  <c r="I223" i="26" s="1"/>
  <c r="F221" i="26"/>
  <c r="H221" i="26" s="1"/>
  <c r="F220" i="26"/>
  <c r="H220" i="26" s="1"/>
  <c r="F219" i="26"/>
  <c r="H219" i="26" s="1"/>
  <c r="G218" i="26"/>
  <c r="I218" i="26" s="1"/>
  <c r="G217" i="26"/>
  <c r="I217" i="26" s="1"/>
  <c r="G215" i="26"/>
  <c r="I215" i="26" s="1"/>
  <c r="G214" i="26"/>
  <c r="I214" i="26" s="1"/>
  <c r="G209" i="26"/>
  <c r="I209" i="26" s="1"/>
  <c r="F208" i="26"/>
  <c r="H208" i="26" s="1"/>
  <c r="F207" i="26"/>
  <c r="H207" i="26" s="1"/>
  <c r="G206" i="26"/>
  <c r="I206" i="26" s="1"/>
  <c r="G203" i="26"/>
  <c r="I203" i="26" s="1"/>
  <c r="G202" i="26"/>
  <c r="I202" i="26" s="1"/>
  <c r="F201" i="26"/>
  <c r="H201" i="26" s="1"/>
  <c r="F200" i="26"/>
  <c r="H200" i="26" s="1"/>
  <c r="F198" i="26"/>
  <c r="H198" i="26" s="1"/>
  <c r="G197" i="26"/>
  <c r="I197" i="26" s="1"/>
  <c r="G196" i="26"/>
  <c r="I196" i="26" s="1"/>
  <c r="G195" i="26"/>
  <c r="I195" i="26" s="1"/>
  <c r="G194" i="26"/>
  <c r="I194" i="26" s="1"/>
  <c r="F189" i="26"/>
  <c r="H189" i="26" s="1"/>
  <c r="F188" i="26"/>
  <c r="H188" i="26" s="1"/>
  <c r="G186" i="26"/>
  <c r="I186" i="26" s="1"/>
  <c r="G185" i="26"/>
  <c r="I185" i="26" s="1"/>
  <c r="G184" i="26"/>
  <c r="I184" i="26" s="1"/>
  <c r="G183" i="26"/>
  <c r="I183" i="26" s="1"/>
  <c r="G181" i="26"/>
  <c r="I181" i="26" s="1"/>
  <c r="F180" i="26"/>
  <c r="H180" i="26" s="1"/>
  <c r="F179" i="26"/>
  <c r="H179" i="26" s="1"/>
  <c r="F177" i="26"/>
  <c r="H177" i="26" s="1"/>
  <c r="G176" i="26"/>
  <c r="I176" i="26" s="1"/>
  <c r="G175" i="26"/>
  <c r="I175" i="26" s="1"/>
  <c r="G174" i="26"/>
  <c r="I174" i="26" s="1"/>
  <c r="G169" i="26"/>
  <c r="I169" i="26" s="1"/>
  <c r="F168" i="26"/>
  <c r="H168" i="26" s="1"/>
  <c r="G167" i="26"/>
  <c r="I167" i="26" s="1"/>
  <c r="G166" i="26"/>
  <c r="I166" i="26" s="1"/>
  <c r="G165" i="26"/>
  <c r="I165" i="26" s="1"/>
  <c r="G164" i="26"/>
  <c r="I164" i="26" s="1"/>
  <c r="G162" i="26"/>
  <c r="I162" i="26" s="1"/>
  <c r="F161" i="26"/>
  <c r="H161" i="26" s="1"/>
  <c r="F160" i="26"/>
  <c r="H160" i="26" s="1"/>
  <c r="G159" i="26"/>
  <c r="I159" i="26" s="1"/>
  <c r="G157" i="26"/>
  <c r="I157" i="26" s="1"/>
  <c r="G156" i="26"/>
  <c r="I156" i="26" s="1"/>
  <c r="G154" i="26"/>
  <c r="I154" i="26" s="1"/>
  <c r="F153" i="26"/>
  <c r="H153" i="26" s="1"/>
  <c r="F152" i="26"/>
  <c r="H152" i="26" s="1"/>
  <c r="G151" i="26"/>
  <c r="I151" i="26" s="1"/>
  <c r="G149" i="26"/>
  <c r="I149" i="26" s="1"/>
  <c r="G148" i="26"/>
  <c r="I148" i="26" s="1"/>
  <c r="G147" i="26"/>
  <c r="I147" i="26" s="1"/>
  <c r="F146" i="26"/>
  <c r="H146" i="26" s="1"/>
  <c r="F144" i="26"/>
  <c r="H144" i="26" s="1"/>
  <c r="F143" i="26"/>
  <c r="H143" i="26" s="1"/>
  <c r="G142" i="26"/>
  <c r="I142" i="26" s="1"/>
  <c r="G141" i="26"/>
  <c r="I141" i="26" s="1"/>
  <c r="G140" i="26"/>
  <c r="I140" i="26" s="1"/>
  <c r="F134" i="26"/>
  <c r="H134" i="26" s="1"/>
  <c r="F133" i="26"/>
  <c r="H133" i="26" s="1"/>
  <c r="G131" i="26"/>
  <c r="I131" i="26" s="1"/>
  <c r="G130" i="26"/>
  <c r="I130" i="26" s="1"/>
  <c r="G129" i="26"/>
  <c r="I129" i="26" s="1"/>
  <c r="G127" i="26"/>
  <c r="I127" i="26" s="1"/>
  <c r="F126" i="26"/>
  <c r="H126" i="26" s="1"/>
  <c r="F125" i="26"/>
  <c r="H125" i="26" s="1"/>
  <c r="F124" i="26"/>
  <c r="H124" i="26" s="1"/>
  <c r="G122" i="26"/>
  <c r="I122" i="26" s="1"/>
  <c r="G121" i="26"/>
  <c r="I121" i="26" s="1"/>
  <c r="G120" i="26"/>
  <c r="I120" i="26" s="1"/>
  <c r="G119" i="26"/>
  <c r="I119" i="26" s="1"/>
  <c r="G114" i="26"/>
  <c r="I114" i="26" s="1"/>
  <c r="F113" i="26"/>
  <c r="H113" i="26" s="1"/>
  <c r="G112" i="26"/>
  <c r="I112" i="26" s="1"/>
  <c r="F111" i="26"/>
  <c r="H111" i="26" s="1"/>
  <c r="G109" i="26"/>
  <c r="I109" i="26" s="1"/>
  <c r="G108" i="26"/>
  <c r="I108" i="26" s="1"/>
  <c r="G107" i="26"/>
  <c r="I107" i="26" s="1"/>
  <c r="F106" i="26"/>
  <c r="H106" i="26" s="1"/>
  <c r="F104" i="26"/>
  <c r="H104" i="26" s="1"/>
  <c r="F103" i="26"/>
  <c r="H103" i="26" s="1"/>
  <c r="G102" i="26"/>
  <c r="I102" i="26" s="1"/>
  <c r="G100" i="26"/>
  <c r="I100" i="26" s="1"/>
  <c r="G99" i="26"/>
  <c r="I99" i="26" s="1"/>
  <c r="G94" i="26"/>
  <c r="I94" i="26" s="1"/>
  <c r="F93" i="26"/>
  <c r="H93" i="26" s="1"/>
  <c r="G92" i="26"/>
  <c r="I92" i="26" s="1"/>
  <c r="G91" i="26"/>
  <c r="I91" i="26" s="1"/>
  <c r="G90" i="26"/>
  <c r="I90" i="26" s="1"/>
  <c r="G89" i="26"/>
  <c r="I89" i="26" s="1"/>
  <c r="F88" i="26"/>
  <c r="H88" i="26" s="1"/>
  <c r="F87" i="26"/>
  <c r="H87" i="26" s="1"/>
  <c r="F86" i="26"/>
  <c r="H86" i="26" s="1"/>
  <c r="G85" i="26"/>
  <c r="I85" i="26" s="1"/>
  <c r="G84" i="26"/>
  <c r="I84" i="26" s="1"/>
  <c r="G83" i="26"/>
  <c r="I83" i="26" s="1"/>
  <c r="G82" i="26"/>
  <c r="I82" i="26" s="1"/>
  <c r="F81" i="26"/>
  <c r="H81" i="26" s="1"/>
  <c r="G78" i="26"/>
  <c r="I78" i="26" s="1"/>
  <c r="F77" i="26"/>
  <c r="H77" i="26" s="1"/>
  <c r="G76" i="26"/>
  <c r="I76" i="26" s="1"/>
  <c r="G75" i="26"/>
  <c r="I75" i="26" s="1"/>
  <c r="G74" i="26"/>
  <c r="I74" i="26" s="1"/>
  <c r="G73" i="26"/>
  <c r="I73" i="26" s="1"/>
  <c r="F72" i="26"/>
  <c r="H72" i="26" s="1"/>
  <c r="F71" i="26"/>
  <c r="H71" i="26" s="1"/>
  <c r="F70" i="26"/>
  <c r="H70" i="26" s="1"/>
  <c r="G69" i="26"/>
  <c r="I69" i="26" s="1"/>
  <c r="G66" i="26"/>
  <c r="I66" i="26" s="1"/>
  <c r="G65" i="26"/>
  <c r="I65" i="26" s="1"/>
  <c r="G64" i="26"/>
  <c r="I64" i="26" s="1"/>
  <c r="F63" i="26"/>
  <c r="H63" i="26" s="1"/>
  <c r="F62" i="26"/>
  <c r="H62" i="26" s="1"/>
  <c r="G59" i="26"/>
  <c r="I59" i="26" s="1"/>
  <c r="G58" i="26"/>
  <c r="I58" i="26" s="1"/>
  <c r="G57" i="26"/>
  <c r="I57" i="26" s="1"/>
  <c r="F56" i="26"/>
  <c r="H56" i="26" s="1"/>
  <c r="G55" i="26"/>
  <c r="I55" i="26" s="1"/>
  <c r="G54" i="26"/>
  <c r="I54" i="26" s="1"/>
  <c r="G53" i="26"/>
  <c r="I53" i="26" s="1"/>
  <c r="F52" i="26"/>
  <c r="H52" i="26" s="1"/>
  <c r="F51" i="26"/>
  <c r="H51" i="26" s="1"/>
  <c r="G50" i="26"/>
  <c r="I50" i="26" s="1"/>
  <c r="G49" i="26"/>
  <c r="I49" i="26" s="1"/>
  <c r="G48" i="26"/>
  <c r="I48" i="26" s="1"/>
  <c r="G47" i="26"/>
  <c r="I47" i="26" s="1"/>
  <c r="F46" i="26"/>
  <c r="H46" i="26" s="1"/>
  <c r="G45" i="26"/>
  <c r="I45" i="26" s="1"/>
  <c r="F44" i="26"/>
  <c r="H44" i="26" s="1"/>
  <c r="G43" i="26"/>
  <c r="I43" i="26" s="1"/>
  <c r="G42" i="26"/>
  <c r="I42" i="26" s="1"/>
  <c r="F40" i="26"/>
  <c r="H40" i="26" s="1"/>
  <c r="F39" i="26"/>
  <c r="H39" i="26" s="1"/>
  <c r="G38" i="26"/>
  <c r="I38" i="26" s="1"/>
  <c r="G37" i="26"/>
  <c r="I37" i="26" s="1"/>
  <c r="G36" i="26"/>
  <c r="I36" i="26" s="1"/>
  <c r="G35" i="26"/>
  <c r="I35" i="26" s="1"/>
  <c r="G33" i="26"/>
  <c r="I33" i="26" s="1"/>
  <c r="F32" i="26"/>
  <c r="H32" i="26" s="1"/>
  <c r="G31" i="26"/>
  <c r="I31" i="26" s="1"/>
  <c r="G30" i="26"/>
  <c r="I30" i="26" s="1"/>
  <c r="G29" i="26"/>
  <c r="I29" i="26" s="1"/>
  <c r="F28" i="26"/>
  <c r="H28" i="26" s="1"/>
  <c r="F27" i="26"/>
  <c r="H27" i="26" s="1"/>
  <c r="F26" i="26"/>
  <c r="H26" i="26" s="1"/>
  <c r="G25" i="26"/>
  <c r="I25" i="26" s="1"/>
  <c r="F23" i="26"/>
  <c r="H23" i="26" s="1"/>
  <c r="G22" i="26"/>
  <c r="I22" i="26" s="1"/>
  <c r="F21" i="26"/>
  <c r="H21" i="26" s="1"/>
  <c r="G20" i="26"/>
  <c r="I20" i="26" s="1"/>
  <c r="G13" i="26"/>
  <c r="I13" i="26" s="1"/>
  <c r="F12" i="26"/>
  <c r="H12" i="26" s="1"/>
  <c r="G9" i="26"/>
  <c r="I9" i="26" s="1"/>
  <c r="C635" i="22" l="1"/>
  <c r="D637" i="22"/>
  <c r="G28" i="22"/>
  <c r="I28" i="22" s="1"/>
  <c r="G29" i="22"/>
  <c r="I29" i="22" s="1"/>
  <c r="G14" i="26"/>
  <c r="I14" i="26" s="1"/>
  <c r="G12" i="22"/>
  <c r="I12" i="22" s="1"/>
  <c r="G22" i="22"/>
  <c r="G13" i="22"/>
  <c r="I13" i="22" s="1"/>
  <c r="G23" i="22"/>
  <c r="I23" i="22" s="1"/>
  <c r="G17" i="26"/>
  <c r="I17" i="26" s="1"/>
  <c r="G15" i="22"/>
  <c r="I15" i="22" s="1"/>
  <c r="G30" i="22"/>
  <c r="I30" i="22" s="1"/>
  <c r="F16" i="22"/>
  <c r="G25" i="22"/>
  <c r="I25" i="22" s="1"/>
  <c r="D635" i="22"/>
  <c r="F18" i="22"/>
  <c r="F27" i="22"/>
  <c r="H27" i="22" s="1"/>
  <c r="G11" i="22"/>
  <c r="I11" i="22" s="1"/>
  <c r="F20" i="22"/>
  <c r="F8" i="22"/>
  <c r="H8" i="22" s="1"/>
  <c r="F29" i="22"/>
  <c r="H29" i="22" s="1"/>
  <c r="G16" i="22"/>
  <c r="I16" i="22" s="1"/>
  <c r="G17" i="22"/>
  <c r="G18" i="22"/>
  <c r="F14" i="22"/>
  <c r="F15" i="22"/>
  <c r="F13" i="22"/>
  <c r="F12" i="22"/>
  <c r="H12" i="22" s="1"/>
  <c r="G27" i="22"/>
  <c r="I27" i="22" s="1"/>
  <c r="F32" i="22"/>
  <c r="H32" i="22" s="1"/>
  <c r="F30" i="22"/>
  <c r="H30" i="22" s="1"/>
  <c r="F28" i="22"/>
  <c r="H28" i="22" s="1"/>
  <c r="F26" i="22"/>
  <c r="H26" i="22" s="1"/>
  <c r="F33" i="22"/>
  <c r="H33" i="22" s="1"/>
  <c r="F31" i="22"/>
  <c r="H31" i="22" s="1"/>
  <c r="G16" i="26"/>
  <c r="I16" i="26" s="1"/>
  <c r="F578" i="26"/>
  <c r="H578" i="26" s="1"/>
  <c r="F618" i="26"/>
  <c r="H618" i="26" s="1"/>
  <c r="G15" i="26"/>
  <c r="I15" i="26" s="1"/>
  <c r="F457" i="26"/>
  <c r="H457" i="26" s="1"/>
  <c r="F632" i="26"/>
  <c r="H632" i="26" s="1"/>
  <c r="G590" i="26"/>
  <c r="I590" i="26" s="1"/>
  <c r="F359" i="26"/>
  <c r="H359" i="26" s="1"/>
  <c r="G480" i="26"/>
  <c r="I480" i="26" s="1"/>
  <c r="D636" i="26"/>
  <c r="G225" i="26"/>
  <c r="I225" i="26" s="1"/>
  <c r="G271" i="26"/>
  <c r="I271" i="26" s="1"/>
  <c r="G437" i="26"/>
  <c r="I437" i="26" s="1"/>
  <c r="G465" i="26"/>
  <c r="I465" i="26" s="1"/>
  <c r="F493" i="26"/>
  <c r="H493" i="26" s="1"/>
  <c r="G566" i="26"/>
  <c r="I566" i="26" s="1"/>
  <c r="F196" i="26"/>
  <c r="H196" i="26" s="1"/>
  <c r="G511" i="26"/>
  <c r="I511" i="26" s="1"/>
  <c r="G540" i="26"/>
  <c r="I540" i="26" s="1"/>
  <c r="G227" i="26"/>
  <c r="I227" i="26" s="1"/>
  <c r="F356" i="26"/>
  <c r="H356" i="26" s="1"/>
  <c r="F384" i="26"/>
  <c r="H384" i="26" s="1"/>
  <c r="F430" i="26"/>
  <c r="H430" i="26" s="1"/>
  <c r="G553" i="26"/>
  <c r="I553" i="26" s="1"/>
  <c r="G567" i="26"/>
  <c r="I567" i="26" s="1"/>
  <c r="F582" i="26"/>
  <c r="H582" i="26" s="1"/>
  <c r="F197" i="26"/>
  <c r="H197" i="26" s="1"/>
  <c r="F242" i="26"/>
  <c r="H242" i="26" s="1"/>
  <c r="F262" i="26"/>
  <c r="H262" i="26" s="1"/>
  <c r="F622" i="26"/>
  <c r="H622" i="26" s="1"/>
  <c r="F25" i="26"/>
  <c r="H25" i="26" s="1"/>
  <c r="F73" i="26"/>
  <c r="H73" i="26" s="1"/>
  <c r="F228" i="26"/>
  <c r="H228" i="26" s="1"/>
  <c r="F385" i="26"/>
  <c r="H385" i="26" s="1"/>
  <c r="F400" i="26"/>
  <c r="H400" i="26" s="1"/>
  <c r="G513" i="26"/>
  <c r="I513" i="26" s="1"/>
  <c r="F597" i="26"/>
  <c r="H597" i="26" s="1"/>
  <c r="F166" i="26"/>
  <c r="H166" i="26" s="1"/>
  <c r="G444" i="26"/>
  <c r="I444" i="26" s="1"/>
  <c r="F500" i="26"/>
  <c r="H500" i="26" s="1"/>
  <c r="G358" i="26"/>
  <c r="I358" i="26" s="1"/>
  <c r="F433" i="26"/>
  <c r="H433" i="26" s="1"/>
  <c r="F545" i="26"/>
  <c r="H545" i="26" s="1"/>
  <c r="F611" i="26"/>
  <c r="H611" i="26" s="1"/>
  <c r="G111" i="26"/>
  <c r="I111" i="26" s="1"/>
  <c r="F349" i="26"/>
  <c r="H349" i="26" s="1"/>
  <c r="G598" i="26"/>
  <c r="I598" i="26" s="1"/>
  <c r="F429" i="26"/>
  <c r="H429" i="26" s="1"/>
  <c r="F202" i="26"/>
  <c r="H202" i="26" s="1"/>
  <c r="G333" i="26"/>
  <c r="G434" i="26"/>
  <c r="I434" i="26" s="1"/>
  <c r="F476" i="26"/>
  <c r="H476" i="26" s="1"/>
  <c r="F586" i="26"/>
  <c r="H586" i="26" s="1"/>
  <c r="F169" i="26"/>
  <c r="H169" i="26" s="1"/>
  <c r="F350" i="26"/>
  <c r="H350" i="26" s="1"/>
  <c r="G377" i="26"/>
  <c r="I377" i="26" s="1"/>
  <c r="G534" i="26"/>
  <c r="I534" i="26" s="1"/>
  <c r="G560" i="26"/>
  <c r="I560" i="26" s="1"/>
  <c r="F574" i="26"/>
  <c r="H574" i="26" s="1"/>
  <c r="G552" i="26"/>
  <c r="I552" i="26" s="1"/>
  <c r="F224" i="26"/>
  <c r="H224" i="26" s="1"/>
  <c r="G318" i="26"/>
  <c r="I318" i="26" s="1"/>
  <c r="G491" i="26"/>
  <c r="I491" i="26" s="1"/>
  <c r="G587" i="26"/>
  <c r="I587" i="26" s="1"/>
  <c r="F614" i="26"/>
  <c r="H614" i="26" s="1"/>
  <c r="F629" i="26"/>
  <c r="H629" i="26" s="1"/>
  <c r="F383" i="26"/>
  <c r="H383" i="26" s="1"/>
  <c r="F48" i="26"/>
  <c r="H48" i="26" s="1"/>
  <c r="F234" i="26"/>
  <c r="H234" i="26" s="1"/>
  <c r="F285" i="26"/>
  <c r="H285" i="26" s="1"/>
  <c r="G378" i="26"/>
  <c r="I378" i="26" s="1"/>
  <c r="G547" i="26"/>
  <c r="I547" i="26" s="1"/>
  <c r="G413" i="26"/>
  <c r="I413" i="26" s="1"/>
  <c r="F481" i="26"/>
  <c r="H481" i="26" s="1"/>
  <c r="F64" i="26"/>
  <c r="H64" i="26" s="1"/>
  <c r="F392" i="26"/>
  <c r="H392" i="26" s="1"/>
  <c r="G602" i="26"/>
  <c r="I602" i="26" s="1"/>
  <c r="G56" i="26"/>
  <c r="I56" i="26" s="1"/>
  <c r="F215" i="26"/>
  <c r="H215" i="26" s="1"/>
  <c r="G40" i="26"/>
  <c r="I40" i="26" s="1"/>
  <c r="F49" i="26"/>
  <c r="H49" i="26" s="1"/>
  <c r="F65" i="26"/>
  <c r="H65" i="26" s="1"/>
  <c r="F74" i="26"/>
  <c r="H74" i="26" s="1"/>
  <c r="G81" i="26"/>
  <c r="I81" i="26" s="1"/>
  <c r="G93" i="26"/>
  <c r="I93" i="26" s="1"/>
  <c r="F120" i="26"/>
  <c r="H120" i="26" s="1"/>
  <c r="G134" i="26"/>
  <c r="I134" i="26" s="1"/>
  <c r="G152" i="26"/>
  <c r="I152" i="26" s="1"/>
  <c r="F157" i="26"/>
  <c r="H157" i="26" s="1"/>
  <c r="G189" i="26"/>
  <c r="I189" i="26" s="1"/>
  <c r="G198" i="26"/>
  <c r="I198" i="26" s="1"/>
  <c r="G207" i="26"/>
  <c r="I207" i="26" s="1"/>
  <c r="G257" i="26"/>
  <c r="I257" i="26" s="1"/>
  <c r="F281" i="26"/>
  <c r="H281" i="26" s="1"/>
  <c r="G288" i="26"/>
  <c r="I288" i="26" s="1"/>
  <c r="G311" i="26"/>
  <c r="I311" i="26" s="1"/>
  <c r="G363" i="26"/>
  <c r="I363" i="26" s="1"/>
  <c r="G371" i="26"/>
  <c r="I371" i="26" s="1"/>
  <c r="G438" i="26"/>
  <c r="I438" i="26" s="1"/>
  <c r="G453" i="26"/>
  <c r="I453" i="26" s="1"/>
  <c r="G459" i="26"/>
  <c r="I459" i="26" s="1"/>
  <c r="G474" i="26"/>
  <c r="I474" i="26" s="1"/>
  <c r="G487" i="26"/>
  <c r="I487" i="26" s="1"/>
  <c r="G506" i="26"/>
  <c r="I506" i="26" s="1"/>
  <c r="G520" i="26"/>
  <c r="I520" i="26" s="1"/>
  <c r="G577" i="26"/>
  <c r="I577" i="26" s="1"/>
  <c r="G584" i="26"/>
  <c r="I584" i="26" s="1"/>
  <c r="G591" i="26"/>
  <c r="I591" i="26" s="1"/>
  <c r="G604" i="26"/>
  <c r="I604" i="26" s="1"/>
  <c r="F613" i="26"/>
  <c r="H613" i="26" s="1"/>
  <c r="G621" i="26"/>
  <c r="I621" i="26" s="1"/>
  <c r="G630" i="26"/>
  <c r="I630" i="26" s="1"/>
  <c r="G143" i="26"/>
  <c r="I143" i="26" s="1"/>
  <c r="F57" i="26"/>
  <c r="H57" i="26" s="1"/>
  <c r="F89" i="26"/>
  <c r="H89" i="26" s="1"/>
  <c r="G144" i="26"/>
  <c r="I144" i="26" s="1"/>
  <c r="F241" i="26"/>
  <c r="H241" i="26" s="1"/>
  <c r="F246" i="26"/>
  <c r="H246" i="26" s="1"/>
  <c r="F267" i="26"/>
  <c r="H267" i="26" s="1"/>
  <c r="G296" i="26"/>
  <c r="I296" i="26" s="1"/>
  <c r="F328" i="26"/>
  <c r="H328" i="26" s="1"/>
  <c r="G344" i="26"/>
  <c r="I344" i="26" s="1"/>
  <c r="F417" i="26"/>
  <c r="H417" i="26" s="1"/>
  <c r="F423" i="26"/>
  <c r="H423" i="26" s="1"/>
  <c r="F514" i="26"/>
  <c r="H514" i="26" s="1"/>
  <c r="F548" i="26"/>
  <c r="H548" i="26" s="1"/>
  <c r="F599" i="26"/>
  <c r="H599" i="26" s="1"/>
  <c r="G26" i="26"/>
  <c r="I26" i="26" s="1"/>
  <c r="F75" i="26"/>
  <c r="H75" i="26" s="1"/>
  <c r="F94" i="26"/>
  <c r="H94" i="26" s="1"/>
  <c r="G103" i="26"/>
  <c r="I103" i="26" s="1"/>
  <c r="F112" i="26"/>
  <c r="H112" i="26" s="1"/>
  <c r="F129" i="26"/>
  <c r="H129" i="26" s="1"/>
  <c r="F159" i="26"/>
  <c r="H159" i="26" s="1"/>
  <c r="F184" i="26"/>
  <c r="H184" i="26" s="1"/>
  <c r="G200" i="26"/>
  <c r="I200" i="26" s="1"/>
  <c r="G258" i="26"/>
  <c r="I258" i="26" s="1"/>
  <c r="F273" i="26"/>
  <c r="H273" i="26" s="1"/>
  <c r="F306" i="26"/>
  <c r="H306" i="26" s="1"/>
  <c r="G320" i="26"/>
  <c r="I320" i="26" s="1"/>
  <c r="G336" i="26"/>
  <c r="I336" i="26" s="1"/>
  <c r="F386" i="26"/>
  <c r="H386" i="26" s="1"/>
  <c r="F401" i="26"/>
  <c r="H401" i="26" s="1"/>
  <c r="F409" i="26"/>
  <c r="H409" i="26" s="1"/>
  <c r="F439" i="26"/>
  <c r="H439" i="26" s="1"/>
  <c r="F446" i="26"/>
  <c r="H446" i="26" s="1"/>
  <c r="F541" i="26"/>
  <c r="H541" i="26" s="1"/>
  <c r="F556" i="26"/>
  <c r="H556" i="26" s="1"/>
  <c r="F564" i="26"/>
  <c r="H564" i="26" s="1"/>
  <c r="F102" i="26"/>
  <c r="H102" i="26" s="1"/>
  <c r="G295" i="26"/>
  <c r="I295" i="26" s="1"/>
  <c r="F8" i="26"/>
  <c r="H8" i="26" s="1"/>
  <c r="F43" i="26"/>
  <c r="H43" i="26" s="1"/>
  <c r="F50" i="26"/>
  <c r="H50" i="26" s="1"/>
  <c r="G153" i="26"/>
  <c r="I153" i="26" s="1"/>
  <c r="F175" i="26"/>
  <c r="H175" i="26" s="1"/>
  <c r="G208" i="26"/>
  <c r="I208" i="26" s="1"/>
  <c r="F217" i="26"/>
  <c r="H217" i="26" s="1"/>
  <c r="F282" i="26"/>
  <c r="H282" i="26" s="1"/>
  <c r="F364" i="26"/>
  <c r="H364" i="26" s="1"/>
  <c r="F372" i="26"/>
  <c r="H372" i="26" s="1"/>
  <c r="G380" i="26"/>
  <c r="I380" i="26" s="1"/>
  <c r="F496" i="26"/>
  <c r="H496" i="26" s="1"/>
  <c r="G501" i="26"/>
  <c r="I501" i="26" s="1"/>
  <c r="F530" i="26"/>
  <c r="H530" i="26" s="1"/>
  <c r="F536" i="26"/>
  <c r="H536" i="26" s="1"/>
  <c r="F14" i="26"/>
  <c r="H14" i="26" s="1"/>
  <c r="F127" i="26"/>
  <c r="H127" i="26" s="1"/>
  <c r="G245" i="26"/>
  <c r="I245" i="26" s="1"/>
  <c r="F36" i="26"/>
  <c r="H36" i="26" s="1"/>
  <c r="F66" i="26"/>
  <c r="H66" i="26" s="1"/>
  <c r="F90" i="26"/>
  <c r="H90" i="26" s="1"/>
  <c r="G104" i="26"/>
  <c r="I104" i="26" s="1"/>
  <c r="F121" i="26"/>
  <c r="H121" i="26" s="1"/>
  <c r="F130" i="26"/>
  <c r="H130" i="26" s="1"/>
  <c r="F147" i="26"/>
  <c r="H147" i="26" s="1"/>
  <c r="F274" i="26"/>
  <c r="H274" i="26" s="1"/>
  <c r="F290" i="26"/>
  <c r="H290" i="26" s="1"/>
  <c r="F298" i="26"/>
  <c r="H298" i="26" s="1"/>
  <c r="G313" i="26"/>
  <c r="I313" i="26" s="1"/>
  <c r="F329" i="26"/>
  <c r="H329" i="26" s="1"/>
  <c r="G337" i="26"/>
  <c r="I337" i="26" s="1"/>
  <c r="F396" i="26"/>
  <c r="H396" i="26" s="1"/>
  <c r="F402" i="26"/>
  <c r="H402" i="26" s="1"/>
  <c r="F419" i="26"/>
  <c r="H419" i="26" s="1"/>
  <c r="G425" i="26"/>
  <c r="I425" i="26" s="1"/>
  <c r="F440" i="26"/>
  <c r="H440" i="26" s="1"/>
  <c r="F454" i="26"/>
  <c r="H454" i="26" s="1"/>
  <c r="F488" i="26"/>
  <c r="H488" i="26" s="1"/>
  <c r="G521" i="26"/>
  <c r="I521" i="26" s="1"/>
  <c r="G570" i="26"/>
  <c r="I570" i="26" s="1"/>
  <c r="F593" i="26"/>
  <c r="H593" i="26" s="1"/>
  <c r="F601" i="26"/>
  <c r="H601" i="26" s="1"/>
  <c r="G605" i="26"/>
  <c r="I605" i="26" s="1"/>
  <c r="F165" i="26"/>
  <c r="H165" i="26" s="1"/>
  <c r="F266" i="26"/>
  <c r="H266" i="26" s="1"/>
  <c r="F327" i="26"/>
  <c r="H327" i="26" s="1"/>
  <c r="F83" i="26"/>
  <c r="H83" i="26" s="1"/>
  <c r="G160" i="26"/>
  <c r="I160" i="26" s="1"/>
  <c r="F167" i="26"/>
  <c r="H167" i="26" s="1"/>
  <c r="F185" i="26"/>
  <c r="H185" i="26" s="1"/>
  <c r="G268" i="26"/>
  <c r="I268" i="26" s="1"/>
  <c r="F283" i="26"/>
  <c r="H283" i="26" s="1"/>
  <c r="G321" i="26"/>
  <c r="I321" i="26" s="1"/>
  <c r="F365" i="26"/>
  <c r="H365" i="26" s="1"/>
  <c r="F412" i="26"/>
  <c r="H412" i="26" s="1"/>
  <c r="F469" i="26"/>
  <c r="H469" i="26" s="1"/>
  <c r="F484" i="26"/>
  <c r="H484" i="26" s="1"/>
  <c r="F502" i="26"/>
  <c r="H502" i="26" s="1"/>
  <c r="F510" i="26"/>
  <c r="H510" i="26" s="1"/>
  <c r="G27" i="26"/>
  <c r="I27" i="26" s="1"/>
  <c r="F59" i="26"/>
  <c r="H59" i="26" s="1"/>
  <c r="F69" i="26"/>
  <c r="H69" i="26" s="1"/>
  <c r="F76" i="26"/>
  <c r="H76" i="26" s="1"/>
  <c r="G113" i="26"/>
  <c r="I113" i="26" s="1"/>
  <c r="F148" i="26"/>
  <c r="H148" i="26" s="1"/>
  <c r="F154" i="26"/>
  <c r="H154" i="26" s="1"/>
  <c r="F209" i="26"/>
  <c r="H209" i="26" s="1"/>
  <c r="F226" i="26"/>
  <c r="H226" i="26" s="1"/>
  <c r="F243" i="26"/>
  <c r="H243" i="26" s="1"/>
  <c r="F307" i="26"/>
  <c r="H307" i="26" s="1"/>
  <c r="F338" i="26"/>
  <c r="H338" i="26" s="1"/>
  <c r="F347" i="26"/>
  <c r="H347" i="26" s="1"/>
  <c r="F355" i="26"/>
  <c r="H355" i="26" s="1"/>
  <c r="F374" i="26"/>
  <c r="H374" i="26" s="1"/>
  <c r="F382" i="26"/>
  <c r="H382" i="26" s="1"/>
  <c r="F403" i="26"/>
  <c r="H403" i="26" s="1"/>
  <c r="F455" i="26"/>
  <c r="H455" i="26" s="1"/>
  <c r="F462" i="26"/>
  <c r="H462" i="26" s="1"/>
  <c r="F517" i="26"/>
  <c r="H517" i="26" s="1"/>
  <c r="F550" i="26"/>
  <c r="H550" i="26" s="1"/>
  <c r="F565" i="26"/>
  <c r="H565" i="26" s="1"/>
  <c r="F633" i="26"/>
  <c r="H633" i="26" s="1"/>
  <c r="F183" i="26"/>
  <c r="H183" i="26" s="1"/>
  <c r="G10" i="26"/>
  <c r="I10" i="26" s="1"/>
  <c r="G21" i="26"/>
  <c r="I21" i="26" s="1"/>
  <c r="F91" i="26"/>
  <c r="H91" i="26" s="1"/>
  <c r="F122" i="26"/>
  <c r="H122" i="26" s="1"/>
  <c r="F140" i="26"/>
  <c r="H140" i="26" s="1"/>
  <c r="G161" i="26"/>
  <c r="I161" i="26" s="1"/>
  <c r="F176" i="26"/>
  <c r="H176" i="26" s="1"/>
  <c r="G219" i="26"/>
  <c r="I219" i="26" s="1"/>
  <c r="G269" i="26"/>
  <c r="I269" i="26" s="1"/>
  <c r="F291" i="26"/>
  <c r="H291" i="26" s="1"/>
  <c r="F368" i="26"/>
  <c r="H368" i="26" s="1"/>
  <c r="G389" i="26"/>
  <c r="I389" i="26" s="1"/>
  <c r="F427" i="26"/>
  <c r="H427" i="26" s="1"/>
  <c r="F477" i="26"/>
  <c r="H477" i="26" s="1"/>
  <c r="G490" i="26"/>
  <c r="I490" i="26" s="1"/>
  <c r="F497" i="26"/>
  <c r="H497" i="26" s="1"/>
  <c r="G523" i="26"/>
  <c r="I523" i="26" s="1"/>
  <c r="F531" i="26"/>
  <c r="H531" i="26" s="1"/>
  <c r="F538" i="26"/>
  <c r="H538" i="26" s="1"/>
  <c r="F559" i="26"/>
  <c r="H559" i="26" s="1"/>
  <c r="G571" i="26"/>
  <c r="I571" i="26" s="1"/>
  <c r="F38" i="26"/>
  <c r="H38" i="26" s="1"/>
  <c r="G70" i="26"/>
  <c r="I70" i="26" s="1"/>
  <c r="F108" i="26"/>
  <c r="H108" i="26" s="1"/>
  <c r="F114" i="26"/>
  <c r="H114" i="26" s="1"/>
  <c r="F131" i="26"/>
  <c r="H131" i="26" s="1"/>
  <c r="F195" i="26"/>
  <c r="H195" i="26" s="1"/>
  <c r="F203" i="26"/>
  <c r="H203" i="26" s="1"/>
  <c r="F235" i="26"/>
  <c r="H235" i="26" s="1"/>
  <c r="G300" i="26"/>
  <c r="I300" i="26" s="1"/>
  <c r="F322" i="26"/>
  <c r="H322" i="26" s="1"/>
  <c r="F341" i="26"/>
  <c r="H341" i="26" s="1"/>
  <c r="F360" i="26"/>
  <c r="H360" i="26" s="1"/>
  <c r="F397" i="26"/>
  <c r="H397" i="26" s="1"/>
  <c r="F441" i="26"/>
  <c r="H441" i="26" s="1"/>
  <c r="F449" i="26"/>
  <c r="H449" i="26" s="1"/>
  <c r="F456" i="26"/>
  <c r="H456" i="26" s="1"/>
  <c r="F623" i="26"/>
  <c r="H623" i="26" s="1"/>
  <c r="F22" i="26"/>
  <c r="H22" i="26" s="1"/>
  <c r="G77" i="26"/>
  <c r="I77" i="26" s="1"/>
  <c r="F84" i="26"/>
  <c r="H84" i="26" s="1"/>
  <c r="F141" i="26"/>
  <c r="H141" i="26" s="1"/>
  <c r="F149" i="26"/>
  <c r="H149" i="26" s="1"/>
  <c r="F162" i="26"/>
  <c r="H162" i="26" s="1"/>
  <c r="G168" i="26"/>
  <c r="I168" i="26" s="1"/>
  <c r="G177" i="26"/>
  <c r="I177" i="26" s="1"/>
  <c r="F186" i="26"/>
  <c r="H186" i="26" s="1"/>
  <c r="F253" i="26"/>
  <c r="H253" i="26" s="1"/>
  <c r="F270" i="26"/>
  <c r="H270" i="26" s="1"/>
  <c r="F276" i="26"/>
  <c r="H276" i="26" s="1"/>
  <c r="F309" i="26"/>
  <c r="H309" i="26" s="1"/>
  <c r="F317" i="26"/>
  <c r="H317" i="26" s="1"/>
  <c r="F463" i="26"/>
  <c r="H463" i="26" s="1"/>
  <c r="F470" i="26"/>
  <c r="F503" i="26"/>
  <c r="H503" i="26" s="1"/>
  <c r="F527" i="26"/>
  <c r="H527" i="26" s="1"/>
  <c r="F11" i="26"/>
  <c r="H11" i="26" s="1"/>
  <c r="F29" i="26"/>
  <c r="H29" i="26" s="1"/>
  <c r="G124" i="26"/>
  <c r="I124" i="26" s="1"/>
  <c r="F206" i="26"/>
  <c r="H206" i="26" s="1"/>
  <c r="G264" i="26"/>
  <c r="I264" i="26" s="1"/>
  <c r="G301" i="26"/>
  <c r="I301" i="26" s="1"/>
  <c r="G332" i="26"/>
  <c r="I332" i="26" s="1"/>
  <c r="F348" i="26"/>
  <c r="H348" i="26" s="1"/>
  <c r="G375" i="26"/>
  <c r="I375" i="26" s="1"/>
  <c r="G390" i="26"/>
  <c r="I390" i="26" s="1"/>
  <c r="F404" i="26"/>
  <c r="H404" i="26" s="1"/>
  <c r="F421" i="26"/>
  <c r="H421" i="26" s="1"/>
  <c r="F435" i="26"/>
  <c r="H435" i="26" s="1"/>
  <c r="F479" i="26"/>
  <c r="H479" i="26" s="1"/>
  <c r="F485" i="26"/>
  <c r="H485" i="26" s="1"/>
  <c r="F610" i="26"/>
  <c r="H610" i="26" s="1"/>
  <c r="F54" i="26"/>
  <c r="H54" i="26" s="1"/>
  <c r="F78" i="26"/>
  <c r="H78" i="26" s="1"/>
  <c r="F100" i="26"/>
  <c r="H100" i="26" s="1"/>
  <c r="F109" i="26"/>
  <c r="H109" i="26" s="1"/>
  <c r="G179" i="26"/>
  <c r="I179" i="26" s="1"/>
  <c r="F223" i="26"/>
  <c r="H223" i="26" s="1"/>
  <c r="G236" i="26"/>
  <c r="I236" i="26" s="1"/>
  <c r="F244" i="26"/>
  <c r="H244" i="26" s="1"/>
  <c r="F292" i="26"/>
  <c r="H292" i="26" s="1"/>
  <c r="F369" i="26"/>
  <c r="H369" i="26" s="1"/>
  <c r="G443" i="26"/>
  <c r="I443" i="26" s="1"/>
  <c r="F498" i="26"/>
  <c r="H498" i="26" s="1"/>
  <c r="F519" i="26"/>
  <c r="H519" i="26" s="1"/>
  <c r="F603" i="26"/>
  <c r="H603" i="26" s="1"/>
  <c r="F561" i="26"/>
  <c r="H561" i="26" s="1"/>
  <c r="G23" i="26"/>
  <c r="I23" i="26" s="1"/>
  <c r="F30" i="26"/>
  <c r="H30" i="26" s="1"/>
  <c r="G39" i="26"/>
  <c r="I39" i="26" s="1"/>
  <c r="G72" i="26"/>
  <c r="I72" i="26" s="1"/>
  <c r="F92" i="26"/>
  <c r="H92" i="26" s="1"/>
  <c r="G133" i="26"/>
  <c r="I133" i="26" s="1"/>
  <c r="F151" i="26"/>
  <c r="H151" i="26" s="1"/>
  <c r="F156" i="26"/>
  <c r="H156" i="26" s="1"/>
  <c r="F164" i="26"/>
  <c r="H164" i="26" s="1"/>
  <c r="F310" i="26"/>
  <c r="H310" i="26" s="1"/>
  <c r="F342" i="26"/>
  <c r="H342" i="26" s="1"/>
  <c r="F415" i="26"/>
  <c r="H415" i="26" s="1"/>
  <c r="F422" i="26"/>
  <c r="H422" i="26" s="1"/>
  <c r="F526" i="26"/>
  <c r="H526" i="26" s="1"/>
  <c r="G408" i="26"/>
  <c r="I408" i="26" s="1"/>
  <c r="G86" i="26"/>
  <c r="I86" i="26" s="1"/>
  <c r="G126" i="26"/>
  <c r="I126" i="26" s="1"/>
  <c r="F142" i="26"/>
  <c r="H142" i="26" s="1"/>
  <c r="G188" i="26"/>
  <c r="I188" i="26" s="1"/>
  <c r="G237" i="26"/>
  <c r="I237" i="26" s="1"/>
  <c r="F256" i="26"/>
  <c r="H256" i="26" s="1"/>
  <c r="F265" i="26"/>
  <c r="H265" i="26" s="1"/>
  <c r="F287" i="26"/>
  <c r="H287" i="26" s="1"/>
  <c r="F302" i="26"/>
  <c r="H302" i="26" s="1"/>
  <c r="G472" i="26"/>
  <c r="I472" i="26" s="1"/>
  <c r="F486" i="26"/>
  <c r="H486" i="26" s="1"/>
  <c r="G583" i="26"/>
  <c r="I583" i="26" s="1"/>
  <c r="G619" i="26"/>
  <c r="I619" i="26" s="1"/>
  <c r="G52" i="26"/>
  <c r="I52" i="26" s="1"/>
  <c r="G97" i="26"/>
  <c r="I97" i="26" s="1"/>
  <c r="F97" i="26"/>
  <c r="H97" i="26" s="1"/>
  <c r="G115" i="26"/>
  <c r="I115" i="26" s="1"/>
  <c r="F115" i="26"/>
  <c r="H115" i="26" s="1"/>
  <c r="F192" i="26"/>
  <c r="H192" i="26" s="1"/>
  <c r="G192" i="26"/>
  <c r="I192" i="26" s="1"/>
  <c r="G231" i="26"/>
  <c r="I231" i="26" s="1"/>
  <c r="F231" i="26"/>
  <c r="H231" i="26" s="1"/>
  <c r="F31" i="26"/>
  <c r="H31" i="26" s="1"/>
  <c r="G116" i="26"/>
  <c r="I116" i="26" s="1"/>
  <c r="F116" i="26"/>
  <c r="H116" i="26" s="1"/>
  <c r="G135" i="26"/>
  <c r="I135" i="26" s="1"/>
  <c r="F135" i="26"/>
  <c r="H135" i="26" s="1"/>
  <c r="G180" i="26"/>
  <c r="I180" i="26" s="1"/>
  <c r="F213" i="26"/>
  <c r="H213" i="26" s="1"/>
  <c r="G213" i="26"/>
  <c r="I213" i="26" s="1"/>
  <c r="G250" i="26"/>
  <c r="I250" i="26" s="1"/>
  <c r="F250" i="26"/>
  <c r="H250" i="26" s="1"/>
  <c r="G354" i="26"/>
  <c r="I354" i="26" s="1"/>
  <c r="F354" i="26"/>
  <c r="H354" i="26" s="1"/>
  <c r="G136" i="26"/>
  <c r="I136" i="26" s="1"/>
  <c r="F136" i="26"/>
  <c r="H136" i="26" s="1"/>
  <c r="F232" i="26"/>
  <c r="H232" i="26" s="1"/>
  <c r="G232" i="26"/>
  <c r="I232" i="26" s="1"/>
  <c r="F181" i="26"/>
  <c r="H181" i="26" s="1"/>
  <c r="F251" i="26"/>
  <c r="H251" i="26" s="1"/>
  <c r="G251" i="26"/>
  <c r="I251" i="26" s="1"/>
  <c r="G201" i="26"/>
  <c r="I201" i="26" s="1"/>
  <c r="G260" i="26"/>
  <c r="I260" i="26" s="1"/>
  <c r="F16" i="26"/>
  <c r="H16" i="26" s="1"/>
  <c r="G32" i="26"/>
  <c r="I32" i="26" s="1"/>
  <c r="F37" i="26"/>
  <c r="H37" i="26" s="1"/>
  <c r="F45" i="26"/>
  <c r="H45" i="26" s="1"/>
  <c r="F53" i="26"/>
  <c r="H53" i="26" s="1"/>
  <c r="G62" i="26"/>
  <c r="I62" i="26" s="1"/>
  <c r="G88" i="26"/>
  <c r="I88" i="26" s="1"/>
  <c r="F99" i="26"/>
  <c r="H99" i="26" s="1"/>
  <c r="F107" i="26"/>
  <c r="H107" i="26" s="1"/>
  <c r="G146" i="26"/>
  <c r="I146" i="26" s="1"/>
  <c r="G221" i="26"/>
  <c r="I221" i="26" s="1"/>
  <c r="F233" i="26"/>
  <c r="H233" i="26" s="1"/>
  <c r="F240" i="26"/>
  <c r="H240" i="26" s="1"/>
  <c r="G284" i="26"/>
  <c r="I284" i="26" s="1"/>
  <c r="F460" i="26"/>
  <c r="H460" i="26" s="1"/>
  <c r="G460" i="26"/>
  <c r="I460" i="26" s="1"/>
  <c r="F303" i="26"/>
  <c r="H303" i="26" s="1"/>
  <c r="G557" i="26"/>
  <c r="I557" i="26" s="1"/>
  <c r="G631" i="26"/>
  <c r="I631" i="26" s="1"/>
  <c r="F631" i="26"/>
  <c r="H631" i="26" s="1"/>
  <c r="F9" i="26"/>
  <c r="H9" i="26" s="1"/>
  <c r="F119" i="26"/>
  <c r="H119" i="26" s="1"/>
  <c r="F252" i="26"/>
  <c r="H252" i="26" s="1"/>
  <c r="F261" i="26"/>
  <c r="H261" i="26" s="1"/>
  <c r="G277" i="26"/>
  <c r="I277" i="26" s="1"/>
  <c r="F466" i="26"/>
  <c r="H466" i="26" s="1"/>
  <c r="G494" i="26"/>
  <c r="I494" i="26" s="1"/>
  <c r="F494" i="26"/>
  <c r="H494" i="26" s="1"/>
  <c r="F139" i="26"/>
  <c r="H139" i="26" s="1"/>
  <c r="G139" i="26"/>
  <c r="I139" i="26" s="1"/>
  <c r="F214" i="26"/>
  <c r="H214" i="26" s="1"/>
  <c r="F278" i="26"/>
  <c r="H278" i="26" s="1"/>
  <c r="G278" i="26"/>
  <c r="I278" i="26" s="1"/>
  <c r="G420" i="26"/>
  <c r="I420" i="26" s="1"/>
  <c r="F420" i="26"/>
  <c r="H420" i="26" s="1"/>
  <c r="G220" i="26"/>
  <c r="I220" i="26" s="1"/>
  <c r="F13" i="26"/>
  <c r="H13" i="26" s="1"/>
  <c r="G63" i="26"/>
  <c r="I63" i="26" s="1"/>
  <c r="F299" i="26"/>
  <c r="H299" i="26" s="1"/>
  <c r="F334" i="26"/>
  <c r="H334" i="26" s="1"/>
  <c r="F376" i="26"/>
  <c r="H376" i="26" s="1"/>
  <c r="G608" i="26"/>
  <c r="I608" i="26" s="1"/>
  <c r="F608" i="26"/>
  <c r="H608" i="26" s="1"/>
  <c r="F98" i="26"/>
  <c r="H98" i="26" s="1"/>
  <c r="G98" i="26"/>
  <c r="I98" i="26" s="1"/>
  <c r="G44" i="26"/>
  <c r="I44" i="26" s="1"/>
  <c r="G28" i="26"/>
  <c r="I28" i="26" s="1"/>
  <c r="G12" i="26"/>
  <c r="I12" i="26" s="1"/>
  <c r="G125" i="26"/>
  <c r="I125" i="26" s="1"/>
  <c r="F33" i="26"/>
  <c r="H33" i="26" s="1"/>
  <c r="F42" i="26"/>
  <c r="H42" i="26" s="1"/>
  <c r="F17" i="26"/>
  <c r="H17" i="26" s="1"/>
  <c r="G46" i="26"/>
  <c r="I46" i="26" s="1"/>
  <c r="F58" i="26"/>
  <c r="H58" i="26" s="1"/>
  <c r="G279" i="26"/>
  <c r="I279" i="26" s="1"/>
  <c r="G414" i="26"/>
  <c r="I414" i="26" s="1"/>
  <c r="F414" i="26"/>
  <c r="H414" i="26" s="1"/>
  <c r="F174" i="26"/>
  <c r="H174" i="26" s="1"/>
  <c r="F82" i="26"/>
  <c r="H82" i="26" s="1"/>
  <c r="F194" i="26"/>
  <c r="H194" i="26" s="1"/>
  <c r="F20" i="26"/>
  <c r="H20" i="26" s="1"/>
  <c r="F118" i="26"/>
  <c r="H118" i="26" s="1"/>
  <c r="G118" i="26"/>
  <c r="I118" i="26" s="1"/>
  <c r="F524" i="26"/>
  <c r="H524" i="26" s="1"/>
  <c r="G106" i="26"/>
  <c r="I106" i="26" s="1"/>
  <c r="G79" i="26"/>
  <c r="I79" i="26" s="1"/>
  <c r="F79" i="26"/>
  <c r="H79" i="26" s="1"/>
  <c r="G170" i="26"/>
  <c r="I170" i="26" s="1"/>
  <c r="F170" i="26"/>
  <c r="H170" i="26" s="1"/>
  <c r="G357" i="26"/>
  <c r="I357" i="26" s="1"/>
  <c r="F357" i="26"/>
  <c r="H357" i="26" s="1"/>
  <c r="F450" i="26"/>
  <c r="H450" i="26" s="1"/>
  <c r="G450" i="26"/>
  <c r="I450" i="26" s="1"/>
  <c r="F535" i="26"/>
  <c r="H535" i="26" s="1"/>
  <c r="G155" i="26"/>
  <c r="I155" i="26" s="1"/>
  <c r="F155" i="26"/>
  <c r="G61" i="26"/>
  <c r="I61" i="26" s="1"/>
  <c r="F61" i="26"/>
  <c r="H61" i="26" s="1"/>
  <c r="G80" i="26"/>
  <c r="I80" i="26" s="1"/>
  <c r="F80" i="26"/>
  <c r="H80" i="26" s="1"/>
  <c r="F35" i="26"/>
  <c r="H35" i="26" s="1"/>
  <c r="F47" i="26"/>
  <c r="H47" i="26" s="1"/>
  <c r="F55" i="26"/>
  <c r="H55" i="26" s="1"/>
  <c r="G71" i="26"/>
  <c r="I71" i="26" s="1"/>
  <c r="F85" i="26"/>
  <c r="H85" i="26" s="1"/>
  <c r="G191" i="26"/>
  <c r="I191" i="26" s="1"/>
  <c r="F191" i="26"/>
  <c r="H191" i="26" s="1"/>
  <c r="G211" i="26"/>
  <c r="I211" i="26" s="1"/>
  <c r="F211" i="26"/>
  <c r="H211" i="26" s="1"/>
  <c r="F218" i="26"/>
  <c r="H218" i="26" s="1"/>
  <c r="F294" i="26"/>
  <c r="H294" i="26" s="1"/>
  <c r="G294" i="26"/>
  <c r="I294" i="26" s="1"/>
  <c r="F345" i="26"/>
  <c r="H345" i="26" s="1"/>
  <c r="F352" i="26"/>
  <c r="H352" i="26" s="1"/>
  <c r="G352" i="26"/>
  <c r="I352" i="26" s="1"/>
  <c r="G87" i="26"/>
  <c r="I87" i="26" s="1"/>
  <c r="G239" i="26"/>
  <c r="I239" i="26" s="1"/>
  <c r="G171" i="26"/>
  <c r="I171" i="26" s="1"/>
  <c r="F171" i="26"/>
  <c r="H171" i="26" s="1"/>
  <c r="G190" i="26"/>
  <c r="I190" i="26" s="1"/>
  <c r="F190" i="26"/>
  <c r="H190" i="26" s="1"/>
  <c r="G315" i="26"/>
  <c r="I315" i="26" s="1"/>
  <c r="F315" i="26"/>
  <c r="H315" i="26" s="1"/>
  <c r="F18" i="26"/>
  <c r="H18" i="26" s="1"/>
  <c r="G18" i="26"/>
  <c r="I18" i="26" s="1"/>
  <c r="G51" i="26"/>
  <c r="I51" i="26" s="1"/>
  <c r="G95" i="26"/>
  <c r="I95" i="26" s="1"/>
  <c r="F95" i="26"/>
  <c r="H95" i="26" s="1"/>
  <c r="F173" i="26"/>
  <c r="H173" i="26" s="1"/>
  <c r="G173" i="26"/>
  <c r="I173" i="26" s="1"/>
  <c r="G212" i="26"/>
  <c r="I212" i="26" s="1"/>
  <c r="F212" i="26"/>
  <c r="H212" i="26" s="1"/>
  <c r="G229" i="26"/>
  <c r="I229" i="26" s="1"/>
  <c r="F229" i="26"/>
  <c r="H229" i="26" s="1"/>
  <c r="G451" i="26"/>
  <c r="I451" i="26" s="1"/>
  <c r="F451" i="26"/>
  <c r="H451" i="26" s="1"/>
  <c r="G249" i="26"/>
  <c r="I249" i="26" s="1"/>
  <c r="F249" i="26"/>
  <c r="H249" i="26" s="1"/>
  <c r="G507" i="26"/>
  <c r="I507" i="26" s="1"/>
  <c r="G518" i="26"/>
  <c r="I518" i="26" s="1"/>
  <c r="G528" i="26"/>
  <c r="I528" i="26" s="1"/>
  <c r="F528" i="26"/>
  <c r="H528" i="26" s="1"/>
  <c r="G612" i="26"/>
  <c r="I612" i="26" s="1"/>
  <c r="F612" i="26"/>
  <c r="H612" i="26" s="1"/>
  <c r="F319" i="26"/>
  <c r="H319" i="26" s="1"/>
  <c r="F325" i="26"/>
  <c r="H325" i="26" s="1"/>
  <c r="F361" i="26"/>
  <c r="H361" i="26" s="1"/>
  <c r="F394" i="26"/>
  <c r="H394" i="26" s="1"/>
  <c r="F398" i="26"/>
  <c r="H398" i="26" s="1"/>
  <c r="G432" i="26"/>
  <c r="I432" i="26" s="1"/>
  <c r="F432" i="26"/>
  <c r="H432" i="26" s="1"/>
  <c r="F447" i="26"/>
  <c r="H447" i="26" s="1"/>
  <c r="F546" i="26"/>
  <c r="H546" i="26" s="1"/>
  <c r="F568" i="26"/>
  <c r="H568" i="26" s="1"/>
  <c r="F579" i="26"/>
  <c r="H579" i="26" s="1"/>
  <c r="F627" i="26"/>
  <c r="H627" i="26" s="1"/>
  <c r="G478" i="26"/>
  <c r="I478" i="26" s="1"/>
  <c r="F478" i="26"/>
  <c r="H478" i="26" s="1"/>
  <c r="G558" i="26"/>
  <c r="I558" i="26" s="1"/>
  <c r="F558" i="26"/>
  <c r="H558" i="26" s="1"/>
  <c r="F575" i="26"/>
  <c r="H575" i="26" s="1"/>
  <c r="G373" i="26"/>
  <c r="I373" i="26" s="1"/>
  <c r="F373" i="26"/>
  <c r="H373" i="26" s="1"/>
  <c r="F416" i="26"/>
  <c r="H416" i="26" s="1"/>
  <c r="F504" i="26"/>
  <c r="H504" i="26" s="1"/>
  <c r="F515" i="26"/>
  <c r="H515" i="26" s="1"/>
  <c r="F346" i="26"/>
  <c r="H346" i="26" s="1"/>
  <c r="F467" i="26"/>
  <c r="H467" i="26" s="1"/>
  <c r="G495" i="26"/>
  <c r="I495" i="26" s="1"/>
  <c r="F495" i="26"/>
  <c r="H495" i="26" s="1"/>
  <c r="G448" i="26"/>
  <c r="I448" i="26" s="1"/>
  <c r="F448" i="26"/>
  <c r="H448" i="26" s="1"/>
  <c r="F316" i="26"/>
  <c r="H316" i="26" s="1"/>
  <c r="F326" i="26"/>
  <c r="H326" i="26" s="1"/>
  <c r="F330" i="26"/>
  <c r="H330" i="26" s="1"/>
  <c r="G330" i="26"/>
  <c r="I330" i="26" s="1"/>
  <c r="F351" i="26"/>
  <c r="H351" i="26" s="1"/>
  <c r="F395" i="26"/>
  <c r="H395" i="26" s="1"/>
  <c r="G576" i="26"/>
  <c r="I576" i="26" s="1"/>
  <c r="F576" i="26"/>
  <c r="H576" i="26" s="1"/>
  <c r="F594" i="26"/>
  <c r="H594" i="26" s="1"/>
  <c r="F616" i="26"/>
  <c r="H616" i="26" s="1"/>
  <c r="F532" i="26"/>
  <c r="H532" i="26" s="1"/>
  <c r="G512" i="26"/>
  <c r="I512" i="26" s="1"/>
  <c r="F512" i="26"/>
  <c r="H512" i="26" s="1"/>
  <c r="F297" i="26"/>
  <c r="H297" i="26" s="1"/>
  <c r="F343" i="26"/>
  <c r="H343" i="26" s="1"/>
  <c r="G343" i="26"/>
  <c r="I343" i="26" s="1"/>
  <c r="G464" i="26"/>
  <c r="I464" i="26" s="1"/>
  <c r="F464" i="26"/>
  <c r="H464" i="26" s="1"/>
  <c r="F542" i="26"/>
  <c r="H542" i="26" s="1"/>
  <c r="G596" i="26"/>
  <c r="I596" i="26" s="1"/>
  <c r="F596" i="26"/>
  <c r="H596" i="26" s="1"/>
  <c r="F312" i="26"/>
  <c r="H312" i="26" s="1"/>
  <c r="G312" i="26"/>
  <c r="I312" i="26" s="1"/>
  <c r="G391" i="26"/>
  <c r="I391" i="26" s="1"/>
  <c r="F391" i="26"/>
  <c r="H391" i="26" s="1"/>
  <c r="F275" i="26"/>
  <c r="H275" i="26" s="1"/>
  <c r="G370" i="26"/>
  <c r="I370" i="26" s="1"/>
  <c r="G388" i="26"/>
  <c r="I388" i="26" s="1"/>
  <c r="G407" i="26"/>
  <c r="I407" i="26" s="1"/>
  <c r="G424" i="26"/>
  <c r="I424" i="26" s="1"/>
  <c r="G442" i="26"/>
  <c r="I442" i="26" s="1"/>
  <c r="G458" i="26"/>
  <c r="I458" i="26" s="1"/>
  <c r="G471" i="26"/>
  <c r="I471" i="26" s="1"/>
  <c r="G489" i="26"/>
  <c r="I489" i="26" s="1"/>
  <c r="G505" i="26"/>
  <c r="I505" i="26" s="1"/>
  <c r="G522" i="26"/>
  <c r="I522" i="26" s="1"/>
  <c r="G539" i="26"/>
  <c r="G551" i="26"/>
  <c r="I551" i="26" s="1"/>
  <c r="G569" i="26"/>
  <c r="I569" i="26" s="1"/>
  <c r="G588" i="26"/>
  <c r="I588" i="26" s="1"/>
  <c r="G606" i="26"/>
  <c r="I606" i="26" s="1"/>
  <c r="G624" i="26"/>
  <c r="I624" i="26" s="1"/>
  <c r="F272" i="26"/>
  <c r="H272" i="26" s="1"/>
  <c r="F286" i="26"/>
  <c r="H286" i="26" s="1"/>
  <c r="F305" i="26"/>
  <c r="H305" i="26" s="1"/>
  <c r="F324" i="26"/>
  <c r="H324" i="26" s="1"/>
  <c r="F335" i="26"/>
  <c r="H335" i="26" s="1"/>
  <c r="F353" i="26"/>
  <c r="H353" i="26" s="1"/>
  <c r="F362" i="26"/>
  <c r="H362" i="26" s="1"/>
  <c r="F381" i="26"/>
  <c r="H381" i="26" s="1"/>
  <c r="F399" i="26"/>
  <c r="H399" i="26" s="1"/>
  <c r="F418" i="26"/>
  <c r="H418" i="26" s="1"/>
  <c r="F436" i="26"/>
  <c r="H436" i="26" s="1"/>
  <c r="F452" i="26"/>
  <c r="H452" i="26" s="1"/>
  <c r="F468" i="26"/>
  <c r="H468" i="26" s="1"/>
  <c r="F483" i="26"/>
  <c r="H483" i="26" s="1"/>
  <c r="F499" i="26"/>
  <c r="H499" i="26" s="1"/>
  <c r="F516" i="26"/>
  <c r="H516" i="26" s="1"/>
  <c r="F533" i="26"/>
  <c r="H533" i="26" s="1"/>
  <c r="F544" i="26"/>
  <c r="H544" i="26" s="1"/>
  <c r="F563" i="26"/>
  <c r="H563" i="26" s="1"/>
  <c r="F581" i="26"/>
  <c r="H581" i="26" s="1"/>
  <c r="F600" i="26"/>
  <c r="H600" i="26" s="1"/>
  <c r="F617" i="26"/>
  <c r="H617" i="26" s="1"/>
  <c r="F607" i="26"/>
  <c r="H607" i="26" s="1"/>
  <c r="F625" i="26"/>
  <c r="H625" i="26" s="1"/>
  <c r="F411" i="26"/>
  <c r="H411" i="26" s="1"/>
  <c r="F428" i="26"/>
  <c r="H428" i="26" s="1"/>
  <c r="F445" i="26"/>
  <c r="H445" i="26" s="1"/>
  <c r="F461" i="26"/>
  <c r="H461" i="26" s="1"/>
  <c r="F475" i="26"/>
  <c r="H475" i="26" s="1"/>
  <c r="F492" i="26"/>
  <c r="H492" i="26" s="1"/>
  <c r="F508" i="26"/>
  <c r="H508" i="26" s="1"/>
  <c r="F525" i="26"/>
  <c r="H525" i="26" s="1"/>
  <c r="F554" i="26"/>
  <c r="H554" i="26" s="1"/>
  <c r="F573" i="26"/>
  <c r="H573" i="26" s="1"/>
  <c r="F592" i="26"/>
  <c r="H592" i="26" s="1"/>
  <c r="F609" i="26"/>
  <c r="H609" i="26" s="1"/>
  <c r="F628" i="26"/>
  <c r="H628" i="26" s="1"/>
  <c r="F629" i="22"/>
  <c r="H629" i="22" s="1"/>
  <c r="F628" i="22"/>
  <c r="H628" i="22" s="1"/>
  <c r="G627" i="22"/>
  <c r="I627" i="22" s="1"/>
  <c r="G625" i="22"/>
  <c r="I625" i="22" s="1"/>
  <c r="G624" i="22"/>
  <c r="I624" i="22" s="1"/>
  <c r="G618" i="22"/>
  <c r="I618" i="22" s="1"/>
  <c r="F617" i="22"/>
  <c r="H617" i="22" s="1"/>
  <c r="G616" i="22"/>
  <c r="I616" i="22" s="1"/>
  <c r="G610" i="22"/>
  <c r="I610" i="22" s="1"/>
  <c r="G609" i="22"/>
  <c r="I609" i="22" s="1"/>
  <c r="G608" i="22"/>
  <c r="I608" i="22" s="1"/>
  <c r="G607" i="22"/>
  <c r="I607" i="22" s="1"/>
  <c r="G606" i="22"/>
  <c r="I606" i="22" s="1"/>
  <c r="G605" i="22"/>
  <c r="I605" i="22" s="1"/>
  <c r="G602" i="22"/>
  <c r="I602" i="22" s="1"/>
  <c r="G601" i="22"/>
  <c r="I601" i="22" s="1"/>
  <c r="G600" i="22"/>
  <c r="I600" i="22" s="1"/>
  <c r="F599" i="22"/>
  <c r="H599" i="22" s="1"/>
  <c r="G592" i="22"/>
  <c r="I592" i="22" s="1"/>
  <c r="G591" i="22"/>
  <c r="I591" i="22" s="1"/>
  <c r="F588" i="22"/>
  <c r="H588" i="22" s="1"/>
  <c r="G583" i="22"/>
  <c r="I583" i="22" s="1"/>
  <c r="G582" i="22"/>
  <c r="I582" i="22" s="1"/>
  <c r="G579" i="22"/>
  <c r="I579" i="22" s="1"/>
  <c r="G574" i="22"/>
  <c r="I574" i="22" s="1"/>
  <c r="G573" i="22"/>
  <c r="I573" i="22" s="1"/>
  <c r="G571" i="22"/>
  <c r="I571" i="22" s="1"/>
  <c r="G570" i="22"/>
  <c r="I570" i="22" s="1"/>
  <c r="G569" i="22"/>
  <c r="I569" i="22" s="1"/>
  <c r="F565" i="22"/>
  <c r="H565" i="22" s="1"/>
  <c r="G564" i="22"/>
  <c r="I564" i="22" s="1"/>
  <c r="G563" i="22"/>
  <c r="I563" i="22" s="1"/>
  <c r="F561" i="22"/>
  <c r="H561" i="22" s="1"/>
  <c r="G554" i="22"/>
  <c r="I554" i="22" s="1"/>
  <c r="G552" i="22"/>
  <c r="I552" i="22" s="1"/>
  <c r="F551" i="22"/>
  <c r="H551" i="22" s="1"/>
  <c r="G550" i="22"/>
  <c r="I550" i="22" s="1"/>
  <c r="F546" i="22"/>
  <c r="H546" i="22" s="1"/>
  <c r="G545" i="22"/>
  <c r="I545" i="22" s="1"/>
  <c r="G542" i="22"/>
  <c r="I542" i="22" s="1"/>
  <c r="G536" i="22"/>
  <c r="I536" i="22" s="1"/>
  <c r="F535" i="22"/>
  <c r="H535" i="22" s="1"/>
  <c r="G534" i="22"/>
  <c r="I534" i="22" s="1"/>
  <c r="G533" i="22"/>
  <c r="I533" i="22" s="1"/>
  <c r="G532" i="22"/>
  <c r="I532" i="22" s="1"/>
  <c r="G531" i="22"/>
  <c r="I531" i="22" s="1"/>
  <c r="G527" i="22"/>
  <c r="I527" i="22" s="1"/>
  <c r="F526" i="22"/>
  <c r="H526" i="22" s="1"/>
  <c r="G525" i="22"/>
  <c r="I525" i="22" s="1"/>
  <c r="F519" i="22"/>
  <c r="H519" i="22" s="1"/>
  <c r="G518" i="22"/>
  <c r="I518" i="22" s="1"/>
  <c r="G517" i="22"/>
  <c r="I517" i="22" s="1"/>
  <c r="G514" i="22"/>
  <c r="I514" i="22" s="1"/>
  <c r="G511" i="22"/>
  <c r="I511" i="22" s="1"/>
  <c r="F510" i="22"/>
  <c r="H510" i="22" s="1"/>
  <c r="G508" i="22"/>
  <c r="I508" i="22" s="1"/>
  <c r="F506" i="22"/>
  <c r="F503" i="22"/>
  <c r="G502" i="22"/>
  <c r="I502" i="22" s="1"/>
  <c r="G501" i="22"/>
  <c r="I501" i="22" s="1"/>
  <c r="F500" i="22"/>
  <c r="H500" i="22" s="1"/>
  <c r="G499" i="22"/>
  <c r="I499" i="22" s="1"/>
  <c r="F498" i="22"/>
  <c r="G497" i="22"/>
  <c r="I497" i="22" s="1"/>
  <c r="F495" i="22"/>
  <c r="F494" i="22"/>
  <c r="F493" i="22"/>
  <c r="F492" i="22"/>
  <c r="H492" i="22" s="1"/>
  <c r="G490" i="22"/>
  <c r="I490" i="22" s="1"/>
  <c r="F487" i="22"/>
  <c r="F486" i="22"/>
  <c r="F485" i="22"/>
  <c r="F484" i="22"/>
  <c r="H484" i="22" s="1"/>
  <c r="G481" i="22"/>
  <c r="I481" i="22" s="1"/>
  <c r="G480" i="22"/>
  <c r="I480" i="22" s="1"/>
  <c r="G476" i="22"/>
  <c r="I476" i="22" s="1"/>
  <c r="G475" i="22"/>
  <c r="I475" i="22" s="1"/>
  <c r="G469" i="22"/>
  <c r="I469" i="22" s="1"/>
  <c r="G468" i="22"/>
  <c r="I468" i="22" s="1"/>
  <c r="G466" i="22"/>
  <c r="I466" i="22" s="1"/>
  <c r="G463" i="22"/>
  <c r="I463" i="22" s="1"/>
  <c r="G461" i="22"/>
  <c r="I461" i="22" s="1"/>
  <c r="G460" i="22"/>
  <c r="I460" i="22" s="1"/>
  <c r="G459" i="22"/>
  <c r="I459" i="22" s="1"/>
  <c r="G458" i="22"/>
  <c r="I458" i="22" s="1"/>
  <c r="G453" i="22"/>
  <c r="I453" i="22" s="1"/>
  <c r="G452" i="22"/>
  <c r="I452" i="22" s="1"/>
  <c r="F451" i="22"/>
  <c r="H451" i="22" s="1"/>
  <c r="G445" i="22"/>
  <c r="I445" i="22" s="1"/>
  <c r="G444" i="22"/>
  <c r="I444" i="22" s="1"/>
  <c r="F443" i="22"/>
  <c r="H443" i="22" s="1"/>
  <c r="F437" i="22"/>
  <c r="H437" i="22" s="1"/>
  <c r="G436" i="22"/>
  <c r="I436" i="22" s="1"/>
  <c r="G435" i="22"/>
  <c r="I435" i="22" s="1"/>
  <c r="G430" i="22"/>
  <c r="I430" i="22" s="1"/>
  <c r="G428" i="22"/>
  <c r="I428" i="22" s="1"/>
  <c r="G427" i="22"/>
  <c r="I427" i="22" s="1"/>
  <c r="G425" i="22"/>
  <c r="I425" i="22" s="1"/>
  <c r="G419" i="22"/>
  <c r="I419" i="22" s="1"/>
  <c r="G418" i="22"/>
  <c r="I418" i="22" s="1"/>
  <c r="G417" i="22"/>
  <c r="I417" i="22" s="1"/>
  <c r="G413" i="22"/>
  <c r="I413" i="22" s="1"/>
  <c r="F411" i="22"/>
  <c r="H411" i="22" s="1"/>
  <c r="G409" i="22"/>
  <c r="I409" i="22" s="1"/>
  <c r="G408" i="22"/>
  <c r="I408" i="22" s="1"/>
  <c r="G400" i="22"/>
  <c r="I400" i="22" s="1"/>
  <c r="G399" i="22"/>
  <c r="I399" i="22" s="1"/>
  <c r="F398" i="22"/>
  <c r="H398" i="22" s="1"/>
  <c r="F394" i="22"/>
  <c r="H394" i="22" s="1"/>
  <c r="G391" i="22"/>
  <c r="I391" i="22" s="1"/>
  <c r="F389" i="22"/>
  <c r="H389" i="22" s="1"/>
  <c r="G388" i="22"/>
  <c r="I388" i="22" s="1"/>
  <c r="G386" i="22"/>
  <c r="I386" i="22" s="1"/>
  <c r="G385" i="22"/>
  <c r="I385" i="22" s="1"/>
  <c r="G381" i="22"/>
  <c r="I381" i="22" s="1"/>
  <c r="F380" i="22"/>
  <c r="H380" i="22" s="1"/>
  <c r="G378" i="22"/>
  <c r="I378" i="22" s="1"/>
  <c r="G377" i="22"/>
  <c r="I377" i="22" s="1"/>
  <c r="G376" i="22"/>
  <c r="I376" i="22" s="1"/>
  <c r="G375" i="22"/>
  <c r="I375" i="22" s="1"/>
  <c r="G373" i="22"/>
  <c r="I373" i="22" s="1"/>
  <c r="G372" i="22"/>
  <c r="I372" i="22" s="1"/>
  <c r="G370" i="22"/>
  <c r="I370" i="22" s="1"/>
  <c r="G368" i="22"/>
  <c r="I368" i="22" s="1"/>
  <c r="G363" i="22"/>
  <c r="I363" i="22" s="1"/>
  <c r="G360" i="22"/>
  <c r="I360" i="22" s="1"/>
  <c r="G359" i="22"/>
  <c r="I359" i="22" s="1"/>
  <c r="G358" i="22"/>
  <c r="I358" i="22" s="1"/>
  <c r="G357" i="22"/>
  <c r="I357" i="22" s="1"/>
  <c r="G355" i="22"/>
  <c r="I355" i="22" s="1"/>
  <c r="G354" i="22"/>
  <c r="I354" i="22" s="1"/>
  <c r="F353" i="22"/>
  <c r="H353" i="22" s="1"/>
  <c r="G348" i="22"/>
  <c r="I348" i="22" s="1"/>
  <c r="G346" i="22"/>
  <c r="I346" i="22" s="1"/>
  <c r="G345" i="22"/>
  <c r="I345" i="22" s="1"/>
  <c r="F343" i="22"/>
  <c r="H343" i="22" s="1"/>
  <c r="G341" i="22"/>
  <c r="I341" i="22" s="1"/>
  <c r="G329" i="22"/>
  <c r="I329" i="22" s="1"/>
  <c r="F327" i="22"/>
  <c r="H327" i="22" s="1"/>
  <c r="G325" i="22"/>
  <c r="I325" i="22" s="1"/>
  <c r="F322" i="22"/>
  <c r="H322" i="22" s="1"/>
  <c r="G321" i="22"/>
  <c r="I321" i="22" s="1"/>
  <c r="G320" i="22"/>
  <c r="I320" i="22" s="1"/>
  <c r="G318" i="22"/>
  <c r="I318" i="22" s="1"/>
  <c r="G317" i="22"/>
  <c r="I317" i="22" s="1"/>
  <c r="G309" i="22"/>
  <c r="I309" i="22" s="1"/>
  <c r="G307" i="22"/>
  <c r="I307" i="22" s="1"/>
  <c r="G306" i="22"/>
  <c r="I306" i="22" s="1"/>
  <c r="G305" i="22"/>
  <c r="I305" i="22" s="1"/>
  <c r="G303" i="22"/>
  <c r="I303" i="22" s="1"/>
  <c r="F302" i="22"/>
  <c r="H302" i="22" s="1"/>
  <c r="G301" i="22"/>
  <c r="I301" i="22" s="1"/>
  <c r="G299" i="22"/>
  <c r="I299" i="22" s="1"/>
  <c r="G298" i="22"/>
  <c r="I298" i="22" s="1"/>
  <c r="G297" i="22"/>
  <c r="I297" i="22" s="1"/>
  <c r="F292" i="22"/>
  <c r="H292" i="22" s="1"/>
  <c r="F290" i="22"/>
  <c r="H290" i="22" s="1"/>
  <c r="G288" i="22"/>
  <c r="I288" i="22" s="1"/>
  <c r="G287" i="22"/>
  <c r="I287" i="22" s="1"/>
  <c r="F285" i="22"/>
  <c r="H285" i="22" s="1"/>
  <c r="G284" i="22"/>
  <c r="I284" i="22" s="1"/>
  <c r="G283" i="22"/>
  <c r="I283" i="22" s="1"/>
  <c r="G282" i="22"/>
  <c r="I282" i="22" s="1"/>
  <c r="G281" i="22"/>
  <c r="I281" i="22" s="1"/>
  <c r="G279" i="22"/>
  <c r="I279" i="22" s="1"/>
  <c r="F278" i="22"/>
  <c r="H278" i="22" s="1"/>
  <c r="F274" i="22"/>
  <c r="H274" i="22" s="1"/>
  <c r="G273" i="22"/>
  <c r="I273" i="22" s="1"/>
  <c r="G272" i="22"/>
  <c r="I272" i="22" s="1"/>
  <c r="G271" i="22"/>
  <c r="I271" i="22" s="1"/>
  <c r="G270" i="22"/>
  <c r="I270" i="22" s="1"/>
  <c r="G269" i="22"/>
  <c r="I269" i="22" s="1"/>
  <c r="G267" i="22"/>
  <c r="I267" i="22" s="1"/>
  <c r="G266" i="22"/>
  <c r="I266" i="22" s="1"/>
  <c r="G265" i="22"/>
  <c r="I265" i="22" s="1"/>
  <c r="G264" i="22"/>
  <c r="I264" i="22" s="1"/>
  <c r="G262" i="22"/>
  <c r="I262" i="22" s="1"/>
  <c r="G261" i="22"/>
  <c r="I261" i="22" s="1"/>
  <c r="G253" i="22"/>
  <c r="I253" i="22" s="1"/>
  <c r="G252" i="22"/>
  <c r="I252" i="22" s="1"/>
  <c r="G251" i="22"/>
  <c r="I251" i="22" s="1"/>
  <c r="G250" i="22"/>
  <c r="I250" i="22" s="1"/>
  <c r="G249" i="22"/>
  <c r="I249" i="22" s="1"/>
  <c r="G245" i="22"/>
  <c r="I245" i="22" s="1"/>
  <c r="G244" i="22"/>
  <c r="I244" i="22" s="1"/>
  <c r="G243" i="22"/>
  <c r="I243" i="22" s="1"/>
  <c r="F242" i="22"/>
  <c r="H242" i="22" s="1"/>
  <c r="F241" i="22"/>
  <c r="H241" i="22" s="1"/>
  <c r="G240" i="22"/>
  <c r="I240" i="22" s="1"/>
  <c r="G235" i="22"/>
  <c r="I235" i="22" s="1"/>
  <c r="G233" i="22"/>
  <c r="I233" i="22" s="1"/>
  <c r="F232" i="22"/>
  <c r="H232" i="22" s="1"/>
  <c r="F231" i="22"/>
  <c r="H231" i="22" s="1"/>
  <c r="F229" i="22"/>
  <c r="H229" i="22" s="1"/>
  <c r="F228" i="22"/>
  <c r="H228" i="22" s="1"/>
  <c r="F227" i="22"/>
  <c r="H227" i="22" s="1"/>
  <c r="G226" i="22"/>
  <c r="I226" i="22" s="1"/>
  <c r="G225" i="22"/>
  <c r="I225" i="22" s="1"/>
  <c r="G223" i="22"/>
  <c r="I223" i="22" s="1"/>
  <c r="F221" i="22"/>
  <c r="H221" i="22" s="1"/>
  <c r="F219" i="22"/>
  <c r="H219" i="22" s="1"/>
  <c r="F217" i="22"/>
  <c r="H217" i="22" s="1"/>
  <c r="F215" i="22"/>
  <c r="H215" i="22" s="1"/>
  <c r="G214" i="22"/>
  <c r="I214" i="22" s="1"/>
  <c r="G212" i="22"/>
  <c r="I212" i="22" s="1"/>
  <c r="F211" i="22"/>
  <c r="H211" i="22" s="1"/>
  <c r="G209" i="22"/>
  <c r="I209" i="22" s="1"/>
  <c r="G208" i="22"/>
  <c r="G207" i="22"/>
  <c r="I207" i="22" s="1"/>
  <c r="G206" i="22"/>
  <c r="I206" i="22" s="1"/>
  <c r="G202" i="22"/>
  <c r="I202" i="22" s="1"/>
  <c r="G201" i="22"/>
  <c r="I201" i="22" s="1"/>
  <c r="F200" i="22"/>
  <c r="H200" i="22" s="1"/>
  <c r="F198" i="22"/>
  <c r="H198" i="22" s="1"/>
  <c r="F196" i="22"/>
  <c r="H196" i="22" s="1"/>
  <c r="F195" i="22"/>
  <c r="H195" i="22" s="1"/>
  <c r="G194" i="22"/>
  <c r="I194" i="22" s="1"/>
  <c r="G191" i="22"/>
  <c r="I191" i="22" s="1"/>
  <c r="G190" i="22"/>
  <c r="I190" i="22" s="1"/>
  <c r="F189" i="22"/>
  <c r="H189" i="22" s="1"/>
  <c r="G188" i="22"/>
  <c r="I188" i="22" s="1"/>
  <c r="G186" i="22"/>
  <c r="I186" i="22" s="1"/>
  <c r="G185" i="22"/>
  <c r="I185" i="22" s="1"/>
  <c r="G184" i="22"/>
  <c r="I184" i="22" s="1"/>
  <c r="G183" i="22"/>
  <c r="I183" i="22" s="1"/>
  <c r="G181" i="22"/>
  <c r="I181" i="22" s="1"/>
  <c r="G176" i="22"/>
  <c r="I176" i="22" s="1"/>
  <c r="G174" i="22"/>
  <c r="I174" i="22" s="1"/>
  <c r="G171" i="22"/>
  <c r="I171" i="22" s="1"/>
  <c r="G170" i="22"/>
  <c r="I170" i="22" s="1"/>
  <c r="G169" i="22"/>
  <c r="I169" i="22" s="1"/>
  <c r="G168" i="22"/>
  <c r="I168" i="22" s="1"/>
  <c r="F166" i="22"/>
  <c r="H166" i="22" s="1"/>
  <c r="G165" i="22"/>
  <c r="I165" i="22" s="1"/>
  <c r="F164" i="22"/>
  <c r="H164" i="22" s="1"/>
  <c r="G162" i="22"/>
  <c r="I162" i="22" s="1"/>
  <c r="G157" i="22"/>
  <c r="I157" i="22" s="1"/>
  <c r="G156" i="22"/>
  <c r="I156" i="22" s="1"/>
  <c r="F155" i="22"/>
  <c r="G154" i="22"/>
  <c r="I154" i="22" s="1"/>
  <c r="F152" i="22"/>
  <c r="H152" i="22" s="1"/>
  <c r="G151" i="22"/>
  <c r="I151" i="22" s="1"/>
  <c r="G149" i="22"/>
  <c r="I149" i="22" s="1"/>
  <c r="G148" i="22"/>
  <c r="I148" i="22" s="1"/>
  <c r="F147" i="22"/>
  <c r="H147" i="22" s="1"/>
  <c r="G146" i="22"/>
  <c r="I146" i="22" s="1"/>
  <c r="G144" i="22"/>
  <c r="I144" i="22" s="1"/>
  <c r="G140" i="22"/>
  <c r="I140" i="22" s="1"/>
  <c r="G136" i="22"/>
  <c r="I136" i="22" s="1"/>
  <c r="G135" i="22"/>
  <c r="I135" i="22" s="1"/>
  <c r="G134" i="22"/>
  <c r="I134" i="22" s="1"/>
  <c r="G133" i="22"/>
  <c r="I133" i="22" s="1"/>
  <c r="F130" i="22"/>
  <c r="H130" i="22" s="1"/>
  <c r="G129" i="22"/>
  <c r="I129" i="22" s="1"/>
  <c r="G127" i="22"/>
  <c r="I127" i="22" s="1"/>
  <c r="G126" i="22"/>
  <c r="I126" i="22" s="1"/>
  <c r="F125" i="22"/>
  <c r="H125" i="22" s="1"/>
  <c r="G124" i="22"/>
  <c r="I124" i="22" s="1"/>
  <c r="G122" i="22"/>
  <c r="I122" i="22" s="1"/>
  <c r="G120" i="22"/>
  <c r="I120" i="22" s="1"/>
  <c r="G118" i="22"/>
  <c r="I118" i="22" s="1"/>
  <c r="G116" i="22"/>
  <c r="I116" i="22" s="1"/>
  <c r="F115" i="22"/>
  <c r="H115" i="22" s="1"/>
  <c r="G114" i="22"/>
  <c r="I114" i="22" s="1"/>
  <c r="F113" i="22"/>
  <c r="H113" i="22" s="1"/>
  <c r="G111" i="22"/>
  <c r="I111" i="22" s="1"/>
  <c r="G109" i="22"/>
  <c r="I109" i="22" s="1"/>
  <c r="G108" i="22"/>
  <c r="I108" i="22" s="1"/>
  <c r="G107" i="22"/>
  <c r="I107" i="22" s="1"/>
  <c r="G106" i="22"/>
  <c r="I106" i="22" s="1"/>
  <c r="G104" i="22"/>
  <c r="I104" i="22" s="1"/>
  <c r="F103" i="22"/>
  <c r="H103" i="22" s="1"/>
  <c r="F100" i="22"/>
  <c r="H100" i="22" s="1"/>
  <c r="F99" i="22"/>
  <c r="H99" i="22" s="1"/>
  <c r="G98" i="22"/>
  <c r="I98" i="22" s="1"/>
  <c r="F97" i="22"/>
  <c r="H97" i="22" s="1"/>
  <c r="F21" i="22"/>
  <c r="H21" i="22" s="1"/>
  <c r="H17" i="22"/>
  <c r="I14" i="22"/>
  <c r="H11" i="22"/>
  <c r="H9" i="22"/>
  <c r="G621" i="22"/>
  <c r="I621" i="22" s="1"/>
  <c r="F507" i="22"/>
  <c r="H507" i="22" s="1"/>
  <c r="F505" i="22"/>
  <c r="H505" i="22" s="1"/>
  <c r="F504" i="22"/>
  <c r="F496" i="22"/>
  <c r="F491" i="22"/>
  <c r="F489" i="22"/>
  <c r="H489" i="22" s="1"/>
  <c r="F488" i="22"/>
  <c r="G633" i="22"/>
  <c r="I633" i="22" s="1"/>
  <c r="F633" i="22"/>
  <c r="H633" i="22" s="1"/>
  <c r="G632" i="22"/>
  <c r="I632" i="22" s="1"/>
  <c r="F632" i="22"/>
  <c r="H632" i="22" s="1"/>
  <c r="G630" i="22"/>
  <c r="I630" i="22" s="1"/>
  <c r="F630" i="22"/>
  <c r="H630" i="22" s="1"/>
  <c r="F624" i="22"/>
  <c r="H624" i="22" s="1"/>
  <c r="F621" i="22"/>
  <c r="H621" i="22" s="1"/>
  <c r="G614" i="22"/>
  <c r="I614" i="22" s="1"/>
  <c r="F614" i="22"/>
  <c r="H614" i="22" s="1"/>
  <c r="G611" i="22"/>
  <c r="I611" i="22" s="1"/>
  <c r="F611" i="22"/>
  <c r="H611" i="22" s="1"/>
  <c r="G603" i="22"/>
  <c r="I603" i="22" s="1"/>
  <c r="F603" i="22"/>
  <c r="H603" i="22" s="1"/>
  <c r="G598" i="22"/>
  <c r="I598" i="22" s="1"/>
  <c r="F598" i="22"/>
  <c r="H598" i="22" s="1"/>
  <c r="G597" i="22"/>
  <c r="I597" i="22" s="1"/>
  <c r="F597" i="22"/>
  <c r="H597" i="22" s="1"/>
  <c r="G594" i="22"/>
  <c r="I594" i="22" s="1"/>
  <c r="F594" i="22"/>
  <c r="H594" i="22" s="1"/>
  <c r="G588" i="22"/>
  <c r="I588" i="22" s="1"/>
  <c r="G584" i="22"/>
  <c r="I584" i="22" s="1"/>
  <c r="F584" i="22"/>
  <c r="H584" i="22" s="1"/>
  <c r="G578" i="22"/>
  <c r="I578" i="22" s="1"/>
  <c r="F578" i="22"/>
  <c r="H578" i="22" s="1"/>
  <c r="G575" i="22"/>
  <c r="I575" i="22" s="1"/>
  <c r="F575" i="22"/>
  <c r="H575" i="22" s="1"/>
  <c r="G566" i="22"/>
  <c r="I566" i="22" s="1"/>
  <c r="F566" i="22"/>
  <c r="H566" i="22" s="1"/>
  <c r="G560" i="22"/>
  <c r="I560" i="22" s="1"/>
  <c r="F560" i="22"/>
  <c r="H560" i="22" s="1"/>
  <c r="G559" i="22"/>
  <c r="I559" i="22" s="1"/>
  <c r="F559" i="22"/>
  <c r="H559" i="22" s="1"/>
  <c r="G557" i="22"/>
  <c r="I557" i="22" s="1"/>
  <c r="F557" i="22"/>
  <c r="H557" i="22" s="1"/>
  <c r="G547" i="22"/>
  <c r="I547" i="22" s="1"/>
  <c r="F547" i="22"/>
  <c r="H547" i="22" s="1"/>
  <c r="G541" i="22"/>
  <c r="I541" i="22" s="1"/>
  <c r="F541" i="22"/>
  <c r="H541" i="22" s="1"/>
  <c r="G540" i="22"/>
  <c r="I540" i="22" s="1"/>
  <c r="F540" i="22"/>
  <c r="H540" i="22" s="1"/>
  <c r="G539" i="22"/>
  <c r="F539" i="22"/>
  <c r="G523" i="22"/>
  <c r="I523" i="22" s="1"/>
  <c r="G522" i="22"/>
  <c r="I522" i="22" s="1"/>
  <c r="F522" i="22"/>
  <c r="H522" i="22" s="1"/>
  <c r="G521" i="22"/>
  <c r="I521" i="22" s="1"/>
  <c r="F521" i="22"/>
  <c r="H521" i="22" s="1"/>
  <c r="G507" i="22"/>
  <c r="I507" i="22" s="1"/>
  <c r="G505" i="22"/>
  <c r="I505" i="22" s="1"/>
  <c r="G504" i="22"/>
  <c r="I504" i="22" s="1"/>
  <c r="G491" i="22"/>
  <c r="I491" i="22" s="1"/>
  <c r="G489" i="22"/>
  <c r="I489" i="22" s="1"/>
  <c r="G472" i="22"/>
  <c r="I472" i="22" s="1"/>
  <c r="G471" i="22"/>
  <c r="I471" i="22" s="1"/>
  <c r="F471" i="22"/>
  <c r="H471" i="22" s="1"/>
  <c r="F457" i="22"/>
  <c r="H457" i="22" s="1"/>
  <c r="G457" i="22"/>
  <c r="I457" i="22" s="1"/>
  <c r="G455" i="22"/>
  <c r="I455" i="22" s="1"/>
  <c r="G446" i="22"/>
  <c r="I446" i="22" s="1"/>
  <c r="F446" i="22"/>
  <c r="H446" i="22" s="1"/>
  <c r="G439" i="22"/>
  <c r="I439" i="22" s="1"/>
  <c r="G438" i="22"/>
  <c r="I438" i="22" s="1"/>
  <c r="F438" i="22"/>
  <c r="H438" i="22" s="1"/>
  <c r="G429" i="22"/>
  <c r="I429" i="22" s="1"/>
  <c r="F429" i="22"/>
  <c r="H429" i="22" s="1"/>
  <c r="G421" i="22"/>
  <c r="I421" i="22" s="1"/>
  <c r="F421" i="22"/>
  <c r="H421" i="22" s="1"/>
  <c r="G420" i="22"/>
  <c r="I420" i="22" s="1"/>
  <c r="F420" i="22"/>
  <c r="H420" i="22" s="1"/>
  <c r="G412" i="22"/>
  <c r="I412" i="22" s="1"/>
  <c r="F412" i="22"/>
  <c r="H412" i="22" s="1"/>
  <c r="G402" i="22"/>
  <c r="I402" i="22" s="1"/>
  <c r="G401" i="22"/>
  <c r="I401" i="22" s="1"/>
  <c r="F401" i="22"/>
  <c r="H401" i="22" s="1"/>
  <c r="G392" i="22"/>
  <c r="I392" i="22" s="1"/>
  <c r="F392" i="22"/>
  <c r="H392" i="22" s="1"/>
  <c r="G384" i="22"/>
  <c r="I384" i="22" s="1"/>
  <c r="F383" i="22"/>
  <c r="H383" i="22" s="1"/>
  <c r="G365" i="22"/>
  <c r="I365" i="22" s="1"/>
  <c r="F365" i="22"/>
  <c r="H365" i="22" s="1"/>
  <c r="G364" i="22"/>
  <c r="I364" i="22" s="1"/>
  <c r="F356" i="22"/>
  <c r="H356" i="22" s="1"/>
  <c r="G356" i="22"/>
  <c r="I356" i="22" s="1"/>
  <c r="G351" i="22"/>
  <c r="I351" i="22" s="1"/>
  <c r="F351" i="22"/>
  <c r="H351" i="22" s="1"/>
  <c r="G350" i="22"/>
  <c r="I350" i="22" s="1"/>
  <c r="F350" i="22"/>
  <c r="H350" i="22" s="1"/>
  <c r="G349" i="22"/>
  <c r="I349" i="22" s="1"/>
  <c r="G330" i="22"/>
  <c r="I330" i="22" s="1"/>
  <c r="F330" i="22"/>
  <c r="H330" i="22" s="1"/>
  <c r="G316" i="22"/>
  <c r="I316" i="22" s="1"/>
  <c r="G315" i="22"/>
  <c r="I315" i="22" s="1"/>
  <c r="G313" i="22"/>
  <c r="I313" i="22" s="1"/>
  <c r="G312" i="22"/>
  <c r="I312" i="22" s="1"/>
  <c r="F312" i="22"/>
  <c r="H312" i="22" s="1"/>
  <c r="G296" i="22"/>
  <c r="I296" i="22" s="1"/>
  <c r="F296" i="22"/>
  <c r="H296" i="22" s="1"/>
  <c r="F295" i="22"/>
  <c r="H295" i="22" s="1"/>
  <c r="G295" i="22"/>
  <c r="I295" i="22" s="1"/>
  <c r="G294" i="22"/>
  <c r="I294" i="22" s="1"/>
  <c r="F294" i="22"/>
  <c r="H294" i="22" s="1"/>
  <c r="G286" i="22"/>
  <c r="I286" i="22" s="1"/>
  <c r="G278" i="22"/>
  <c r="I278" i="22" s="1"/>
  <c r="G275" i="22"/>
  <c r="I275" i="22" s="1"/>
  <c r="F275" i="22"/>
  <c r="H275" i="22" s="1"/>
  <c r="F261" i="22"/>
  <c r="H261" i="22" s="1"/>
  <c r="G260" i="22"/>
  <c r="I260" i="22" s="1"/>
  <c r="F260" i="22"/>
  <c r="H260" i="22" s="1"/>
  <c r="G257" i="22"/>
  <c r="I257" i="22" s="1"/>
  <c r="F257" i="22"/>
  <c r="H257" i="22" s="1"/>
  <c r="G236" i="22"/>
  <c r="I236" i="22" s="1"/>
  <c r="F236" i="22"/>
  <c r="H236" i="22" s="1"/>
  <c r="G220" i="22"/>
  <c r="I220" i="22" s="1"/>
  <c r="F220" i="22"/>
  <c r="H220" i="22" s="1"/>
  <c r="G219" i="22"/>
  <c r="I219" i="22" s="1"/>
  <c r="G218" i="22"/>
  <c r="I218" i="22" s="1"/>
  <c r="G211" i="22"/>
  <c r="I211" i="22" s="1"/>
  <c r="G198" i="22"/>
  <c r="I198" i="22" s="1"/>
  <c r="G197" i="22"/>
  <c r="I197" i="22" s="1"/>
  <c r="G180" i="22"/>
  <c r="I180" i="22" s="1"/>
  <c r="F180" i="22"/>
  <c r="H180" i="22" s="1"/>
  <c r="F179" i="22"/>
  <c r="H179" i="22" s="1"/>
  <c r="G179" i="22"/>
  <c r="I179" i="22" s="1"/>
  <c r="G161" i="22"/>
  <c r="I161" i="22" s="1"/>
  <c r="F160" i="22"/>
  <c r="H160" i="22" s="1"/>
  <c r="G160" i="22"/>
  <c r="I160" i="22" s="1"/>
  <c r="F142" i="22"/>
  <c r="H142" i="22" s="1"/>
  <c r="G142" i="22"/>
  <c r="I142" i="22" s="1"/>
  <c r="F140" i="22"/>
  <c r="H140" i="22" s="1"/>
  <c r="F120" i="22"/>
  <c r="H120" i="22" s="1"/>
  <c r="G119" i="22"/>
  <c r="I119" i="22" s="1"/>
  <c r="F119" i="22"/>
  <c r="H119" i="22" s="1"/>
  <c r="D636" i="22" l="1"/>
  <c r="G551" i="22"/>
  <c r="I551" i="22" s="1"/>
  <c r="F499" i="22"/>
  <c r="H499" i="22" s="1"/>
  <c r="G343" i="22"/>
  <c r="I343" i="22" s="1"/>
  <c r="G229" i="22"/>
  <c r="I229" i="22" s="1"/>
  <c r="F569" i="22"/>
  <c r="H569" i="22" s="1"/>
  <c r="F305" i="22"/>
  <c r="H305" i="22" s="1"/>
  <c r="F606" i="22"/>
  <c r="H606" i="22" s="1"/>
  <c r="F190" i="22"/>
  <c r="H190" i="22" s="1"/>
  <c r="G285" i="22"/>
  <c r="I285" i="22" s="1"/>
  <c r="F321" i="22"/>
  <c r="H321" i="22" s="1"/>
  <c r="G228" i="22"/>
  <c r="I228" i="22" s="1"/>
  <c r="G322" i="22"/>
  <c r="I322" i="22" s="1"/>
  <c r="G394" i="22"/>
  <c r="I394" i="22" s="1"/>
  <c r="I21" i="22"/>
  <c r="G498" i="22"/>
  <c r="I498" i="22" s="1"/>
  <c r="F550" i="22"/>
  <c r="H550" i="22" s="1"/>
  <c r="F111" i="22"/>
  <c r="H111" i="22" s="1"/>
  <c r="G130" i="22"/>
  <c r="I130" i="22" s="1"/>
  <c r="F514" i="22"/>
  <c r="H514" i="22" s="1"/>
  <c r="F209" i="22"/>
  <c r="H209" i="22" s="1"/>
  <c r="F267" i="22"/>
  <c r="H267" i="22" s="1"/>
  <c r="F151" i="22"/>
  <c r="H151" i="22" s="1"/>
  <c r="F357" i="22"/>
  <c r="H357" i="22" s="1"/>
  <c r="G113" i="22"/>
  <c r="I113" i="22" s="1"/>
  <c r="F168" i="22"/>
  <c r="H168" i="22" s="1"/>
  <c r="F212" i="22"/>
  <c r="H212" i="22" s="1"/>
  <c r="G302" i="22"/>
  <c r="I302" i="22" s="1"/>
  <c r="F375" i="22"/>
  <c r="H375" i="22" s="1"/>
  <c r="H20" i="22"/>
  <c r="F188" i="22"/>
  <c r="H188" i="22" s="1"/>
  <c r="F133" i="22"/>
  <c r="H133" i="22" s="1"/>
  <c r="G227" i="22"/>
  <c r="I227" i="22" s="1"/>
  <c r="F480" i="22"/>
  <c r="H480" i="22" s="1"/>
  <c r="F129" i="22"/>
  <c r="H129" i="22" s="1"/>
  <c r="F284" i="22"/>
  <c r="F531" i="22"/>
  <c r="H531" i="22" s="1"/>
  <c r="F430" i="22"/>
  <c r="H430" i="22" s="1"/>
  <c r="F208" i="22"/>
  <c r="H208" i="22" s="1"/>
  <c r="F245" i="22"/>
  <c r="H245" i="22" s="1"/>
  <c r="F497" i="22"/>
  <c r="H497" i="22" s="1"/>
  <c r="F109" i="22"/>
  <c r="H109" i="22" s="1"/>
  <c r="G635" i="26"/>
  <c r="I635" i="26" s="1"/>
  <c r="F635" i="26"/>
  <c r="H635" i="26" s="1"/>
  <c r="G637" i="26"/>
  <c r="I637" i="26" s="1"/>
  <c r="F637" i="26"/>
  <c r="H637" i="26" s="1"/>
  <c r="G100" i="22"/>
  <c r="I100" i="22" s="1"/>
  <c r="G189" i="22"/>
  <c r="I189" i="22" s="1"/>
  <c r="F170" i="22"/>
  <c r="H170" i="22" s="1"/>
  <c r="G200" i="22"/>
  <c r="I200" i="22" s="1"/>
  <c r="F490" i="22"/>
  <c r="H490" i="22" s="1"/>
  <c r="G152" i="22"/>
  <c r="I152" i="22" s="1"/>
  <c r="F502" i="22"/>
  <c r="H502" i="22" s="1"/>
  <c r="F201" i="22"/>
  <c r="H201" i="22" s="1"/>
  <c r="G103" i="22"/>
  <c r="I103" i="22" s="1"/>
  <c r="G231" i="22"/>
  <c r="I231" i="22" s="1"/>
  <c r="F250" i="22"/>
  <c r="H250" i="22" s="1"/>
  <c r="G221" i="22"/>
  <c r="I221" i="22" s="1"/>
  <c r="F181" i="22"/>
  <c r="H181" i="22" s="1"/>
  <c r="F191" i="22"/>
  <c r="H191" i="22" s="1"/>
  <c r="F122" i="22"/>
  <c r="H122" i="22" s="1"/>
  <c r="F171" i="22"/>
  <c r="H171" i="22" s="1"/>
  <c r="F240" i="22"/>
  <c r="H240" i="22" s="1"/>
  <c r="F270" i="22"/>
  <c r="H270" i="22" s="1"/>
  <c r="H23" i="22"/>
  <c r="H14" i="22"/>
  <c r="F162" i="22"/>
  <c r="H162" i="22" s="1"/>
  <c r="F225" i="22"/>
  <c r="H225" i="22" s="1"/>
  <c r="F381" i="22"/>
  <c r="H381" i="22" s="1"/>
  <c r="G628" i="22"/>
  <c r="I628" i="22" s="1"/>
  <c r="F235" i="22"/>
  <c r="H235" i="22" s="1"/>
  <c r="F461" i="22"/>
  <c r="H461" i="22" s="1"/>
  <c r="G565" i="22"/>
  <c r="I565" i="22" s="1"/>
  <c r="F244" i="22"/>
  <c r="H244" i="22" s="1"/>
  <c r="G196" i="22"/>
  <c r="I196" i="22" s="1"/>
  <c r="G217" i="22"/>
  <c r="I217" i="22" s="1"/>
  <c r="G274" i="22"/>
  <c r="I274" i="22" s="1"/>
  <c r="F583" i="22"/>
  <c r="H583" i="22" s="1"/>
  <c r="F348" i="22"/>
  <c r="H348" i="22" s="1"/>
  <c r="F428" i="22"/>
  <c r="H428" i="22" s="1"/>
  <c r="F445" i="22"/>
  <c r="H445" i="22" s="1"/>
  <c r="G546" i="22"/>
  <c r="I546" i="22" s="1"/>
  <c r="G97" i="22"/>
  <c r="I97" i="22" s="1"/>
  <c r="F157" i="22"/>
  <c r="H157" i="22" s="1"/>
  <c r="G292" i="22"/>
  <c r="I292" i="22" s="1"/>
  <c r="F391" i="22"/>
  <c r="H391" i="22" s="1"/>
  <c r="F610" i="22"/>
  <c r="H610" i="22" s="1"/>
  <c r="G629" i="22"/>
  <c r="I629" i="22" s="1"/>
  <c r="F372" i="22"/>
  <c r="H372" i="22" s="1"/>
  <c r="F468" i="22"/>
  <c r="H468" i="22" s="1"/>
  <c r="F148" i="22"/>
  <c r="H148" i="22" s="1"/>
  <c r="F400" i="22"/>
  <c r="H400" i="22" s="1"/>
  <c r="F469" i="22"/>
  <c r="H469" i="22" s="1"/>
  <c r="F185" i="22"/>
  <c r="H185" i="22" s="1"/>
  <c r="G437" i="22"/>
  <c r="I437" i="22" s="1"/>
  <c r="F618" i="22"/>
  <c r="H618" i="22" s="1"/>
  <c r="G519" i="22"/>
  <c r="I519" i="22" s="1"/>
  <c r="F511" i="22"/>
  <c r="H511" i="22" s="1"/>
  <c r="F582" i="22"/>
  <c r="H582" i="22" s="1"/>
  <c r="F592" i="22"/>
  <c r="H592" i="22" s="1"/>
  <c r="F601" i="22"/>
  <c r="H601" i="22" s="1"/>
  <c r="F609" i="22"/>
  <c r="H609" i="22" s="1"/>
  <c r="G147" i="22"/>
  <c r="I147" i="22" s="1"/>
  <c r="F536" i="22"/>
  <c r="H536" i="22" s="1"/>
  <c r="F545" i="22"/>
  <c r="H545" i="22" s="1"/>
  <c r="F206" i="22"/>
  <c r="H206" i="22" s="1"/>
  <c r="F345" i="22"/>
  <c r="H345" i="22" s="1"/>
  <c r="F573" i="22"/>
  <c r="H573" i="22" s="1"/>
  <c r="F107" i="22"/>
  <c r="H107" i="22" s="1"/>
  <c r="F116" i="22"/>
  <c r="H116" i="22" s="1"/>
  <c r="F126" i="22"/>
  <c r="H126" i="22" s="1"/>
  <c r="F136" i="22"/>
  <c r="H136" i="22" s="1"/>
  <c r="F527" i="22"/>
  <c r="H527" i="22" s="1"/>
  <c r="F554" i="22"/>
  <c r="H554" i="22" s="1"/>
  <c r="F564" i="22"/>
  <c r="H564" i="22" s="1"/>
  <c r="F25" i="22"/>
  <c r="H25" i="22" s="1"/>
  <c r="F329" i="22"/>
  <c r="H329" i="22" s="1"/>
  <c r="F419" i="22"/>
  <c r="H419" i="22" s="1"/>
  <c r="H15" i="22"/>
  <c r="F144" i="22"/>
  <c r="H144" i="22" s="1"/>
  <c r="F320" i="22"/>
  <c r="H320" i="22" s="1"/>
  <c r="F453" i="22"/>
  <c r="H453" i="22" s="1"/>
  <c r="F251" i="22"/>
  <c r="H251" i="22" s="1"/>
  <c r="F134" i="22"/>
  <c r="H134" i="22" s="1"/>
  <c r="F176" i="22"/>
  <c r="H176" i="22" s="1"/>
  <c r="G411" i="22"/>
  <c r="I411" i="22" s="1"/>
  <c r="G484" i="22"/>
  <c r="I484" i="22" s="1"/>
  <c r="G500" i="22"/>
  <c r="I500" i="22" s="1"/>
  <c r="F114" i="22"/>
  <c r="H114" i="22" s="1"/>
  <c r="F154" i="22"/>
  <c r="H154" i="22" s="1"/>
  <c r="G353" i="22"/>
  <c r="I353" i="22" s="1"/>
  <c r="F370" i="22"/>
  <c r="H370" i="22" s="1"/>
  <c r="F466" i="22"/>
  <c r="H466" i="22" s="1"/>
  <c r="F508" i="22"/>
  <c r="H508" i="22" s="1"/>
  <c r="F298" i="22"/>
  <c r="H298" i="22" s="1"/>
  <c r="F360" i="22"/>
  <c r="H360" i="22" s="1"/>
  <c r="F388" i="22"/>
  <c r="H388" i="22" s="1"/>
  <c r="F475" i="22"/>
  <c r="H475" i="22" s="1"/>
  <c r="F517" i="22"/>
  <c r="H517" i="22" s="1"/>
  <c r="G561" i="22"/>
  <c r="I561" i="22" s="1"/>
  <c r="F124" i="22"/>
  <c r="H124" i="22" s="1"/>
  <c r="G232" i="22"/>
  <c r="I232" i="22" s="1"/>
  <c r="G241" i="22"/>
  <c r="I241" i="22" s="1"/>
  <c r="F307" i="22"/>
  <c r="H307" i="22" s="1"/>
  <c r="F458" i="22"/>
  <c r="H458" i="22" s="1"/>
  <c r="G492" i="22"/>
  <c r="I492" i="22" s="1"/>
  <c r="F104" i="22"/>
  <c r="H104" i="22" s="1"/>
  <c r="F525" i="22"/>
  <c r="H525" i="22" s="1"/>
  <c r="F534" i="22"/>
  <c r="H534" i="22" s="1"/>
  <c r="G599" i="22"/>
  <c r="I599" i="22" s="1"/>
  <c r="G398" i="22"/>
  <c r="I398" i="22" s="1"/>
  <c r="F408" i="22"/>
  <c r="H408" i="22" s="1"/>
  <c r="G535" i="22"/>
  <c r="I535" i="22" s="1"/>
  <c r="G155" i="22"/>
  <c r="I155" i="22" s="1"/>
  <c r="F272" i="22"/>
  <c r="H272" i="22" s="1"/>
  <c r="G389" i="22"/>
  <c r="I389" i="22" s="1"/>
  <c r="C636" i="22"/>
  <c r="G290" i="22"/>
  <c r="I290" i="22" s="1"/>
  <c r="G327" i="22"/>
  <c r="I327" i="22" s="1"/>
  <c r="G443" i="22"/>
  <c r="I443" i="22" s="1"/>
  <c r="G451" i="22"/>
  <c r="I451" i="22" s="1"/>
  <c r="G493" i="22"/>
  <c r="I493" i="22" s="1"/>
  <c r="G617" i="22"/>
  <c r="I617" i="22" s="1"/>
  <c r="F146" i="22"/>
  <c r="H146" i="22" s="1"/>
  <c r="F233" i="22"/>
  <c r="H233" i="22" s="1"/>
  <c r="F309" i="22"/>
  <c r="H309" i="22" s="1"/>
  <c r="F417" i="22"/>
  <c r="H417" i="22" s="1"/>
  <c r="F571" i="22"/>
  <c r="H571" i="22" s="1"/>
  <c r="F501" i="22"/>
  <c r="H501" i="22" s="1"/>
  <c r="G380" i="22"/>
  <c r="I380" i="22" s="1"/>
  <c r="H16" i="22"/>
  <c r="F135" i="22"/>
  <c r="H135" i="22" s="1"/>
  <c r="F318" i="22"/>
  <c r="H318" i="22" s="1"/>
  <c r="F425" i="22"/>
  <c r="H425" i="22" s="1"/>
  <c r="G125" i="22"/>
  <c r="I125" i="22" s="1"/>
  <c r="F299" i="22"/>
  <c r="H299" i="22" s="1"/>
  <c r="G526" i="22"/>
  <c r="I526" i="22" s="1"/>
  <c r="G115" i="22"/>
  <c r="I115" i="22" s="1"/>
  <c r="G242" i="22"/>
  <c r="I242" i="22" s="1"/>
  <c r="F435" i="22"/>
  <c r="H435" i="22" s="1"/>
  <c r="G510" i="22"/>
  <c r="I510" i="22" s="1"/>
  <c r="G590" i="22"/>
  <c r="I590" i="22" s="1"/>
  <c r="G581" i="22"/>
  <c r="I581" i="22" s="1"/>
  <c r="G544" i="22"/>
  <c r="I544" i="22" s="1"/>
  <c r="G530" i="22"/>
  <c r="I530" i="22" s="1"/>
  <c r="G474" i="22"/>
  <c r="I474" i="22" s="1"/>
  <c r="G256" i="22"/>
  <c r="I256" i="22" s="1"/>
  <c r="G239" i="22"/>
  <c r="I239" i="22" s="1"/>
  <c r="G173" i="22"/>
  <c r="I173" i="22" s="1"/>
  <c r="G164" i="22"/>
  <c r="I164" i="22" s="1"/>
  <c r="G99" i="22"/>
  <c r="I99" i="22" s="1"/>
  <c r="E635" i="22"/>
  <c r="G139" i="22"/>
  <c r="I139" i="22" s="1"/>
  <c r="F139" i="22"/>
  <c r="H139" i="22" s="1"/>
  <c r="I20" i="22"/>
  <c r="F173" i="22"/>
  <c r="H173" i="22" s="1"/>
  <c r="G131" i="22"/>
  <c r="I131" i="22" s="1"/>
  <c r="F131" i="22"/>
  <c r="H131" i="22" s="1"/>
  <c r="G143" i="22"/>
  <c r="I143" i="22" s="1"/>
  <c r="F143" i="22"/>
  <c r="H143" i="22" s="1"/>
  <c r="I17" i="22"/>
  <c r="H13" i="22"/>
  <c r="G121" i="22"/>
  <c r="I121" i="22" s="1"/>
  <c r="F121" i="22"/>
  <c r="H121" i="22" s="1"/>
  <c r="F184" i="22"/>
  <c r="H184" i="22" s="1"/>
  <c r="G361" i="22"/>
  <c r="I361" i="22" s="1"/>
  <c r="F361" i="22"/>
  <c r="H361" i="22" s="1"/>
  <c r="G112" i="22"/>
  <c r="I112" i="22" s="1"/>
  <c r="F112" i="22"/>
  <c r="H112" i="22" s="1"/>
  <c r="G159" i="22"/>
  <c r="I159" i="22" s="1"/>
  <c r="F159" i="22"/>
  <c r="H159" i="22" s="1"/>
  <c r="G342" i="22"/>
  <c r="I342" i="22" s="1"/>
  <c r="F342" i="22"/>
  <c r="H342" i="22" s="1"/>
  <c r="G496" i="22"/>
  <c r="I496" i="22" s="1"/>
  <c r="H496" i="22"/>
  <c r="F106" i="22"/>
  <c r="H106" i="22" s="1"/>
  <c r="E637" i="22"/>
  <c r="I9" i="22"/>
  <c r="I22" i="22"/>
  <c r="F22" i="22"/>
  <c r="H22" i="22" s="1"/>
  <c r="G102" i="22"/>
  <c r="I102" i="22" s="1"/>
  <c r="F102" i="22"/>
  <c r="H102" i="22" s="1"/>
  <c r="G141" i="22"/>
  <c r="I141" i="22" s="1"/>
  <c r="F141" i="22"/>
  <c r="H141" i="22" s="1"/>
  <c r="G415" i="22"/>
  <c r="I415" i="22" s="1"/>
  <c r="F415" i="22"/>
  <c r="H415" i="22" s="1"/>
  <c r="G441" i="22"/>
  <c r="I441" i="22" s="1"/>
  <c r="F441" i="22"/>
  <c r="H441" i="22" s="1"/>
  <c r="G246" i="22"/>
  <c r="I246" i="22" s="1"/>
  <c r="F246" i="22"/>
  <c r="H246" i="22" s="1"/>
  <c r="G311" i="22"/>
  <c r="I311" i="22" s="1"/>
  <c r="F311" i="22"/>
  <c r="H311" i="22" s="1"/>
  <c r="G362" i="22"/>
  <c r="I362" i="22" s="1"/>
  <c r="F362" i="22"/>
  <c r="H362" i="22" s="1"/>
  <c r="G371" i="22"/>
  <c r="I371" i="22" s="1"/>
  <c r="F371" i="22"/>
  <c r="H371" i="22" s="1"/>
  <c r="G424" i="22"/>
  <c r="I424" i="22" s="1"/>
  <c r="F424" i="22"/>
  <c r="H424" i="22" s="1"/>
  <c r="G450" i="22"/>
  <c r="I450" i="22" s="1"/>
  <c r="F450" i="22"/>
  <c r="H450" i="22" s="1"/>
  <c r="G153" i="22"/>
  <c r="I153" i="22" s="1"/>
  <c r="F153" i="22"/>
  <c r="H153" i="22" s="1"/>
  <c r="G167" i="22"/>
  <c r="I167" i="22" s="1"/>
  <c r="F167" i="22"/>
  <c r="H167" i="22" s="1"/>
  <c r="G177" i="22"/>
  <c r="I177" i="22" s="1"/>
  <c r="F177" i="22"/>
  <c r="H177" i="22" s="1"/>
  <c r="G203" i="22"/>
  <c r="I203" i="22" s="1"/>
  <c r="F203" i="22"/>
  <c r="H203" i="22" s="1"/>
  <c r="I324" i="22"/>
  <c r="G328" i="22"/>
  <c r="I328" i="22" s="1"/>
  <c r="F328" i="22"/>
  <c r="H328" i="22" s="1"/>
  <c r="G347" i="22"/>
  <c r="I347" i="22" s="1"/>
  <c r="F347" i="22"/>
  <c r="H347" i="22" s="1"/>
  <c r="G464" i="22"/>
  <c r="I464" i="22" s="1"/>
  <c r="F464" i="22"/>
  <c r="H464" i="22" s="1"/>
  <c r="G515" i="22"/>
  <c r="I515" i="22" s="1"/>
  <c r="F515" i="22"/>
  <c r="H515" i="22" s="1"/>
  <c r="F552" i="22"/>
  <c r="H552" i="22" s="1"/>
  <c r="G623" i="22"/>
  <c r="I623" i="22" s="1"/>
  <c r="F623" i="22"/>
  <c r="H623" i="22" s="1"/>
  <c r="H18" i="22"/>
  <c r="F98" i="22"/>
  <c r="H98" i="22" s="1"/>
  <c r="F108" i="22"/>
  <c r="H108" i="22" s="1"/>
  <c r="F118" i="22"/>
  <c r="H118" i="22" s="1"/>
  <c r="F127" i="22"/>
  <c r="H127" i="22" s="1"/>
  <c r="F156" i="22"/>
  <c r="H156" i="22" s="1"/>
  <c r="F262" i="22"/>
  <c r="H262" i="22" s="1"/>
  <c r="G277" i="22"/>
  <c r="I277" i="22" s="1"/>
  <c r="F277" i="22"/>
  <c r="H277" i="22" s="1"/>
  <c r="F359" i="22"/>
  <c r="H359" i="22" s="1"/>
  <c r="G369" i="22"/>
  <c r="I369" i="22" s="1"/>
  <c r="F369" i="22"/>
  <c r="H369" i="22" s="1"/>
  <c r="G465" i="22"/>
  <c r="I465" i="22" s="1"/>
  <c r="F465" i="22"/>
  <c r="H465" i="22" s="1"/>
  <c r="G619" i="22"/>
  <c r="I619" i="22" s="1"/>
  <c r="F619" i="22"/>
  <c r="H619" i="22" s="1"/>
  <c r="I18" i="22"/>
  <c r="G192" i="22"/>
  <c r="I192" i="22" s="1"/>
  <c r="F192" i="22"/>
  <c r="H192" i="22" s="1"/>
  <c r="G224" i="22"/>
  <c r="I224" i="22" s="1"/>
  <c r="F224" i="22"/>
  <c r="H224" i="22" s="1"/>
  <c r="F364" i="22"/>
  <c r="H364" i="22" s="1"/>
  <c r="G513" i="22"/>
  <c r="I513" i="22" s="1"/>
  <c r="F513" i="22"/>
  <c r="H513" i="22" s="1"/>
  <c r="F175" i="22"/>
  <c r="H175" i="22" s="1"/>
  <c r="G175" i="22"/>
  <c r="I175" i="22" s="1"/>
  <c r="G326" i="22"/>
  <c r="I326" i="22" s="1"/>
  <c r="F326" i="22"/>
  <c r="H326" i="22" s="1"/>
  <c r="G344" i="22"/>
  <c r="I344" i="22" s="1"/>
  <c r="F344" i="22"/>
  <c r="H344" i="22" s="1"/>
  <c r="F579" i="22"/>
  <c r="H579" i="22" s="1"/>
  <c r="F165" i="22"/>
  <c r="H165" i="22" s="1"/>
  <c r="G213" i="22"/>
  <c r="I213" i="22" s="1"/>
  <c r="F213" i="22"/>
  <c r="H213" i="22" s="1"/>
  <c r="G234" i="22"/>
  <c r="I234" i="22" s="1"/>
  <c r="F234" i="22"/>
  <c r="H234" i="22" s="1"/>
  <c r="G374" i="22"/>
  <c r="I374" i="22" s="1"/>
  <c r="F374" i="22"/>
  <c r="H374" i="22" s="1"/>
  <c r="G383" i="22"/>
  <c r="I383" i="22" s="1"/>
  <c r="F402" i="22"/>
  <c r="H402" i="22" s="1"/>
  <c r="G414" i="22"/>
  <c r="I414" i="22" s="1"/>
  <c r="F414" i="22"/>
  <c r="H414" i="22" s="1"/>
  <c r="G447" i="22"/>
  <c r="I447" i="22" s="1"/>
  <c r="F447" i="22"/>
  <c r="H447" i="22" s="1"/>
  <c r="G577" i="22"/>
  <c r="I577" i="22" s="1"/>
  <c r="F577" i="22"/>
  <c r="H577" i="22" s="1"/>
  <c r="G268" i="22"/>
  <c r="I268" i="22" s="1"/>
  <c r="F268" i="22"/>
  <c r="H268" i="22" s="1"/>
  <c r="G300" i="22"/>
  <c r="I300" i="22" s="1"/>
  <c r="F300" i="22"/>
  <c r="H300" i="22" s="1"/>
  <c r="G352" i="22"/>
  <c r="I352" i="22" s="1"/>
  <c r="F352" i="22"/>
  <c r="H352" i="22" s="1"/>
  <c r="G397" i="22"/>
  <c r="I397" i="22" s="1"/>
  <c r="F397" i="22"/>
  <c r="H397" i="22" s="1"/>
  <c r="G432" i="22"/>
  <c r="I432" i="22" s="1"/>
  <c r="F432" i="22"/>
  <c r="H432" i="22" s="1"/>
  <c r="G485" i="22"/>
  <c r="I485" i="22" s="1"/>
  <c r="H485" i="22"/>
  <c r="G503" i="22"/>
  <c r="I503" i="22" s="1"/>
  <c r="H503" i="22"/>
  <c r="G528" i="22"/>
  <c r="I528" i="22" s="1"/>
  <c r="F528" i="22"/>
  <c r="H528" i="22" s="1"/>
  <c r="G553" i="22"/>
  <c r="I553" i="22" s="1"/>
  <c r="F553" i="22"/>
  <c r="H553" i="22" s="1"/>
  <c r="G613" i="22"/>
  <c r="I613" i="22" s="1"/>
  <c r="F613" i="22"/>
  <c r="H613" i="22" s="1"/>
  <c r="F186" i="22"/>
  <c r="H186" i="22" s="1"/>
  <c r="G195" i="22"/>
  <c r="I195" i="22" s="1"/>
  <c r="F197" i="22"/>
  <c r="H197" i="22" s="1"/>
  <c r="F207" i="22"/>
  <c r="H207" i="22" s="1"/>
  <c r="G215" i="22"/>
  <c r="I215" i="22" s="1"/>
  <c r="F218" i="22"/>
  <c r="H218" i="22" s="1"/>
  <c r="F226" i="22"/>
  <c r="H226" i="22" s="1"/>
  <c r="G237" i="22"/>
  <c r="I237" i="22" s="1"/>
  <c r="F237" i="22"/>
  <c r="H237" i="22" s="1"/>
  <c r="F249" i="22"/>
  <c r="H249" i="22" s="1"/>
  <c r="F264" i="22"/>
  <c r="H264" i="22" s="1"/>
  <c r="F266" i="22"/>
  <c r="H266" i="22" s="1"/>
  <c r="F279" i="22"/>
  <c r="H279" i="22" s="1"/>
  <c r="F313" i="22"/>
  <c r="H313" i="22" s="1"/>
  <c r="F355" i="22"/>
  <c r="H355" i="22" s="1"/>
  <c r="F377" i="22"/>
  <c r="H377" i="22" s="1"/>
  <c r="G390" i="22"/>
  <c r="I390" i="22" s="1"/>
  <c r="F390" i="22"/>
  <c r="H390" i="22" s="1"/>
  <c r="G403" i="22"/>
  <c r="I403" i="22" s="1"/>
  <c r="F403" i="22"/>
  <c r="H403" i="22" s="1"/>
  <c r="G433" i="22"/>
  <c r="I433" i="22" s="1"/>
  <c r="F433" i="22"/>
  <c r="H433" i="22" s="1"/>
  <c r="G442" i="22"/>
  <c r="I442" i="22" s="1"/>
  <c r="F442" i="22"/>
  <c r="H442" i="22" s="1"/>
  <c r="G454" i="22"/>
  <c r="I454" i="22" s="1"/>
  <c r="F454" i="22"/>
  <c r="H454" i="22" s="1"/>
  <c r="H493" i="22"/>
  <c r="G506" i="22"/>
  <c r="I506" i="22" s="1"/>
  <c r="H506" i="22"/>
  <c r="F533" i="22"/>
  <c r="H533" i="22" s="1"/>
  <c r="F542" i="22"/>
  <c r="H542" i="22" s="1"/>
  <c r="G567" i="22"/>
  <c r="I567" i="22" s="1"/>
  <c r="F567" i="22"/>
  <c r="H567" i="22" s="1"/>
  <c r="F574" i="22"/>
  <c r="H574" i="22" s="1"/>
  <c r="F149" i="22"/>
  <c r="H149" i="22" s="1"/>
  <c r="F161" i="22"/>
  <c r="H161" i="22" s="1"/>
  <c r="F169" i="22"/>
  <c r="H169" i="22" s="1"/>
  <c r="G319" i="22"/>
  <c r="I319" i="22" s="1"/>
  <c r="F319" i="22"/>
  <c r="H319" i="22" s="1"/>
  <c r="G332" i="22"/>
  <c r="I332" i="22" s="1"/>
  <c r="F332" i="22"/>
  <c r="H332" i="22" s="1"/>
  <c r="G404" i="22"/>
  <c r="I404" i="22" s="1"/>
  <c r="F404" i="22"/>
  <c r="H404" i="22" s="1"/>
  <c r="G416" i="22"/>
  <c r="I416" i="22" s="1"/>
  <c r="F416" i="22"/>
  <c r="H416" i="22" s="1"/>
  <c r="G448" i="22"/>
  <c r="I448" i="22" s="1"/>
  <c r="F448" i="22"/>
  <c r="H448" i="22" s="1"/>
  <c r="G478" i="22"/>
  <c r="I478" i="22" s="1"/>
  <c r="F478" i="22"/>
  <c r="H478" i="22" s="1"/>
  <c r="G487" i="22"/>
  <c r="I487" i="22" s="1"/>
  <c r="H487" i="22"/>
  <c r="G258" i="22"/>
  <c r="I258" i="22" s="1"/>
  <c r="F258" i="22"/>
  <c r="H258" i="22" s="1"/>
  <c r="F269" i="22"/>
  <c r="H269" i="22" s="1"/>
  <c r="F281" i="22"/>
  <c r="H281" i="22" s="1"/>
  <c r="F283" i="22"/>
  <c r="H283" i="22" s="1"/>
  <c r="G291" i="22"/>
  <c r="I291" i="22" s="1"/>
  <c r="F291" i="22"/>
  <c r="H291" i="22" s="1"/>
  <c r="F301" i="22"/>
  <c r="H301" i="22" s="1"/>
  <c r="F315" i="22"/>
  <c r="H315" i="22" s="1"/>
  <c r="F317" i="22"/>
  <c r="H317" i="22" s="1"/>
  <c r="G422" i="22"/>
  <c r="I422" i="22" s="1"/>
  <c r="F422" i="22"/>
  <c r="H422" i="22" s="1"/>
  <c r="F439" i="22"/>
  <c r="H439" i="22" s="1"/>
  <c r="G449" i="22"/>
  <c r="I449" i="22" s="1"/>
  <c r="F449" i="22"/>
  <c r="H449" i="22" s="1"/>
  <c r="H504" i="22"/>
  <c r="F523" i="22"/>
  <c r="H523" i="22" s="1"/>
  <c r="G538" i="22"/>
  <c r="I538" i="22" s="1"/>
  <c r="F538" i="22"/>
  <c r="H538" i="22" s="1"/>
  <c r="F563" i="22"/>
  <c r="H563" i="22" s="1"/>
  <c r="G568" i="22"/>
  <c r="I568" i="22" s="1"/>
  <c r="F568" i="22"/>
  <c r="H568" i="22" s="1"/>
  <c r="F174" i="22"/>
  <c r="H174" i="22" s="1"/>
  <c r="F183" i="22"/>
  <c r="H183" i="22" s="1"/>
  <c r="F194" i="22"/>
  <c r="H194" i="22" s="1"/>
  <c r="F202" i="22"/>
  <c r="H202" i="22" s="1"/>
  <c r="F214" i="22"/>
  <c r="H214" i="22" s="1"/>
  <c r="F223" i="22"/>
  <c r="H223" i="22" s="1"/>
  <c r="F239" i="22"/>
  <c r="H239" i="22" s="1"/>
  <c r="F252" i="22"/>
  <c r="H252" i="22" s="1"/>
  <c r="F256" i="22"/>
  <c r="H256" i="22" s="1"/>
  <c r="F271" i="22"/>
  <c r="H271" i="22" s="1"/>
  <c r="F286" i="22"/>
  <c r="H286" i="22" s="1"/>
  <c r="F288" i="22"/>
  <c r="H288" i="22" s="1"/>
  <c r="F303" i="22"/>
  <c r="H303" i="22" s="1"/>
  <c r="F385" i="22"/>
  <c r="H385" i="22" s="1"/>
  <c r="G395" i="22"/>
  <c r="I395" i="22" s="1"/>
  <c r="F395" i="22"/>
  <c r="H395" i="22" s="1"/>
  <c r="F413" i="22"/>
  <c r="H413" i="22" s="1"/>
  <c r="G423" i="22"/>
  <c r="I423" i="22" s="1"/>
  <c r="F423" i="22"/>
  <c r="H423" i="22" s="1"/>
  <c r="G434" i="22"/>
  <c r="I434" i="22" s="1"/>
  <c r="F434" i="22"/>
  <c r="H434" i="22" s="1"/>
  <c r="G456" i="22"/>
  <c r="I456" i="22" s="1"/>
  <c r="F456" i="22"/>
  <c r="H456" i="22" s="1"/>
  <c r="F459" i="22"/>
  <c r="H459" i="22" s="1"/>
  <c r="G467" i="22"/>
  <c r="I467" i="22" s="1"/>
  <c r="F467" i="22"/>
  <c r="H467" i="22" s="1"/>
  <c r="G483" i="22"/>
  <c r="I483" i="22" s="1"/>
  <c r="F483" i="22"/>
  <c r="H483" i="22" s="1"/>
  <c r="H491" i="22"/>
  <c r="G524" i="22"/>
  <c r="I524" i="22" s="1"/>
  <c r="F524" i="22"/>
  <c r="H524" i="22" s="1"/>
  <c r="G556" i="22"/>
  <c r="I556" i="22" s="1"/>
  <c r="F556" i="22"/>
  <c r="H556" i="22" s="1"/>
  <c r="G587" i="22"/>
  <c r="I587" i="22" s="1"/>
  <c r="F587" i="22"/>
  <c r="H587" i="22" s="1"/>
  <c r="F625" i="22"/>
  <c r="H625" i="22" s="1"/>
  <c r="G166" i="22"/>
  <c r="I166" i="22" s="1"/>
  <c r="G276" i="22"/>
  <c r="I276" i="22" s="1"/>
  <c r="F276" i="22"/>
  <c r="H276" i="22" s="1"/>
  <c r="G310" i="22"/>
  <c r="I310" i="22" s="1"/>
  <c r="F310" i="22"/>
  <c r="H310" i="22" s="1"/>
  <c r="G382" i="22"/>
  <c r="I382" i="22" s="1"/>
  <c r="F382" i="22"/>
  <c r="H382" i="22" s="1"/>
  <c r="G396" i="22"/>
  <c r="I396" i="22" s="1"/>
  <c r="F396" i="22"/>
  <c r="H396" i="22" s="1"/>
  <c r="G407" i="22"/>
  <c r="I407" i="22" s="1"/>
  <c r="F407" i="22"/>
  <c r="H407" i="22" s="1"/>
  <c r="G440" i="22"/>
  <c r="I440" i="22" s="1"/>
  <c r="F440" i="22"/>
  <c r="H440" i="22" s="1"/>
  <c r="G488" i="22"/>
  <c r="I488" i="22" s="1"/>
  <c r="H488" i="22"/>
  <c r="G576" i="22"/>
  <c r="I576" i="22" s="1"/>
  <c r="F576" i="22"/>
  <c r="H576" i="22" s="1"/>
  <c r="G596" i="22"/>
  <c r="I596" i="22" s="1"/>
  <c r="F596" i="22"/>
  <c r="H596" i="22" s="1"/>
  <c r="G622" i="22"/>
  <c r="I622" i="22" s="1"/>
  <c r="F622" i="22"/>
  <c r="H622" i="22" s="1"/>
  <c r="G593" i="22"/>
  <c r="I593" i="22" s="1"/>
  <c r="F593" i="22"/>
  <c r="H593" i="22" s="1"/>
  <c r="G604" i="22"/>
  <c r="I604" i="22" s="1"/>
  <c r="F604" i="22"/>
  <c r="H604" i="22" s="1"/>
  <c r="G462" i="22"/>
  <c r="I462" i="22" s="1"/>
  <c r="F462" i="22"/>
  <c r="H462" i="22" s="1"/>
  <c r="G479" i="22"/>
  <c r="I479" i="22" s="1"/>
  <c r="F479" i="22"/>
  <c r="H479" i="22" s="1"/>
  <c r="G516" i="22"/>
  <c r="I516" i="22" s="1"/>
  <c r="F516" i="22"/>
  <c r="H516" i="22" s="1"/>
  <c r="F590" i="22"/>
  <c r="H590" i="22" s="1"/>
  <c r="F600" i="22"/>
  <c r="H600" i="22" s="1"/>
  <c r="F341" i="22"/>
  <c r="H341" i="22" s="1"/>
  <c r="F349" i="22"/>
  <c r="H349" i="22" s="1"/>
  <c r="F358" i="22"/>
  <c r="H358" i="22" s="1"/>
  <c r="F368" i="22"/>
  <c r="H368" i="22" s="1"/>
  <c r="F376" i="22"/>
  <c r="H376" i="22" s="1"/>
  <c r="F384" i="22"/>
  <c r="H384" i="22" s="1"/>
  <c r="F399" i="22"/>
  <c r="H399" i="22" s="1"/>
  <c r="F409" i="22"/>
  <c r="H409" i="22" s="1"/>
  <c r="F418" i="22"/>
  <c r="H418" i="22" s="1"/>
  <c r="F427" i="22"/>
  <c r="H427" i="22" s="1"/>
  <c r="F436" i="22"/>
  <c r="H436" i="22" s="1"/>
  <c r="F444" i="22"/>
  <c r="H444" i="22" s="1"/>
  <c r="F452" i="22"/>
  <c r="H452" i="22" s="1"/>
  <c r="F455" i="22"/>
  <c r="H455" i="22" s="1"/>
  <c r="G470" i="22"/>
  <c r="I470" i="22" s="1"/>
  <c r="F470" i="22"/>
  <c r="F474" i="22"/>
  <c r="H474" i="22" s="1"/>
  <c r="F476" i="22"/>
  <c r="H476" i="22" s="1"/>
  <c r="G494" i="22"/>
  <c r="I494" i="22" s="1"/>
  <c r="H494" i="22"/>
  <c r="F602" i="22"/>
  <c r="H602" i="22" s="1"/>
  <c r="F608" i="22"/>
  <c r="H608" i="22" s="1"/>
  <c r="F243" i="22"/>
  <c r="H243" i="22" s="1"/>
  <c r="F253" i="22"/>
  <c r="H253" i="22" s="1"/>
  <c r="F265" i="22"/>
  <c r="H265" i="22" s="1"/>
  <c r="F273" i="22"/>
  <c r="H273" i="22" s="1"/>
  <c r="F282" i="22"/>
  <c r="H282" i="22" s="1"/>
  <c r="F287" i="22"/>
  <c r="H287" i="22" s="1"/>
  <c r="F297" i="22"/>
  <c r="H297" i="22" s="1"/>
  <c r="F306" i="22"/>
  <c r="H306" i="22" s="1"/>
  <c r="F316" i="22"/>
  <c r="H316" i="22" s="1"/>
  <c r="F325" i="22"/>
  <c r="H325" i="22" s="1"/>
  <c r="F346" i="22"/>
  <c r="H346" i="22" s="1"/>
  <c r="F354" i="22"/>
  <c r="H354" i="22" s="1"/>
  <c r="F363" i="22"/>
  <c r="H363" i="22" s="1"/>
  <c r="F373" i="22"/>
  <c r="H373" i="22" s="1"/>
  <c r="F378" i="22"/>
  <c r="H378" i="22" s="1"/>
  <c r="F386" i="22"/>
  <c r="H386" i="22" s="1"/>
  <c r="F460" i="22"/>
  <c r="H460" i="22" s="1"/>
  <c r="F463" i="22"/>
  <c r="H463" i="22" s="1"/>
  <c r="G486" i="22"/>
  <c r="I486" i="22" s="1"/>
  <c r="H486" i="22"/>
  <c r="F591" i="22"/>
  <c r="H591" i="22" s="1"/>
  <c r="G612" i="22"/>
  <c r="I612" i="22" s="1"/>
  <c r="F612" i="22"/>
  <c r="H612" i="22" s="1"/>
  <c r="G477" i="22"/>
  <c r="I477" i="22" s="1"/>
  <c r="F477" i="22"/>
  <c r="H477" i="22" s="1"/>
  <c r="G495" i="22"/>
  <c r="I495" i="22" s="1"/>
  <c r="H495" i="22"/>
  <c r="G558" i="22"/>
  <c r="I558" i="22" s="1"/>
  <c r="F558" i="22"/>
  <c r="H558" i="22" s="1"/>
  <c r="G520" i="22"/>
  <c r="I520" i="22" s="1"/>
  <c r="F520" i="22"/>
  <c r="H520" i="22" s="1"/>
  <c r="F472" i="22"/>
  <c r="H472" i="22" s="1"/>
  <c r="F481" i="22"/>
  <c r="H481" i="22" s="1"/>
  <c r="H498" i="22"/>
  <c r="F518" i="22"/>
  <c r="H518" i="22" s="1"/>
  <c r="F530" i="22"/>
  <c r="H530" i="22" s="1"/>
  <c r="F544" i="22"/>
  <c r="H544" i="22" s="1"/>
  <c r="G548" i="22"/>
  <c r="I548" i="22" s="1"/>
  <c r="F548" i="22"/>
  <c r="H548" i="22" s="1"/>
  <c r="F570" i="22"/>
  <c r="H570" i="22" s="1"/>
  <c r="F581" i="22"/>
  <c r="H581" i="22" s="1"/>
  <c r="G586" i="22"/>
  <c r="I586" i="22" s="1"/>
  <c r="F586" i="22"/>
  <c r="H586" i="22" s="1"/>
  <c r="F605" i="22"/>
  <c r="H605" i="22" s="1"/>
  <c r="F616" i="22"/>
  <c r="H616" i="22" s="1"/>
  <c r="F627" i="22"/>
  <c r="H627" i="22" s="1"/>
  <c r="G512" i="22"/>
  <c r="I512" i="22" s="1"/>
  <c r="F512" i="22"/>
  <c r="H512" i="22" s="1"/>
  <c r="F532" i="22"/>
  <c r="H532" i="22" s="1"/>
  <c r="F607" i="22"/>
  <c r="H607" i="22" s="1"/>
  <c r="G631" i="22"/>
  <c r="I631" i="22" s="1"/>
  <c r="F631" i="22"/>
  <c r="H631" i="22" s="1"/>
  <c r="E635" i="18"/>
  <c r="E634" i="18"/>
  <c r="E633" i="18"/>
  <c r="E632" i="18"/>
  <c r="E631" i="18"/>
  <c r="E630" i="18"/>
  <c r="E629" i="18"/>
  <c r="E627" i="18"/>
  <c r="E626" i="18"/>
  <c r="E625" i="18"/>
  <c r="E624" i="18"/>
  <c r="E623" i="18"/>
  <c r="E621" i="18"/>
  <c r="E620" i="18"/>
  <c r="E619" i="18"/>
  <c r="E618" i="18"/>
  <c r="E616" i="18"/>
  <c r="E615" i="18"/>
  <c r="E614" i="18"/>
  <c r="E613" i="18"/>
  <c r="E612" i="18"/>
  <c r="E611" i="18"/>
  <c r="E610" i="18"/>
  <c r="E609" i="18"/>
  <c r="E608" i="18"/>
  <c r="E607" i="18"/>
  <c r="E606" i="18"/>
  <c r="E605" i="18"/>
  <c r="E604" i="18"/>
  <c r="E603" i="18"/>
  <c r="E602" i="18"/>
  <c r="E601" i="18"/>
  <c r="E600" i="18"/>
  <c r="E599" i="18"/>
  <c r="E598" i="18"/>
  <c r="E596" i="18"/>
  <c r="E595" i="18"/>
  <c r="E594" i="18"/>
  <c r="E593" i="18"/>
  <c r="E592" i="18"/>
  <c r="E590" i="18"/>
  <c r="E589" i="18"/>
  <c r="E588" i="18"/>
  <c r="E586" i="18"/>
  <c r="E585" i="18"/>
  <c r="E584" i="18"/>
  <c r="E583" i="18"/>
  <c r="E581" i="18"/>
  <c r="E580" i="18"/>
  <c r="E579" i="18"/>
  <c r="E578" i="18"/>
  <c r="E577" i="18"/>
  <c r="E576" i="18"/>
  <c r="E575" i="18"/>
  <c r="E573" i="18"/>
  <c r="E572" i="18"/>
  <c r="E571" i="18"/>
  <c r="E570" i="18"/>
  <c r="E569" i="18"/>
  <c r="E568" i="18"/>
  <c r="E567" i="18"/>
  <c r="E566" i="18"/>
  <c r="E565" i="18"/>
  <c r="E563" i="18"/>
  <c r="E562" i="18"/>
  <c r="E561" i="18"/>
  <c r="E560" i="18"/>
  <c r="E559" i="18"/>
  <c r="E558" i="18"/>
  <c r="E556" i="18"/>
  <c r="E555" i="18"/>
  <c r="E554" i="18"/>
  <c r="E553" i="18"/>
  <c r="E552" i="18"/>
  <c r="E550" i="18"/>
  <c r="E549" i="18"/>
  <c r="E548" i="18"/>
  <c r="E547" i="18"/>
  <c r="E546" i="18"/>
  <c r="E544" i="18"/>
  <c r="E543" i="18"/>
  <c r="E542" i="18"/>
  <c r="E541" i="18"/>
  <c r="E540" i="18"/>
  <c r="E539" i="18"/>
  <c r="E537" i="18"/>
  <c r="E536" i="18"/>
  <c r="E535" i="18"/>
  <c r="E534" i="18"/>
  <c r="E533" i="18"/>
  <c r="E532" i="18"/>
  <c r="E531" i="18"/>
  <c r="E529" i="18"/>
  <c r="E528" i="18"/>
  <c r="E527" i="18"/>
  <c r="E526" i="18"/>
  <c r="E525" i="18"/>
  <c r="E524" i="18"/>
  <c r="E523" i="18"/>
  <c r="E522" i="18"/>
  <c r="E521" i="18"/>
  <c r="E520" i="18"/>
  <c r="E519" i="18"/>
  <c r="E518" i="18"/>
  <c r="E517" i="18"/>
  <c r="E516" i="18"/>
  <c r="E515" i="18"/>
  <c r="E514" i="18"/>
  <c r="E513" i="18"/>
  <c r="E512" i="18"/>
  <c r="E511" i="18"/>
  <c r="E509" i="18"/>
  <c r="E508" i="18"/>
  <c r="E507" i="18"/>
  <c r="E506" i="18"/>
  <c r="E505" i="18"/>
  <c r="E504" i="18"/>
  <c r="E503" i="18"/>
  <c r="E502" i="18"/>
  <c r="E501" i="18"/>
  <c r="E500" i="18"/>
  <c r="E499" i="18"/>
  <c r="E498" i="18"/>
  <c r="E497" i="18"/>
  <c r="E496" i="18"/>
  <c r="E495" i="18"/>
  <c r="E494" i="18"/>
  <c r="E493" i="18"/>
  <c r="E492" i="18"/>
  <c r="E491" i="18"/>
  <c r="E490" i="18"/>
  <c r="E489" i="18"/>
  <c r="E488" i="18"/>
  <c r="E487" i="18"/>
  <c r="E486" i="18"/>
  <c r="E485" i="18"/>
  <c r="E484" i="18"/>
  <c r="E482" i="18"/>
  <c r="E481" i="18"/>
  <c r="E480" i="18"/>
  <c r="E479" i="18"/>
  <c r="E478" i="18"/>
  <c r="E477" i="18"/>
  <c r="E476" i="18"/>
  <c r="E475" i="18"/>
  <c r="E473" i="18"/>
  <c r="E472" i="18"/>
  <c r="E471" i="18"/>
  <c r="E470" i="18"/>
  <c r="E469" i="18"/>
  <c r="E468" i="18"/>
  <c r="E467" i="18"/>
  <c r="E466" i="18"/>
  <c r="E465" i="18"/>
  <c r="E464" i="18"/>
  <c r="E463" i="18"/>
  <c r="E462" i="18"/>
  <c r="E461" i="18"/>
  <c r="E460" i="18"/>
  <c r="E459" i="18"/>
  <c r="E458" i="18"/>
  <c r="E457" i="18"/>
  <c r="E456" i="18"/>
  <c r="E455" i="18"/>
  <c r="E454" i="18"/>
  <c r="E453" i="18"/>
  <c r="E452" i="18"/>
  <c r="E451" i="18"/>
  <c r="E450" i="18"/>
  <c r="E449" i="18"/>
  <c r="E448" i="18"/>
  <c r="E447" i="18"/>
  <c r="E446" i="18"/>
  <c r="E445" i="18"/>
  <c r="E444" i="18"/>
  <c r="E443" i="18"/>
  <c r="E442" i="18"/>
  <c r="E441" i="18"/>
  <c r="E440" i="18"/>
  <c r="E439" i="18"/>
  <c r="E438" i="18"/>
  <c r="E437" i="18"/>
  <c r="E436" i="18"/>
  <c r="E435" i="18"/>
  <c r="E434" i="18"/>
  <c r="E433" i="18"/>
  <c r="E431" i="18"/>
  <c r="E430" i="18"/>
  <c r="E429" i="18"/>
  <c r="E428" i="18"/>
  <c r="E426" i="18"/>
  <c r="E425" i="18"/>
  <c r="E424" i="18"/>
  <c r="E423" i="18"/>
  <c r="E422" i="18"/>
  <c r="E421" i="18"/>
  <c r="E420" i="18"/>
  <c r="E419" i="18"/>
  <c r="E418" i="18"/>
  <c r="E417" i="18"/>
  <c r="E416" i="18"/>
  <c r="E415" i="18"/>
  <c r="E414" i="18"/>
  <c r="E413" i="18"/>
  <c r="E412" i="18"/>
  <c r="E410" i="18"/>
  <c r="E409" i="18"/>
  <c r="E408" i="18"/>
  <c r="E405" i="18"/>
  <c r="E404" i="18"/>
  <c r="E403" i="18"/>
  <c r="E402" i="18"/>
  <c r="E401" i="18"/>
  <c r="E400" i="18"/>
  <c r="E399" i="18"/>
  <c r="E398" i="18"/>
  <c r="E397" i="18"/>
  <c r="E396" i="18"/>
  <c r="E395" i="18"/>
  <c r="E393" i="18"/>
  <c r="E392" i="18"/>
  <c r="E391" i="18"/>
  <c r="E390" i="18"/>
  <c r="E389" i="18"/>
  <c r="E387" i="18"/>
  <c r="E386" i="18"/>
  <c r="E385" i="18"/>
  <c r="E384" i="18"/>
  <c r="E383" i="18"/>
  <c r="E382" i="18"/>
  <c r="E381" i="18"/>
  <c r="E379" i="18"/>
  <c r="E378" i="18"/>
  <c r="E377" i="18"/>
  <c r="E376" i="18"/>
  <c r="E375" i="18"/>
  <c r="E374" i="18"/>
  <c r="E373" i="18"/>
  <c r="E372" i="18"/>
  <c r="E371" i="18"/>
  <c r="E370" i="18"/>
  <c r="E369" i="18"/>
  <c r="E366" i="18"/>
  <c r="E365" i="18"/>
  <c r="E364" i="18"/>
  <c r="E363" i="18"/>
  <c r="E362" i="18"/>
  <c r="E361" i="18"/>
  <c r="E360" i="18"/>
  <c r="E359" i="18"/>
  <c r="E358" i="18"/>
  <c r="E357" i="18"/>
  <c r="E356" i="18"/>
  <c r="E355" i="18"/>
  <c r="E354" i="18"/>
  <c r="E353" i="18"/>
  <c r="E352" i="18"/>
  <c r="E351" i="18"/>
  <c r="E350" i="18"/>
  <c r="E349" i="18"/>
  <c r="E348" i="18"/>
  <c r="E347" i="18"/>
  <c r="E346" i="18"/>
  <c r="E345" i="18"/>
  <c r="E344" i="18"/>
  <c r="E343" i="18"/>
  <c r="E342" i="18"/>
  <c r="E341" i="18"/>
  <c r="E338" i="18"/>
  <c r="E337" i="18"/>
  <c r="E336" i="18"/>
  <c r="E335" i="18"/>
  <c r="E334" i="18"/>
  <c r="E333" i="18"/>
  <c r="E332" i="18"/>
  <c r="E330" i="18"/>
  <c r="E329" i="18"/>
  <c r="E328" i="18"/>
  <c r="E327" i="18"/>
  <c r="E326" i="18"/>
  <c r="E325" i="18"/>
  <c r="E324" i="18"/>
  <c r="E322" i="18"/>
  <c r="E321" i="18"/>
  <c r="E320" i="18"/>
  <c r="E319" i="18"/>
  <c r="E318" i="18"/>
  <c r="E317" i="18"/>
  <c r="E316" i="18"/>
  <c r="E315" i="18"/>
  <c r="E313" i="18"/>
  <c r="E312" i="18"/>
  <c r="E311" i="18"/>
  <c r="E310" i="18"/>
  <c r="E309" i="18"/>
  <c r="E307" i="18"/>
  <c r="E306" i="18"/>
  <c r="E305" i="18"/>
  <c r="E303" i="18"/>
  <c r="E302" i="18"/>
  <c r="E301" i="18"/>
  <c r="E300" i="18"/>
  <c r="E299" i="18"/>
  <c r="E298" i="18"/>
  <c r="E297" i="18"/>
  <c r="E296" i="18"/>
  <c r="E295" i="18"/>
  <c r="E294" i="18"/>
  <c r="E292" i="18"/>
  <c r="E291" i="18"/>
  <c r="E290" i="18"/>
  <c r="E288" i="18"/>
  <c r="E287" i="18"/>
  <c r="E286" i="18"/>
  <c r="E285" i="18"/>
  <c r="E284" i="18"/>
  <c r="E283" i="18"/>
  <c r="E282" i="18"/>
  <c r="E281" i="18"/>
  <c r="E279" i="18"/>
  <c r="E278" i="18"/>
  <c r="E277" i="18"/>
  <c r="E276" i="18"/>
  <c r="E275" i="18"/>
  <c r="E274" i="18"/>
  <c r="E273" i="18"/>
  <c r="E272" i="18"/>
  <c r="E271" i="18"/>
  <c r="E270" i="18"/>
  <c r="E269" i="18"/>
  <c r="E268" i="18"/>
  <c r="E267" i="18"/>
  <c r="E266" i="18"/>
  <c r="E265" i="18"/>
  <c r="E264" i="18"/>
  <c r="E262" i="18"/>
  <c r="E261" i="18"/>
  <c r="E260" i="18"/>
  <c r="E258" i="18"/>
  <c r="E257" i="18"/>
  <c r="E256" i="18"/>
  <c r="E253" i="18"/>
  <c r="E252" i="18"/>
  <c r="E251" i="18"/>
  <c r="E250" i="18"/>
  <c r="E249" i="18"/>
  <c r="E246" i="18"/>
  <c r="E245" i="18"/>
  <c r="E244" i="18"/>
  <c r="E243" i="18"/>
  <c r="E242" i="18"/>
  <c r="E241" i="18"/>
  <c r="E240" i="18"/>
  <c r="E239" i="18"/>
  <c r="E237" i="18"/>
  <c r="E236" i="18"/>
  <c r="E235" i="18"/>
  <c r="E234" i="18"/>
  <c r="E233" i="18"/>
  <c r="E232" i="18"/>
  <c r="E231" i="18"/>
  <c r="E229" i="18"/>
  <c r="E228" i="18"/>
  <c r="E227" i="18"/>
  <c r="E226" i="18"/>
  <c r="E225" i="18"/>
  <c r="E224" i="18"/>
  <c r="E223" i="18"/>
  <c r="E221" i="18"/>
  <c r="E220" i="18"/>
  <c r="E219" i="18"/>
  <c r="E218" i="18"/>
  <c r="E217" i="18"/>
  <c r="E215" i="18"/>
  <c r="E214" i="18"/>
  <c r="E213" i="18"/>
  <c r="E212" i="18"/>
  <c r="E211" i="18"/>
  <c r="E209" i="18"/>
  <c r="E208" i="18"/>
  <c r="E207" i="18"/>
  <c r="E206" i="18"/>
  <c r="E203" i="18"/>
  <c r="E202" i="18"/>
  <c r="E201" i="18"/>
  <c r="E200" i="18"/>
  <c r="E198" i="18"/>
  <c r="E197" i="18"/>
  <c r="E196" i="18"/>
  <c r="E195" i="18"/>
  <c r="E194" i="18"/>
  <c r="E192" i="18"/>
  <c r="E191" i="18"/>
  <c r="E190" i="18"/>
  <c r="E189" i="18"/>
  <c r="E188" i="18"/>
  <c r="E186" i="18"/>
  <c r="E185" i="18"/>
  <c r="E184" i="18"/>
  <c r="E183" i="18"/>
  <c r="E181" i="18"/>
  <c r="E180" i="18"/>
  <c r="E179" i="18"/>
  <c r="E177" i="18"/>
  <c r="E176" i="18"/>
  <c r="E175" i="18"/>
  <c r="E174" i="18"/>
  <c r="E173" i="18"/>
  <c r="E171" i="18"/>
  <c r="E170" i="18"/>
  <c r="E169" i="18"/>
  <c r="E168" i="18"/>
  <c r="E167" i="18"/>
  <c r="E166" i="18"/>
  <c r="E165" i="18"/>
  <c r="E164" i="18"/>
  <c r="E162" i="18"/>
  <c r="E161" i="18"/>
  <c r="E160" i="18"/>
  <c r="E159" i="18"/>
  <c r="E157" i="18"/>
  <c r="E156" i="18"/>
  <c r="E155" i="18"/>
  <c r="E154" i="18"/>
  <c r="E153" i="18"/>
  <c r="E152" i="18"/>
  <c r="E151" i="18"/>
  <c r="E149" i="18"/>
  <c r="E148" i="18"/>
  <c r="E147" i="18"/>
  <c r="E146" i="18"/>
  <c r="E144" i="18"/>
  <c r="E143" i="18"/>
  <c r="E142" i="18"/>
  <c r="E141" i="18"/>
  <c r="E140" i="18"/>
  <c r="E139" i="18"/>
  <c r="E136" i="18"/>
  <c r="E135" i="18"/>
  <c r="E134" i="18"/>
  <c r="E133" i="18"/>
  <c r="E131" i="18"/>
  <c r="E130" i="18"/>
  <c r="E129" i="18"/>
  <c r="E127" i="18"/>
  <c r="E126" i="18"/>
  <c r="E125" i="18"/>
  <c r="E124" i="18"/>
  <c r="E122" i="18"/>
  <c r="E121" i="18"/>
  <c r="E120" i="18"/>
  <c r="E119" i="18"/>
  <c r="E118" i="18"/>
  <c r="E116" i="18"/>
  <c r="E115" i="18"/>
  <c r="E114" i="18"/>
  <c r="E113" i="18"/>
  <c r="E112" i="18"/>
  <c r="E111" i="18"/>
  <c r="E109" i="18"/>
  <c r="E108" i="18"/>
  <c r="E107" i="18"/>
  <c r="E106" i="18"/>
  <c r="E104" i="18"/>
  <c r="E103" i="18"/>
  <c r="E102" i="18"/>
  <c r="E100" i="18"/>
  <c r="E99" i="18"/>
  <c r="E98" i="18"/>
  <c r="E97" i="18"/>
  <c r="E95" i="18"/>
  <c r="E94" i="18"/>
  <c r="E93" i="18"/>
  <c r="E92" i="18"/>
  <c r="E91" i="18"/>
  <c r="E90" i="18"/>
  <c r="E89" i="18"/>
  <c r="E88" i="18"/>
  <c r="E87" i="18"/>
  <c r="E86" i="18"/>
  <c r="E85" i="18"/>
  <c r="E84" i="18"/>
  <c r="E83" i="18"/>
  <c r="E82" i="18"/>
  <c r="E81" i="18"/>
  <c r="E80" i="18"/>
  <c r="E79" i="18"/>
  <c r="E78" i="18"/>
  <c r="E77" i="18"/>
  <c r="E76" i="18"/>
  <c r="E75" i="18"/>
  <c r="E74" i="18"/>
  <c r="E73" i="18"/>
  <c r="E72" i="18"/>
  <c r="E71" i="18"/>
  <c r="E70" i="18"/>
  <c r="E69" i="18"/>
  <c r="E66" i="18"/>
  <c r="E65" i="18"/>
  <c r="E64" i="18"/>
  <c r="E63" i="18"/>
  <c r="E62" i="18"/>
  <c r="E61" i="18"/>
  <c r="E59" i="18"/>
  <c r="E58" i="18"/>
  <c r="E57" i="18"/>
  <c r="E56" i="18"/>
  <c r="E55" i="18"/>
  <c r="E54" i="18"/>
  <c r="E53" i="18"/>
  <c r="E52" i="18"/>
  <c r="E51" i="18"/>
  <c r="E50" i="18"/>
  <c r="E49" i="18"/>
  <c r="E48" i="18"/>
  <c r="E47" i="18"/>
  <c r="E46" i="18"/>
  <c r="E45" i="18"/>
  <c r="E44" i="18"/>
  <c r="E43" i="18"/>
  <c r="E42" i="18"/>
  <c r="E40" i="18"/>
  <c r="E39" i="18"/>
  <c r="E38" i="18"/>
  <c r="E37" i="18"/>
  <c r="E36" i="18"/>
  <c r="E35" i="18"/>
  <c r="E33" i="18"/>
  <c r="E32" i="18"/>
  <c r="E31" i="18"/>
  <c r="E30" i="18"/>
  <c r="E29" i="18"/>
  <c r="E28" i="18"/>
  <c r="E27" i="18"/>
  <c r="E26" i="18"/>
  <c r="E25" i="18"/>
  <c r="E23" i="18"/>
  <c r="E22" i="18"/>
  <c r="E21" i="18"/>
  <c r="E20" i="18"/>
  <c r="E18" i="18"/>
  <c r="E17" i="18"/>
  <c r="E16" i="18"/>
  <c r="E15" i="18"/>
  <c r="E14" i="18"/>
  <c r="E13" i="18"/>
  <c r="E12" i="18"/>
  <c r="E11" i="18"/>
  <c r="E10" i="18"/>
  <c r="E9" i="18"/>
  <c r="E8" i="18"/>
  <c r="D639" i="20"/>
  <c r="C639" i="20"/>
  <c r="D637" i="20"/>
  <c r="D638" i="20" s="1"/>
  <c r="C637" i="20"/>
  <c r="C638" i="20" s="1"/>
  <c r="E635" i="20"/>
  <c r="I634" i="20"/>
  <c r="G634" i="20"/>
  <c r="E634" i="20"/>
  <c r="F634" i="20" s="1"/>
  <c r="H634" i="20" s="1"/>
  <c r="G633" i="20"/>
  <c r="I633" i="20" s="1"/>
  <c r="F633" i="20"/>
  <c r="H633" i="20" s="1"/>
  <c r="E633" i="20"/>
  <c r="E632" i="20"/>
  <c r="G632" i="20" s="1"/>
  <c r="I632" i="20" s="1"/>
  <c r="I631" i="20"/>
  <c r="H631" i="20"/>
  <c r="G631" i="20"/>
  <c r="F631" i="20"/>
  <c r="E631" i="20"/>
  <c r="F630" i="20"/>
  <c r="H630" i="20" s="1"/>
  <c r="E630" i="20"/>
  <c r="G630" i="20" s="1"/>
  <c r="I630" i="20" s="1"/>
  <c r="I629" i="20"/>
  <c r="H629" i="20"/>
  <c r="G629" i="20"/>
  <c r="F629" i="20"/>
  <c r="E629" i="20"/>
  <c r="H627" i="20"/>
  <c r="G627" i="20"/>
  <c r="I627" i="20" s="1"/>
  <c r="F627" i="20"/>
  <c r="E627" i="20"/>
  <c r="E626" i="20"/>
  <c r="I625" i="20"/>
  <c r="G625" i="20"/>
  <c r="E625" i="20"/>
  <c r="F625" i="20" s="1"/>
  <c r="H625" i="20" s="1"/>
  <c r="G624" i="20"/>
  <c r="I624" i="20" s="1"/>
  <c r="F624" i="20"/>
  <c r="H624" i="20" s="1"/>
  <c r="E624" i="20"/>
  <c r="E623" i="20"/>
  <c r="G623" i="20" s="1"/>
  <c r="I623" i="20" s="1"/>
  <c r="I621" i="20"/>
  <c r="H621" i="20"/>
  <c r="G621" i="20"/>
  <c r="F621" i="20"/>
  <c r="E621" i="20"/>
  <c r="F620" i="20"/>
  <c r="H620" i="20" s="1"/>
  <c r="E620" i="20"/>
  <c r="G620" i="20" s="1"/>
  <c r="I620" i="20" s="1"/>
  <c r="I619" i="20"/>
  <c r="H619" i="20"/>
  <c r="G619" i="20"/>
  <c r="F619" i="20"/>
  <c r="E619" i="20"/>
  <c r="H618" i="20"/>
  <c r="G618" i="20"/>
  <c r="I618" i="20" s="1"/>
  <c r="F618" i="20"/>
  <c r="E618" i="20"/>
  <c r="E616" i="20"/>
  <c r="I615" i="20"/>
  <c r="G615" i="20"/>
  <c r="E615" i="20"/>
  <c r="F615" i="20" s="1"/>
  <c r="H615" i="20" s="1"/>
  <c r="G614" i="20"/>
  <c r="I614" i="20" s="1"/>
  <c r="F614" i="20"/>
  <c r="H614" i="20" s="1"/>
  <c r="E614" i="20"/>
  <c r="E613" i="20"/>
  <c r="G613" i="20" s="1"/>
  <c r="I613" i="20" s="1"/>
  <c r="I612" i="20"/>
  <c r="H612" i="20"/>
  <c r="G612" i="20"/>
  <c r="F612" i="20"/>
  <c r="E612" i="20"/>
  <c r="F611" i="20"/>
  <c r="H611" i="20" s="1"/>
  <c r="E611" i="20"/>
  <c r="G611" i="20" s="1"/>
  <c r="I611" i="20" s="1"/>
  <c r="H610" i="20"/>
  <c r="F610" i="20"/>
  <c r="E610" i="20"/>
  <c r="G610" i="20" s="1"/>
  <c r="I610" i="20" s="1"/>
  <c r="H609" i="20"/>
  <c r="G609" i="20"/>
  <c r="I609" i="20" s="1"/>
  <c r="F609" i="20"/>
  <c r="E609" i="20"/>
  <c r="E608" i="20"/>
  <c r="I607" i="20"/>
  <c r="G607" i="20"/>
  <c r="E607" i="20"/>
  <c r="F607" i="20" s="1"/>
  <c r="H607" i="20" s="1"/>
  <c r="G606" i="20"/>
  <c r="I606" i="20" s="1"/>
  <c r="F606" i="20"/>
  <c r="H606" i="20" s="1"/>
  <c r="E606" i="20"/>
  <c r="E605" i="20"/>
  <c r="G605" i="20" s="1"/>
  <c r="I605" i="20" s="1"/>
  <c r="I604" i="20"/>
  <c r="H604" i="20"/>
  <c r="G604" i="20"/>
  <c r="F604" i="20"/>
  <c r="E604" i="20"/>
  <c r="E603" i="20"/>
  <c r="G603" i="20" s="1"/>
  <c r="I603" i="20" s="1"/>
  <c r="H602" i="20"/>
  <c r="F602" i="20"/>
  <c r="E602" i="20"/>
  <c r="G602" i="20" s="1"/>
  <c r="I602" i="20" s="1"/>
  <c r="H601" i="20"/>
  <c r="G601" i="20"/>
  <c r="I601" i="20" s="1"/>
  <c r="F601" i="20"/>
  <c r="E601" i="20"/>
  <c r="E600" i="20"/>
  <c r="I599" i="20"/>
  <c r="G599" i="20"/>
  <c r="E599" i="20"/>
  <c r="F599" i="20" s="1"/>
  <c r="H599" i="20" s="1"/>
  <c r="G598" i="20"/>
  <c r="I598" i="20" s="1"/>
  <c r="F598" i="20"/>
  <c r="H598" i="20" s="1"/>
  <c r="E598" i="20"/>
  <c r="E596" i="20"/>
  <c r="G596" i="20" s="1"/>
  <c r="I596" i="20" s="1"/>
  <c r="I595" i="20"/>
  <c r="H595" i="20"/>
  <c r="G595" i="20"/>
  <c r="F595" i="20"/>
  <c r="E595" i="20"/>
  <c r="F594" i="20"/>
  <c r="H594" i="20" s="1"/>
  <c r="E594" i="20"/>
  <c r="G594" i="20" s="1"/>
  <c r="I594" i="20" s="1"/>
  <c r="H593" i="20"/>
  <c r="F593" i="20"/>
  <c r="E593" i="20"/>
  <c r="G593" i="20" s="1"/>
  <c r="I593" i="20" s="1"/>
  <c r="H592" i="20"/>
  <c r="G592" i="20"/>
  <c r="I592" i="20" s="1"/>
  <c r="F592" i="20"/>
  <c r="E592" i="20"/>
  <c r="E590" i="20"/>
  <c r="I589" i="20"/>
  <c r="G589" i="20"/>
  <c r="E589" i="20"/>
  <c r="F589" i="20" s="1"/>
  <c r="H589" i="20" s="1"/>
  <c r="G588" i="20"/>
  <c r="I588" i="20" s="1"/>
  <c r="F588" i="20"/>
  <c r="H588" i="20" s="1"/>
  <c r="E588" i="20"/>
  <c r="E586" i="20"/>
  <c r="G586" i="20" s="1"/>
  <c r="I586" i="20" s="1"/>
  <c r="I585" i="20"/>
  <c r="H585" i="20"/>
  <c r="G585" i="20"/>
  <c r="F585" i="20"/>
  <c r="E585" i="20"/>
  <c r="E584" i="20"/>
  <c r="G584" i="20" s="1"/>
  <c r="I584" i="20" s="1"/>
  <c r="H583" i="20"/>
  <c r="F583" i="20"/>
  <c r="E583" i="20"/>
  <c r="G583" i="20" s="1"/>
  <c r="I583" i="20" s="1"/>
  <c r="H581" i="20"/>
  <c r="G581" i="20"/>
  <c r="I581" i="20" s="1"/>
  <c r="E581" i="20"/>
  <c r="F581" i="20" s="1"/>
  <c r="E580" i="20"/>
  <c r="I579" i="20"/>
  <c r="G579" i="20"/>
  <c r="E579" i="20"/>
  <c r="F579" i="20" s="1"/>
  <c r="H579" i="20" s="1"/>
  <c r="G578" i="20"/>
  <c r="I578" i="20" s="1"/>
  <c r="F578" i="20"/>
  <c r="H578" i="20" s="1"/>
  <c r="E578" i="20"/>
  <c r="E577" i="20"/>
  <c r="G577" i="20" s="1"/>
  <c r="I577" i="20" s="1"/>
  <c r="I576" i="20"/>
  <c r="H576" i="20"/>
  <c r="G576" i="20"/>
  <c r="F576" i="20"/>
  <c r="E576" i="20"/>
  <c r="F575" i="20"/>
  <c r="H575" i="20" s="1"/>
  <c r="E575" i="20"/>
  <c r="G575" i="20" s="1"/>
  <c r="I575" i="20" s="1"/>
  <c r="H573" i="20"/>
  <c r="F573" i="20"/>
  <c r="E573" i="20"/>
  <c r="G573" i="20" s="1"/>
  <c r="I573" i="20" s="1"/>
  <c r="G572" i="20"/>
  <c r="I572" i="20" s="1"/>
  <c r="E572" i="20"/>
  <c r="F572" i="20" s="1"/>
  <c r="H572" i="20" s="1"/>
  <c r="E571" i="20"/>
  <c r="I570" i="20"/>
  <c r="G570" i="20"/>
  <c r="E570" i="20"/>
  <c r="F570" i="20" s="1"/>
  <c r="H570" i="20" s="1"/>
  <c r="G569" i="20"/>
  <c r="I569" i="20" s="1"/>
  <c r="F569" i="20"/>
  <c r="H569" i="20" s="1"/>
  <c r="E569" i="20"/>
  <c r="E568" i="20"/>
  <c r="G568" i="20" s="1"/>
  <c r="I568" i="20" s="1"/>
  <c r="I567" i="20"/>
  <c r="H567" i="20"/>
  <c r="G567" i="20"/>
  <c r="F567" i="20"/>
  <c r="E567" i="20"/>
  <c r="F566" i="20"/>
  <c r="H566" i="20" s="1"/>
  <c r="E566" i="20"/>
  <c r="G566" i="20" s="1"/>
  <c r="I566" i="20" s="1"/>
  <c r="H565" i="20"/>
  <c r="F565" i="20"/>
  <c r="E565" i="20"/>
  <c r="G565" i="20" s="1"/>
  <c r="I565" i="20" s="1"/>
  <c r="G563" i="20"/>
  <c r="I563" i="20" s="1"/>
  <c r="E563" i="20"/>
  <c r="F563" i="20" s="1"/>
  <c r="H563" i="20" s="1"/>
  <c r="E562" i="20"/>
  <c r="I561" i="20"/>
  <c r="G561" i="20"/>
  <c r="E561" i="20"/>
  <c r="F561" i="20" s="1"/>
  <c r="H561" i="20" s="1"/>
  <c r="G560" i="20"/>
  <c r="I560" i="20" s="1"/>
  <c r="F560" i="20"/>
  <c r="H560" i="20" s="1"/>
  <c r="E560" i="20"/>
  <c r="E559" i="20"/>
  <c r="G559" i="20" s="1"/>
  <c r="I559" i="20" s="1"/>
  <c r="I558" i="20"/>
  <c r="H558" i="20"/>
  <c r="G558" i="20"/>
  <c r="F558" i="20"/>
  <c r="E558" i="20"/>
  <c r="E556" i="20"/>
  <c r="G556" i="20" s="1"/>
  <c r="I556" i="20" s="1"/>
  <c r="H555" i="20"/>
  <c r="F555" i="20"/>
  <c r="E555" i="20"/>
  <c r="G555" i="20" s="1"/>
  <c r="I555" i="20" s="1"/>
  <c r="H554" i="20"/>
  <c r="G554" i="20"/>
  <c r="I554" i="20" s="1"/>
  <c r="E554" i="20"/>
  <c r="F554" i="20" s="1"/>
  <c r="E553" i="20"/>
  <c r="I552" i="20"/>
  <c r="G552" i="20"/>
  <c r="E552" i="20"/>
  <c r="F552" i="20" s="1"/>
  <c r="H552" i="20" s="1"/>
  <c r="G550" i="20"/>
  <c r="I550" i="20" s="1"/>
  <c r="F550" i="20"/>
  <c r="H550" i="20" s="1"/>
  <c r="E550" i="20"/>
  <c r="E549" i="20"/>
  <c r="G549" i="20" s="1"/>
  <c r="I549" i="20" s="1"/>
  <c r="I548" i="20"/>
  <c r="H548" i="20"/>
  <c r="G548" i="20"/>
  <c r="F548" i="20"/>
  <c r="E548" i="20"/>
  <c r="E547" i="20"/>
  <c r="G547" i="20" s="1"/>
  <c r="I547" i="20" s="1"/>
  <c r="H546" i="20"/>
  <c r="F546" i="20"/>
  <c r="E546" i="20"/>
  <c r="G546" i="20" s="1"/>
  <c r="I546" i="20" s="1"/>
  <c r="G544" i="20"/>
  <c r="I544" i="20" s="1"/>
  <c r="E544" i="20"/>
  <c r="F544" i="20" s="1"/>
  <c r="H544" i="20" s="1"/>
  <c r="E543" i="20"/>
  <c r="I542" i="20"/>
  <c r="G542" i="20"/>
  <c r="E542" i="20"/>
  <c r="F542" i="20" s="1"/>
  <c r="H542" i="20" s="1"/>
  <c r="E541" i="20"/>
  <c r="I540" i="20"/>
  <c r="G540" i="20"/>
  <c r="E540" i="20"/>
  <c r="F540" i="20" s="1"/>
  <c r="H540" i="20" s="1"/>
  <c r="G539" i="20"/>
  <c r="I539" i="20" s="1"/>
  <c r="F539" i="20"/>
  <c r="H539" i="20" s="1"/>
  <c r="E539" i="20"/>
  <c r="E537" i="20"/>
  <c r="G537" i="20" s="1"/>
  <c r="I537" i="20" s="1"/>
  <c r="I536" i="20"/>
  <c r="H536" i="20"/>
  <c r="G536" i="20"/>
  <c r="F536" i="20"/>
  <c r="E536" i="20"/>
  <c r="F535" i="20"/>
  <c r="H535" i="20" s="1"/>
  <c r="E535" i="20"/>
  <c r="G535" i="20" s="1"/>
  <c r="I535" i="20" s="1"/>
  <c r="H534" i="20"/>
  <c r="F534" i="20"/>
  <c r="E534" i="20"/>
  <c r="G534" i="20" s="1"/>
  <c r="I534" i="20" s="1"/>
  <c r="G533" i="20"/>
  <c r="I533" i="20" s="1"/>
  <c r="E533" i="20"/>
  <c r="F533" i="20" s="1"/>
  <c r="H533" i="20" s="1"/>
  <c r="E532" i="20"/>
  <c r="I531" i="20"/>
  <c r="G531" i="20"/>
  <c r="E531" i="20"/>
  <c r="F531" i="20" s="1"/>
  <c r="H531" i="20" s="1"/>
  <c r="G529" i="20"/>
  <c r="I529" i="20" s="1"/>
  <c r="F529" i="20"/>
  <c r="H529" i="20" s="1"/>
  <c r="E529" i="20"/>
  <c r="E528" i="20"/>
  <c r="G528" i="20" s="1"/>
  <c r="I528" i="20" s="1"/>
  <c r="I527" i="20"/>
  <c r="H527" i="20"/>
  <c r="G527" i="20"/>
  <c r="F527" i="20"/>
  <c r="E527" i="20"/>
  <c r="E526" i="20"/>
  <c r="G526" i="20" s="1"/>
  <c r="I526" i="20" s="1"/>
  <c r="H525" i="20"/>
  <c r="F525" i="20"/>
  <c r="E525" i="20"/>
  <c r="G525" i="20" s="1"/>
  <c r="I525" i="20" s="1"/>
  <c r="G524" i="20"/>
  <c r="I524" i="20" s="1"/>
  <c r="E524" i="20"/>
  <c r="F524" i="20" s="1"/>
  <c r="H524" i="20" s="1"/>
  <c r="E523" i="20"/>
  <c r="I522" i="20"/>
  <c r="G522" i="20"/>
  <c r="E522" i="20"/>
  <c r="F522" i="20" s="1"/>
  <c r="H522" i="20" s="1"/>
  <c r="G521" i="20"/>
  <c r="I521" i="20" s="1"/>
  <c r="F521" i="20"/>
  <c r="H521" i="20" s="1"/>
  <c r="E521" i="20"/>
  <c r="E520" i="20"/>
  <c r="G520" i="20" s="1"/>
  <c r="I520" i="20" s="1"/>
  <c r="I519" i="20"/>
  <c r="H519" i="20"/>
  <c r="G519" i="20"/>
  <c r="F519" i="20"/>
  <c r="E519" i="20"/>
  <c r="E518" i="20"/>
  <c r="G518" i="20" s="1"/>
  <c r="I518" i="20" s="1"/>
  <c r="H517" i="20"/>
  <c r="F517" i="20"/>
  <c r="E517" i="20"/>
  <c r="G517" i="20" s="1"/>
  <c r="I517" i="20" s="1"/>
  <c r="H516" i="20"/>
  <c r="G516" i="20"/>
  <c r="I516" i="20" s="1"/>
  <c r="E516" i="20"/>
  <c r="F516" i="20" s="1"/>
  <c r="E515" i="20"/>
  <c r="I514" i="20"/>
  <c r="G514" i="20"/>
  <c r="E514" i="20"/>
  <c r="F514" i="20" s="1"/>
  <c r="H514" i="20" s="1"/>
  <c r="G513" i="20"/>
  <c r="I513" i="20" s="1"/>
  <c r="F513" i="20"/>
  <c r="H513" i="20" s="1"/>
  <c r="E513" i="20"/>
  <c r="E512" i="20"/>
  <c r="G512" i="20" s="1"/>
  <c r="I512" i="20" s="1"/>
  <c r="I511" i="20"/>
  <c r="H511" i="20"/>
  <c r="G511" i="20"/>
  <c r="F511" i="20"/>
  <c r="E511" i="20"/>
  <c r="E509" i="20"/>
  <c r="G509" i="20" s="1"/>
  <c r="I509" i="20" s="1"/>
  <c r="H508" i="20"/>
  <c r="F508" i="20"/>
  <c r="E508" i="20"/>
  <c r="G508" i="20" s="1"/>
  <c r="I508" i="20" s="1"/>
  <c r="G507" i="20"/>
  <c r="I507" i="20" s="1"/>
  <c r="E507" i="20"/>
  <c r="F507" i="20" s="1"/>
  <c r="H507" i="20" s="1"/>
  <c r="E506" i="20"/>
  <c r="I505" i="20"/>
  <c r="G505" i="20"/>
  <c r="E505" i="20"/>
  <c r="F505" i="20" s="1"/>
  <c r="H505" i="20" s="1"/>
  <c r="G504" i="20"/>
  <c r="I504" i="20" s="1"/>
  <c r="F504" i="20"/>
  <c r="H504" i="20" s="1"/>
  <c r="E504" i="20"/>
  <c r="E503" i="20"/>
  <c r="G503" i="20" s="1"/>
  <c r="I503" i="20" s="1"/>
  <c r="I502" i="20"/>
  <c r="H502" i="20"/>
  <c r="G502" i="20"/>
  <c r="F502" i="20"/>
  <c r="E502" i="20"/>
  <c r="E501" i="20"/>
  <c r="G501" i="20" s="1"/>
  <c r="I501" i="20" s="1"/>
  <c r="H500" i="20"/>
  <c r="F500" i="20"/>
  <c r="E500" i="20"/>
  <c r="G500" i="20" s="1"/>
  <c r="I500" i="20" s="1"/>
  <c r="H499" i="20"/>
  <c r="G499" i="20"/>
  <c r="I499" i="20" s="1"/>
  <c r="E499" i="20"/>
  <c r="F499" i="20" s="1"/>
  <c r="E498" i="20"/>
  <c r="I497" i="20"/>
  <c r="G497" i="20"/>
  <c r="E497" i="20"/>
  <c r="F497" i="20" s="1"/>
  <c r="H497" i="20" s="1"/>
  <c r="G496" i="20"/>
  <c r="I496" i="20" s="1"/>
  <c r="F496" i="20"/>
  <c r="H496" i="20" s="1"/>
  <c r="E496" i="20"/>
  <c r="E495" i="20"/>
  <c r="G495" i="20" s="1"/>
  <c r="I495" i="20" s="1"/>
  <c r="I494" i="20"/>
  <c r="H494" i="20"/>
  <c r="G494" i="20"/>
  <c r="F494" i="20"/>
  <c r="E494" i="20"/>
  <c r="F493" i="20"/>
  <c r="H493" i="20" s="1"/>
  <c r="E493" i="20"/>
  <c r="G493" i="20" s="1"/>
  <c r="I493" i="20" s="1"/>
  <c r="H492" i="20"/>
  <c r="F492" i="20"/>
  <c r="E492" i="20"/>
  <c r="G492" i="20" s="1"/>
  <c r="I492" i="20" s="1"/>
  <c r="G491" i="20"/>
  <c r="I491" i="20" s="1"/>
  <c r="E491" i="20"/>
  <c r="F491" i="20" s="1"/>
  <c r="H491" i="20" s="1"/>
  <c r="E490" i="20"/>
  <c r="I489" i="20"/>
  <c r="G489" i="20"/>
  <c r="E489" i="20"/>
  <c r="F489" i="20" s="1"/>
  <c r="H489" i="20" s="1"/>
  <c r="G488" i="20"/>
  <c r="I488" i="20" s="1"/>
  <c r="F488" i="20"/>
  <c r="H488" i="20" s="1"/>
  <c r="E488" i="20"/>
  <c r="I487" i="20"/>
  <c r="E487" i="20"/>
  <c r="G487" i="20" s="1"/>
  <c r="I486" i="20"/>
  <c r="G486" i="20"/>
  <c r="F486" i="20"/>
  <c r="H486" i="20" s="1"/>
  <c r="E486" i="20"/>
  <c r="E485" i="20"/>
  <c r="H484" i="20"/>
  <c r="F484" i="20"/>
  <c r="E484" i="20"/>
  <c r="G484" i="20" s="1"/>
  <c r="I484" i="20" s="1"/>
  <c r="E482" i="20"/>
  <c r="F482" i="20" s="1"/>
  <c r="H482" i="20" s="1"/>
  <c r="E481" i="20"/>
  <c r="I480" i="20"/>
  <c r="G480" i="20"/>
  <c r="E480" i="20"/>
  <c r="F480" i="20" s="1"/>
  <c r="H480" i="20" s="1"/>
  <c r="G479" i="20"/>
  <c r="I479" i="20" s="1"/>
  <c r="F479" i="20"/>
  <c r="H479" i="20" s="1"/>
  <c r="E479" i="20"/>
  <c r="E478" i="20"/>
  <c r="G478" i="20" s="1"/>
  <c r="I478" i="20" s="1"/>
  <c r="I477" i="20"/>
  <c r="H477" i="20"/>
  <c r="G477" i="20"/>
  <c r="F477" i="20"/>
  <c r="E477" i="20"/>
  <c r="E476" i="20"/>
  <c r="G476" i="20" s="1"/>
  <c r="I476" i="20" s="1"/>
  <c r="I475" i="20"/>
  <c r="H475" i="20"/>
  <c r="F475" i="20"/>
  <c r="E475" i="20"/>
  <c r="G475" i="20" s="1"/>
  <c r="E473" i="20"/>
  <c r="G473" i="20" s="1"/>
  <c r="I473" i="20" s="1"/>
  <c r="E472" i="20"/>
  <c r="I471" i="20"/>
  <c r="G471" i="20"/>
  <c r="F471" i="20"/>
  <c r="E471" i="20"/>
  <c r="E470" i="20"/>
  <c r="G470" i="20" s="1"/>
  <c r="I470" i="20" s="1"/>
  <c r="I469" i="20"/>
  <c r="H469" i="20"/>
  <c r="F469" i="20"/>
  <c r="E469" i="20"/>
  <c r="G469" i="20" s="1"/>
  <c r="E468" i="20"/>
  <c r="G468" i="20" s="1"/>
  <c r="I468" i="20" s="1"/>
  <c r="E467" i="20"/>
  <c r="I466" i="20"/>
  <c r="H466" i="20"/>
  <c r="G466" i="20"/>
  <c r="E466" i="20"/>
  <c r="F466" i="20" s="1"/>
  <c r="E465" i="20"/>
  <c r="G465" i="20" s="1"/>
  <c r="I465" i="20" s="1"/>
  <c r="E464" i="20"/>
  <c r="G464" i="20" s="1"/>
  <c r="I464" i="20" s="1"/>
  <c r="I463" i="20"/>
  <c r="H463" i="20"/>
  <c r="G463" i="20"/>
  <c r="F463" i="20"/>
  <c r="E463" i="20"/>
  <c r="E462" i="20"/>
  <c r="I461" i="20"/>
  <c r="H461" i="20"/>
  <c r="F461" i="20"/>
  <c r="E461" i="20"/>
  <c r="G461" i="20" s="1"/>
  <c r="E460" i="20"/>
  <c r="G460" i="20" s="1"/>
  <c r="I460" i="20" s="1"/>
  <c r="F459" i="20"/>
  <c r="H459" i="20" s="1"/>
  <c r="E459" i="20"/>
  <c r="G459" i="20" s="1"/>
  <c r="I459" i="20" s="1"/>
  <c r="E458" i="20"/>
  <c r="F458" i="20" s="1"/>
  <c r="H458" i="20" s="1"/>
  <c r="H457" i="20"/>
  <c r="G457" i="20"/>
  <c r="I457" i="20" s="1"/>
  <c r="F457" i="20"/>
  <c r="E457" i="20"/>
  <c r="E456" i="20"/>
  <c r="F456" i="20" s="1"/>
  <c r="H456" i="20" s="1"/>
  <c r="H455" i="20"/>
  <c r="G455" i="20"/>
  <c r="I455" i="20" s="1"/>
  <c r="F455" i="20"/>
  <c r="E455" i="20"/>
  <c r="E454" i="20"/>
  <c r="G454" i="20" s="1"/>
  <c r="I454" i="20" s="1"/>
  <c r="I453" i="20"/>
  <c r="H453" i="20"/>
  <c r="F453" i="20"/>
  <c r="E453" i="20"/>
  <c r="G453" i="20" s="1"/>
  <c r="E452" i="20"/>
  <c r="H451" i="20"/>
  <c r="G451" i="20"/>
  <c r="I451" i="20" s="1"/>
  <c r="E451" i="20"/>
  <c r="F451" i="20" s="1"/>
  <c r="E450" i="20"/>
  <c r="G450" i="20" s="1"/>
  <c r="I450" i="20" s="1"/>
  <c r="E449" i="20"/>
  <c r="G449" i="20" s="1"/>
  <c r="I449" i="20" s="1"/>
  <c r="H448" i="20"/>
  <c r="G448" i="20"/>
  <c r="I448" i="20" s="1"/>
  <c r="F448" i="20"/>
  <c r="E448" i="20"/>
  <c r="E447" i="20"/>
  <c r="E446" i="20"/>
  <c r="G446" i="20" s="1"/>
  <c r="I446" i="20" s="1"/>
  <c r="G445" i="20"/>
  <c r="I445" i="20" s="1"/>
  <c r="F445" i="20"/>
  <c r="H445" i="20" s="1"/>
  <c r="E445" i="20"/>
  <c r="E444" i="20"/>
  <c r="G444" i="20" s="1"/>
  <c r="I444" i="20" s="1"/>
  <c r="I443" i="20"/>
  <c r="H443" i="20"/>
  <c r="G443" i="20"/>
  <c r="E443" i="20"/>
  <c r="F443" i="20" s="1"/>
  <c r="F442" i="20"/>
  <c r="H442" i="20" s="1"/>
  <c r="E442" i="20"/>
  <c r="G442" i="20" s="1"/>
  <c r="I442" i="20" s="1"/>
  <c r="E441" i="20"/>
  <c r="G441" i="20" s="1"/>
  <c r="I441" i="20" s="1"/>
  <c r="H440" i="20"/>
  <c r="G440" i="20"/>
  <c r="I440" i="20" s="1"/>
  <c r="F440" i="20"/>
  <c r="E440" i="20"/>
  <c r="E439" i="20"/>
  <c r="I438" i="20"/>
  <c r="E438" i="20"/>
  <c r="G438" i="20" s="1"/>
  <c r="G437" i="20"/>
  <c r="I437" i="20" s="1"/>
  <c r="F437" i="20"/>
  <c r="H437" i="20" s="1"/>
  <c r="E437" i="20"/>
  <c r="E436" i="20"/>
  <c r="G436" i="20" s="1"/>
  <c r="I436" i="20" s="1"/>
  <c r="I435" i="20"/>
  <c r="H435" i="20"/>
  <c r="G435" i="20"/>
  <c r="E435" i="20"/>
  <c r="F435" i="20" s="1"/>
  <c r="E434" i="20"/>
  <c r="E433" i="20"/>
  <c r="G433" i="20" s="1"/>
  <c r="I433" i="20" s="1"/>
  <c r="H431" i="20"/>
  <c r="G431" i="20"/>
  <c r="I431" i="20" s="1"/>
  <c r="F431" i="20"/>
  <c r="E431" i="20"/>
  <c r="E430" i="20"/>
  <c r="E429" i="20"/>
  <c r="G429" i="20" s="1"/>
  <c r="I429" i="20" s="1"/>
  <c r="G428" i="20"/>
  <c r="I428" i="20" s="1"/>
  <c r="F428" i="20"/>
  <c r="H428" i="20" s="1"/>
  <c r="E428" i="20"/>
  <c r="E426" i="20"/>
  <c r="G426" i="20" s="1"/>
  <c r="I426" i="20" s="1"/>
  <c r="I425" i="20"/>
  <c r="G425" i="20"/>
  <c r="E425" i="20"/>
  <c r="F425" i="20" s="1"/>
  <c r="H425" i="20" s="1"/>
  <c r="F424" i="20"/>
  <c r="H424" i="20" s="1"/>
  <c r="E424" i="20"/>
  <c r="G424" i="20" s="1"/>
  <c r="I424" i="20" s="1"/>
  <c r="E423" i="20"/>
  <c r="G423" i="20" s="1"/>
  <c r="I423" i="20" s="1"/>
  <c r="H422" i="20"/>
  <c r="G422" i="20"/>
  <c r="I422" i="20" s="1"/>
  <c r="F422" i="20"/>
  <c r="E422" i="20"/>
  <c r="E421" i="20"/>
  <c r="I420" i="20"/>
  <c r="E420" i="20"/>
  <c r="G420" i="20" s="1"/>
  <c r="G419" i="20"/>
  <c r="I419" i="20" s="1"/>
  <c r="F419" i="20"/>
  <c r="H419" i="20" s="1"/>
  <c r="E419" i="20"/>
  <c r="E418" i="20"/>
  <c r="G418" i="20" s="1"/>
  <c r="I418" i="20" s="1"/>
  <c r="I417" i="20"/>
  <c r="H417" i="20"/>
  <c r="G417" i="20"/>
  <c r="E417" i="20"/>
  <c r="F417" i="20" s="1"/>
  <c r="E416" i="20"/>
  <c r="G416" i="20" s="1"/>
  <c r="I416" i="20" s="1"/>
  <c r="E415" i="20"/>
  <c r="G415" i="20" s="1"/>
  <c r="I415" i="20" s="1"/>
  <c r="H414" i="20"/>
  <c r="G414" i="20"/>
  <c r="I414" i="20" s="1"/>
  <c r="F414" i="20"/>
  <c r="E414" i="20"/>
  <c r="E413" i="20"/>
  <c r="E412" i="20"/>
  <c r="G412" i="20" s="1"/>
  <c r="I412" i="20" s="1"/>
  <c r="G410" i="20"/>
  <c r="I410" i="20" s="1"/>
  <c r="F410" i="20"/>
  <c r="H410" i="20" s="1"/>
  <c r="E410" i="20"/>
  <c r="E409" i="20"/>
  <c r="G409" i="20" s="1"/>
  <c r="I409" i="20" s="1"/>
  <c r="I408" i="20"/>
  <c r="H408" i="20"/>
  <c r="G408" i="20"/>
  <c r="E408" i="20"/>
  <c r="F408" i="20" s="1"/>
  <c r="F405" i="20"/>
  <c r="H405" i="20" s="1"/>
  <c r="E405" i="20"/>
  <c r="G405" i="20" s="1"/>
  <c r="I405" i="20" s="1"/>
  <c r="E404" i="20"/>
  <c r="G404" i="20" s="1"/>
  <c r="I404" i="20" s="1"/>
  <c r="H403" i="20"/>
  <c r="G403" i="20"/>
  <c r="I403" i="20" s="1"/>
  <c r="F403" i="20"/>
  <c r="E403" i="20"/>
  <c r="E402" i="20"/>
  <c r="I401" i="20"/>
  <c r="E401" i="20"/>
  <c r="G401" i="20" s="1"/>
  <c r="G400" i="20"/>
  <c r="I400" i="20" s="1"/>
  <c r="F400" i="20"/>
  <c r="H400" i="20" s="1"/>
  <c r="E400" i="20"/>
  <c r="E399" i="20"/>
  <c r="G399" i="20" s="1"/>
  <c r="I399" i="20" s="1"/>
  <c r="I398" i="20"/>
  <c r="H398" i="20"/>
  <c r="G398" i="20"/>
  <c r="E398" i="20"/>
  <c r="F398" i="20" s="1"/>
  <c r="E397" i="20"/>
  <c r="E396" i="20"/>
  <c r="G396" i="20" s="1"/>
  <c r="I396" i="20" s="1"/>
  <c r="H395" i="20"/>
  <c r="G395" i="20"/>
  <c r="I395" i="20" s="1"/>
  <c r="F395" i="20"/>
  <c r="E395" i="20"/>
  <c r="E393" i="20"/>
  <c r="E392" i="20"/>
  <c r="G392" i="20" s="1"/>
  <c r="I392" i="20" s="1"/>
  <c r="G391" i="20"/>
  <c r="I391" i="20" s="1"/>
  <c r="F391" i="20"/>
  <c r="H391" i="20" s="1"/>
  <c r="E391" i="20"/>
  <c r="E390" i="20"/>
  <c r="G390" i="20" s="1"/>
  <c r="I390" i="20" s="1"/>
  <c r="I389" i="20"/>
  <c r="G389" i="20"/>
  <c r="E389" i="20"/>
  <c r="F389" i="20" s="1"/>
  <c r="H389" i="20" s="1"/>
  <c r="F387" i="20"/>
  <c r="H387" i="20" s="1"/>
  <c r="E387" i="20"/>
  <c r="G387" i="20" s="1"/>
  <c r="I387" i="20" s="1"/>
  <c r="E386" i="20"/>
  <c r="G386" i="20" s="1"/>
  <c r="I386" i="20" s="1"/>
  <c r="H385" i="20"/>
  <c r="G385" i="20"/>
  <c r="I385" i="20" s="1"/>
  <c r="F385" i="20"/>
  <c r="E385" i="20"/>
  <c r="E384" i="20"/>
  <c r="I383" i="20"/>
  <c r="E383" i="20"/>
  <c r="G383" i="20" s="1"/>
  <c r="G382" i="20"/>
  <c r="I382" i="20" s="1"/>
  <c r="F382" i="20"/>
  <c r="H382" i="20" s="1"/>
  <c r="E382" i="20"/>
  <c r="E381" i="20"/>
  <c r="G381" i="20" s="1"/>
  <c r="I381" i="20" s="1"/>
  <c r="I379" i="20"/>
  <c r="H379" i="20"/>
  <c r="G379" i="20"/>
  <c r="E379" i="20"/>
  <c r="F379" i="20" s="1"/>
  <c r="E378" i="20"/>
  <c r="G378" i="20" s="1"/>
  <c r="I378" i="20" s="1"/>
  <c r="E377" i="20"/>
  <c r="G377" i="20" s="1"/>
  <c r="I377" i="20" s="1"/>
  <c r="H376" i="20"/>
  <c r="G376" i="20"/>
  <c r="I376" i="20" s="1"/>
  <c r="F376" i="20"/>
  <c r="E376" i="20"/>
  <c r="E375" i="20"/>
  <c r="E374" i="20"/>
  <c r="G374" i="20" s="1"/>
  <c r="I374" i="20" s="1"/>
  <c r="G373" i="20"/>
  <c r="I373" i="20" s="1"/>
  <c r="F373" i="20"/>
  <c r="H373" i="20" s="1"/>
  <c r="E373" i="20"/>
  <c r="E372" i="20"/>
  <c r="G372" i="20" s="1"/>
  <c r="I372" i="20" s="1"/>
  <c r="I371" i="20"/>
  <c r="H371" i="20"/>
  <c r="G371" i="20"/>
  <c r="E371" i="20"/>
  <c r="F371" i="20" s="1"/>
  <c r="F370" i="20"/>
  <c r="H370" i="20" s="1"/>
  <c r="E370" i="20"/>
  <c r="G370" i="20" s="1"/>
  <c r="I370" i="20" s="1"/>
  <c r="E369" i="20"/>
  <c r="G369" i="20" s="1"/>
  <c r="I369" i="20" s="1"/>
  <c r="H366" i="20"/>
  <c r="G366" i="20"/>
  <c r="I366" i="20" s="1"/>
  <c r="F366" i="20"/>
  <c r="E366" i="20"/>
  <c r="E365" i="20"/>
  <c r="I364" i="20"/>
  <c r="E364" i="20"/>
  <c r="G364" i="20" s="1"/>
  <c r="G363" i="20"/>
  <c r="I363" i="20" s="1"/>
  <c r="F363" i="20"/>
  <c r="H363" i="20" s="1"/>
  <c r="E363" i="20"/>
  <c r="E362" i="20"/>
  <c r="G362" i="20" s="1"/>
  <c r="I362" i="20" s="1"/>
  <c r="I361" i="20"/>
  <c r="H361" i="20"/>
  <c r="G361" i="20"/>
  <c r="E361" i="20"/>
  <c r="F361" i="20" s="1"/>
  <c r="E360" i="20"/>
  <c r="E359" i="20"/>
  <c r="G359" i="20" s="1"/>
  <c r="I359" i="20" s="1"/>
  <c r="H358" i="20"/>
  <c r="G358" i="20"/>
  <c r="I358" i="20" s="1"/>
  <c r="F358" i="20"/>
  <c r="E358" i="20"/>
  <c r="E357" i="20"/>
  <c r="G356" i="20"/>
  <c r="F356" i="20"/>
  <c r="E356" i="20"/>
  <c r="E355" i="20"/>
  <c r="E354" i="20"/>
  <c r="G354" i="20" s="1"/>
  <c r="I354" i="20" s="1"/>
  <c r="G353" i="20"/>
  <c r="I353" i="20" s="1"/>
  <c r="F353" i="20"/>
  <c r="H353" i="20" s="1"/>
  <c r="E353" i="20"/>
  <c r="E352" i="20"/>
  <c r="G352" i="20" s="1"/>
  <c r="I352" i="20" s="1"/>
  <c r="I351" i="20"/>
  <c r="H351" i="20"/>
  <c r="G351" i="20"/>
  <c r="E351" i="20"/>
  <c r="F351" i="20" s="1"/>
  <c r="F350" i="20"/>
  <c r="H350" i="20" s="1"/>
  <c r="E350" i="20"/>
  <c r="G350" i="20" s="1"/>
  <c r="I350" i="20" s="1"/>
  <c r="E349" i="20"/>
  <c r="G349" i="20" s="1"/>
  <c r="I349" i="20" s="1"/>
  <c r="I348" i="20"/>
  <c r="H348" i="20"/>
  <c r="G348" i="20"/>
  <c r="F348" i="20"/>
  <c r="E348" i="20"/>
  <c r="F347" i="20"/>
  <c r="H347" i="20" s="1"/>
  <c r="E347" i="20"/>
  <c r="G347" i="20" s="1"/>
  <c r="I347" i="20" s="1"/>
  <c r="I346" i="20"/>
  <c r="E346" i="20"/>
  <c r="G346" i="20" s="1"/>
  <c r="F345" i="20"/>
  <c r="H345" i="20" s="1"/>
  <c r="E345" i="20"/>
  <c r="G345" i="20" s="1"/>
  <c r="I345" i="20" s="1"/>
  <c r="E344" i="20"/>
  <c r="I343" i="20"/>
  <c r="H343" i="20"/>
  <c r="G343" i="20"/>
  <c r="E343" i="20"/>
  <c r="F343" i="20" s="1"/>
  <c r="G342" i="20"/>
  <c r="I342" i="20" s="1"/>
  <c r="F342" i="20"/>
  <c r="H342" i="20" s="1"/>
  <c r="E342" i="20"/>
  <c r="E341" i="20"/>
  <c r="I338" i="20"/>
  <c r="G338" i="20"/>
  <c r="F338" i="20"/>
  <c r="H338" i="20" s="1"/>
  <c r="E338" i="20"/>
  <c r="E337" i="20"/>
  <c r="G337" i="20" s="1"/>
  <c r="I337" i="20" s="1"/>
  <c r="I336" i="20"/>
  <c r="H336" i="20"/>
  <c r="F336" i="20"/>
  <c r="E336" i="20"/>
  <c r="G336" i="20" s="1"/>
  <c r="G335" i="20"/>
  <c r="I335" i="20" s="1"/>
  <c r="F335" i="20"/>
  <c r="H335" i="20" s="1"/>
  <c r="E335" i="20"/>
  <c r="E334" i="20"/>
  <c r="G334" i="20" s="1"/>
  <c r="I334" i="20" s="1"/>
  <c r="G333" i="20"/>
  <c r="F333" i="20"/>
  <c r="E333" i="20"/>
  <c r="F332" i="20"/>
  <c r="H332" i="20" s="1"/>
  <c r="E332" i="20"/>
  <c r="G332" i="20" s="1"/>
  <c r="I332" i="20" s="1"/>
  <c r="E330" i="20"/>
  <c r="F330" i="20" s="1"/>
  <c r="H330" i="20" s="1"/>
  <c r="E329" i="20"/>
  <c r="G329" i="20" s="1"/>
  <c r="I329" i="20" s="1"/>
  <c r="E328" i="20"/>
  <c r="G328" i="20" s="1"/>
  <c r="I328" i="20" s="1"/>
  <c r="G327" i="20"/>
  <c r="I327" i="20" s="1"/>
  <c r="F327" i="20"/>
  <c r="H327" i="20" s="1"/>
  <c r="E327" i="20"/>
  <c r="H326" i="20"/>
  <c r="G326" i="20"/>
  <c r="I326" i="20" s="1"/>
  <c r="F326" i="20"/>
  <c r="E326" i="20"/>
  <c r="I325" i="20"/>
  <c r="H325" i="20"/>
  <c r="F325" i="20"/>
  <c r="E325" i="20"/>
  <c r="G325" i="20" s="1"/>
  <c r="E324" i="20"/>
  <c r="G322" i="20"/>
  <c r="I322" i="20" s="1"/>
  <c r="E322" i="20"/>
  <c r="F322" i="20" s="1"/>
  <c r="H322" i="20" s="1"/>
  <c r="E321" i="20"/>
  <c r="I320" i="20"/>
  <c r="E320" i="20"/>
  <c r="G320" i="20" s="1"/>
  <c r="E319" i="20"/>
  <c r="G319" i="20" s="1"/>
  <c r="I319" i="20" s="1"/>
  <c r="I318" i="20"/>
  <c r="G318" i="20"/>
  <c r="F318" i="20"/>
  <c r="H318" i="20" s="1"/>
  <c r="E318" i="20"/>
  <c r="H317" i="20"/>
  <c r="G317" i="20"/>
  <c r="I317" i="20" s="1"/>
  <c r="F317" i="20"/>
  <c r="E317" i="20"/>
  <c r="I316" i="20"/>
  <c r="H316" i="20"/>
  <c r="F316" i="20"/>
  <c r="E316" i="20"/>
  <c r="G316" i="20" s="1"/>
  <c r="I315" i="20"/>
  <c r="H315" i="20"/>
  <c r="G315" i="20"/>
  <c r="E315" i="20"/>
  <c r="F315" i="20" s="1"/>
  <c r="E313" i="20"/>
  <c r="H312" i="20"/>
  <c r="E312" i="20"/>
  <c r="F312" i="20" s="1"/>
  <c r="F311" i="20"/>
  <c r="H311" i="20" s="1"/>
  <c r="E311" i="20"/>
  <c r="G311" i="20" s="1"/>
  <c r="I311" i="20" s="1"/>
  <c r="E310" i="20"/>
  <c r="G310" i="20" s="1"/>
  <c r="I310" i="20" s="1"/>
  <c r="G309" i="20"/>
  <c r="I309" i="20" s="1"/>
  <c r="F309" i="20"/>
  <c r="H309" i="20" s="1"/>
  <c r="E309" i="20"/>
  <c r="H307" i="20"/>
  <c r="G307" i="20"/>
  <c r="I307" i="20" s="1"/>
  <c r="F307" i="20"/>
  <c r="E307" i="20"/>
  <c r="I306" i="20"/>
  <c r="H306" i="20"/>
  <c r="F306" i="20"/>
  <c r="E306" i="20"/>
  <c r="G306" i="20" s="1"/>
  <c r="E305" i="20"/>
  <c r="H303" i="20"/>
  <c r="G303" i="20"/>
  <c r="I303" i="20" s="1"/>
  <c r="E303" i="20"/>
  <c r="F303" i="20" s="1"/>
  <c r="E302" i="20"/>
  <c r="E301" i="20"/>
  <c r="G301" i="20" s="1"/>
  <c r="I301" i="20" s="1"/>
  <c r="E300" i="20"/>
  <c r="G300" i="20" s="1"/>
  <c r="I300" i="20" s="1"/>
  <c r="I299" i="20"/>
  <c r="G299" i="20"/>
  <c r="F299" i="20"/>
  <c r="H299" i="20" s="1"/>
  <c r="E299" i="20"/>
  <c r="H298" i="20"/>
  <c r="G298" i="20"/>
  <c r="I298" i="20" s="1"/>
  <c r="F298" i="20"/>
  <c r="E298" i="20"/>
  <c r="I297" i="20"/>
  <c r="H297" i="20"/>
  <c r="F297" i="20"/>
  <c r="E297" i="20"/>
  <c r="G297" i="20" s="1"/>
  <c r="H296" i="20"/>
  <c r="E296" i="20"/>
  <c r="F296" i="20" s="1"/>
  <c r="E295" i="20"/>
  <c r="E294" i="20"/>
  <c r="F294" i="20" s="1"/>
  <c r="H294" i="20" s="1"/>
  <c r="F292" i="20"/>
  <c r="H292" i="20" s="1"/>
  <c r="E292" i="20"/>
  <c r="G292" i="20" s="1"/>
  <c r="I292" i="20" s="1"/>
  <c r="E291" i="20"/>
  <c r="G291" i="20" s="1"/>
  <c r="I291" i="20" s="1"/>
  <c r="G290" i="20"/>
  <c r="I290" i="20" s="1"/>
  <c r="F290" i="20"/>
  <c r="H290" i="20" s="1"/>
  <c r="E290" i="20"/>
  <c r="G288" i="20"/>
  <c r="I288" i="20" s="1"/>
  <c r="E288" i="20"/>
  <c r="F288" i="20" s="1"/>
  <c r="H288" i="20" s="1"/>
  <c r="I287" i="20"/>
  <c r="H287" i="20"/>
  <c r="F287" i="20"/>
  <c r="E287" i="20"/>
  <c r="G287" i="20" s="1"/>
  <c r="E286" i="20"/>
  <c r="E285" i="20"/>
  <c r="F285" i="20" s="1"/>
  <c r="H285" i="20" s="1"/>
  <c r="I284" i="20"/>
  <c r="G284" i="20"/>
  <c r="F284" i="20"/>
  <c r="E284" i="20"/>
  <c r="E283" i="20"/>
  <c r="G283" i="20" s="1"/>
  <c r="I283" i="20" s="1"/>
  <c r="E282" i="20"/>
  <c r="G281" i="20"/>
  <c r="I281" i="20" s="1"/>
  <c r="F281" i="20"/>
  <c r="H281" i="20" s="1"/>
  <c r="E281" i="20"/>
  <c r="G279" i="20"/>
  <c r="I279" i="20" s="1"/>
  <c r="F279" i="20"/>
  <c r="H279" i="20" s="1"/>
  <c r="E279" i="20"/>
  <c r="H278" i="20"/>
  <c r="G278" i="20"/>
  <c r="I278" i="20" s="1"/>
  <c r="E278" i="20"/>
  <c r="F278" i="20" s="1"/>
  <c r="H277" i="20"/>
  <c r="G277" i="20"/>
  <c r="I277" i="20" s="1"/>
  <c r="F277" i="20"/>
  <c r="E277" i="20"/>
  <c r="G276" i="20"/>
  <c r="I276" i="20" s="1"/>
  <c r="F276" i="20"/>
  <c r="H276" i="20" s="1"/>
  <c r="E276" i="20"/>
  <c r="I275" i="20"/>
  <c r="H275" i="20"/>
  <c r="G275" i="20"/>
  <c r="F275" i="20"/>
  <c r="E275" i="20"/>
  <c r="E274" i="20"/>
  <c r="G274" i="20" s="1"/>
  <c r="I274" i="20" s="1"/>
  <c r="E273" i="20"/>
  <c r="G273" i="20" s="1"/>
  <c r="I273" i="20" s="1"/>
  <c r="G272" i="20"/>
  <c r="I272" i="20" s="1"/>
  <c r="F272" i="20"/>
  <c r="H272" i="20" s="1"/>
  <c r="E272" i="20"/>
  <c r="G271" i="20"/>
  <c r="I271" i="20" s="1"/>
  <c r="E271" i="20"/>
  <c r="F271" i="20" s="1"/>
  <c r="H271" i="20" s="1"/>
  <c r="E270" i="20"/>
  <c r="F270" i="20" s="1"/>
  <c r="H270" i="20" s="1"/>
  <c r="F269" i="20"/>
  <c r="H269" i="20" s="1"/>
  <c r="E269" i="20"/>
  <c r="G269" i="20" s="1"/>
  <c r="I269" i="20" s="1"/>
  <c r="G268" i="20"/>
  <c r="I268" i="20" s="1"/>
  <c r="F268" i="20"/>
  <c r="H268" i="20" s="1"/>
  <c r="E268" i="20"/>
  <c r="H267" i="20"/>
  <c r="G267" i="20"/>
  <c r="I267" i="20" s="1"/>
  <c r="F267" i="20"/>
  <c r="E267" i="20"/>
  <c r="E266" i="20"/>
  <c r="E265" i="20"/>
  <c r="G265" i="20" s="1"/>
  <c r="I265" i="20" s="1"/>
  <c r="G264" i="20"/>
  <c r="I264" i="20" s="1"/>
  <c r="F264" i="20"/>
  <c r="H264" i="20" s="1"/>
  <c r="E264" i="20"/>
  <c r="G262" i="20"/>
  <c r="I262" i="20" s="1"/>
  <c r="E262" i="20"/>
  <c r="F262" i="20" s="1"/>
  <c r="H262" i="20" s="1"/>
  <c r="E261" i="20"/>
  <c r="F261" i="20" s="1"/>
  <c r="H261" i="20" s="1"/>
  <c r="E260" i="20"/>
  <c r="G260" i="20" s="1"/>
  <c r="I260" i="20" s="1"/>
  <c r="G258" i="20"/>
  <c r="I258" i="20" s="1"/>
  <c r="F258" i="20"/>
  <c r="H258" i="20" s="1"/>
  <c r="E258" i="20"/>
  <c r="H257" i="20"/>
  <c r="G257" i="20"/>
  <c r="I257" i="20" s="1"/>
  <c r="F257" i="20"/>
  <c r="E257" i="20"/>
  <c r="E256" i="20"/>
  <c r="E253" i="20"/>
  <c r="G253" i="20" s="1"/>
  <c r="I253" i="20" s="1"/>
  <c r="G252" i="20"/>
  <c r="I252" i="20" s="1"/>
  <c r="F252" i="20"/>
  <c r="H252" i="20" s="1"/>
  <c r="E252" i="20"/>
  <c r="G251" i="20"/>
  <c r="I251" i="20" s="1"/>
  <c r="E251" i="20"/>
  <c r="F251" i="20" s="1"/>
  <c r="H251" i="20" s="1"/>
  <c r="E250" i="20"/>
  <c r="F250" i="20" s="1"/>
  <c r="H250" i="20" s="1"/>
  <c r="F249" i="20"/>
  <c r="H249" i="20" s="1"/>
  <c r="E249" i="20"/>
  <c r="G249" i="20" s="1"/>
  <c r="I249" i="20" s="1"/>
  <c r="G246" i="20"/>
  <c r="I246" i="20" s="1"/>
  <c r="F246" i="20"/>
  <c r="H246" i="20" s="1"/>
  <c r="E246" i="20"/>
  <c r="H245" i="20"/>
  <c r="G245" i="20"/>
  <c r="I245" i="20" s="1"/>
  <c r="F245" i="20"/>
  <c r="E245" i="20"/>
  <c r="E244" i="20"/>
  <c r="E243" i="20"/>
  <c r="G243" i="20" s="1"/>
  <c r="I243" i="20" s="1"/>
  <c r="G242" i="20"/>
  <c r="I242" i="20" s="1"/>
  <c r="F242" i="20"/>
  <c r="H242" i="20" s="1"/>
  <c r="E242" i="20"/>
  <c r="G241" i="20"/>
  <c r="I241" i="20" s="1"/>
  <c r="E241" i="20"/>
  <c r="F241" i="20" s="1"/>
  <c r="H241" i="20" s="1"/>
  <c r="E240" i="20"/>
  <c r="F240" i="20" s="1"/>
  <c r="H240" i="20" s="1"/>
  <c r="E239" i="20"/>
  <c r="G239" i="20" s="1"/>
  <c r="I239" i="20" s="1"/>
  <c r="G237" i="20"/>
  <c r="I237" i="20" s="1"/>
  <c r="F237" i="20"/>
  <c r="H237" i="20" s="1"/>
  <c r="E237" i="20"/>
  <c r="H236" i="20"/>
  <c r="G236" i="20"/>
  <c r="I236" i="20" s="1"/>
  <c r="F236" i="20"/>
  <c r="E236" i="20"/>
  <c r="E235" i="20"/>
  <c r="E234" i="20"/>
  <c r="G234" i="20" s="1"/>
  <c r="I234" i="20" s="1"/>
  <c r="G233" i="20"/>
  <c r="I233" i="20" s="1"/>
  <c r="F233" i="20"/>
  <c r="H233" i="20" s="1"/>
  <c r="E233" i="20"/>
  <c r="G232" i="20"/>
  <c r="I232" i="20" s="1"/>
  <c r="E232" i="20"/>
  <c r="F232" i="20" s="1"/>
  <c r="H232" i="20" s="1"/>
  <c r="E231" i="20"/>
  <c r="F231" i="20" s="1"/>
  <c r="H231" i="20" s="1"/>
  <c r="F229" i="20"/>
  <c r="H229" i="20" s="1"/>
  <c r="E229" i="20"/>
  <c r="G229" i="20" s="1"/>
  <c r="I229" i="20" s="1"/>
  <c r="G228" i="20"/>
  <c r="I228" i="20" s="1"/>
  <c r="F228" i="20"/>
  <c r="H228" i="20" s="1"/>
  <c r="E228" i="20"/>
  <c r="H227" i="20"/>
  <c r="G227" i="20"/>
  <c r="I227" i="20" s="1"/>
  <c r="F227" i="20"/>
  <c r="E227" i="20"/>
  <c r="E226" i="20"/>
  <c r="E225" i="20"/>
  <c r="G225" i="20" s="1"/>
  <c r="I225" i="20" s="1"/>
  <c r="G224" i="20"/>
  <c r="I224" i="20" s="1"/>
  <c r="F224" i="20"/>
  <c r="H224" i="20" s="1"/>
  <c r="E224" i="20"/>
  <c r="G223" i="20"/>
  <c r="I223" i="20" s="1"/>
  <c r="E223" i="20"/>
  <c r="F223" i="20" s="1"/>
  <c r="H223" i="20" s="1"/>
  <c r="E221" i="20"/>
  <c r="F221" i="20" s="1"/>
  <c r="H221" i="20" s="1"/>
  <c r="E220" i="20"/>
  <c r="G220" i="20" s="1"/>
  <c r="I220" i="20" s="1"/>
  <c r="G219" i="20"/>
  <c r="I219" i="20" s="1"/>
  <c r="F219" i="20"/>
  <c r="H219" i="20" s="1"/>
  <c r="E219" i="20"/>
  <c r="H218" i="20"/>
  <c r="G218" i="20"/>
  <c r="I218" i="20" s="1"/>
  <c r="F218" i="20"/>
  <c r="E218" i="20"/>
  <c r="E217" i="20"/>
  <c r="E215" i="20"/>
  <c r="G215" i="20" s="1"/>
  <c r="I215" i="20" s="1"/>
  <c r="G214" i="20"/>
  <c r="I214" i="20" s="1"/>
  <c r="F214" i="20"/>
  <c r="H214" i="20" s="1"/>
  <c r="E214" i="20"/>
  <c r="G213" i="20"/>
  <c r="I213" i="20" s="1"/>
  <c r="E213" i="20"/>
  <c r="F213" i="20" s="1"/>
  <c r="H213" i="20" s="1"/>
  <c r="E212" i="20"/>
  <c r="F212" i="20" s="1"/>
  <c r="H212" i="20" s="1"/>
  <c r="F211" i="20"/>
  <c r="H211" i="20" s="1"/>
  <c r="E211" i="20"/>
  <c r="G211" i="20" s="1"/>
  <c r="I211" i="20" s="1"/>
  <c r="G209" i="20"/>
  <c r="I209" i="20" s="1"/>
  <c r="F209" i="20"/>
  <c r="H209" i="20" s="1"/>
  <c r="E209" i="20"/>
  <c r="H208" i="20"/>
  <c r="G208" i="20"/>
  <c r="I208" i="20" s="1"/>
  <c r="F208" i="20"/>
  <c r="E208" i="20"/>
  <c r="E207" i="20"/>
  <c r="E206" i="20"/>
  <c r="G203" i="20"/>
  <c r="I203" i="20" s="1"/>
  <c r="F203" i="20"/>
  <c r="H203" i="20" s="1"/>
  <c r="E203" i="20"/>
  <c r="G202" i="20"/>
  <c r="I202" i="20" s="1"/>
  <c r="E202" i="20"/>
  <c r="F202" i="20" s="1"/>
  <c r="H202" i="20" s="1"/>
  <c r="E201" i="20"/>
  <c r="F201" i="20" s="1"/>
  <c r="H201" i="20" s="1"/>
  <c r="E200" i="20"/>
  <c r="G198" i="20"/>
  <c r="I198" i="20" s="1"/>
  <c r="F198" i="20"/>
  <c r="H198" i="20" s="1"/>
  <c r="E198" i="20"/>
  <c r="H197" i="20"/>
  <c r="G197" i="20"/>
  <c r="I197" i="20" s="1"/>
  <c r="F197" i="20"/>
  <c r="E197" i="20"/>
  <c r="E196" i="20"/>
  <c r="E195" i="20"/>
  <c r="G194" i="20"/>
  <c r="I194" i="20" s="1"/>
  <c r="F194" i="20"/>
  <c r="H194" i="20" s="1"/>
  <c r="E194" i="20"/>
  <c r="G192" i="20"/>
  <c r="I192" i="20" s="1"/>
  <c r="E192" i="20"/>
  <c r="F192" i="20" s="1"/>
  <c r="H192" i="20" s="1"/>
  <c r="H191" i="20"/>
  <c r="E191" i="20"/>
  <c r="F191" i="20" s="1"/>
  <c r="E190" i="20"/>
  <c r="G190" i="20" s="1"/>
  <c r="I190" i="20" s="1"/>
  <c r="G189" i="20"/>
  <c r="I189" i="20" s="1"/>
  <c r="F189" i="20"/>
  <c r="H189" i="20" s="1"/>
  <c r="E189" i="20"/>
  <c r="H188" i="20"/>
  <c r="G188" i="20"/>
  <c r="I188" i="20" s="1"/>
  <c r="F188" i="20"/>
  <c r="E188" i="20"/>
  <c r="E186" i="20"/>
  <c r="I185" i="20"/>
  <c r="F185" i="20"/>
  <c r="H185" i="20" s="1"/>
  <c r="E185" i="20"/>
  <c r="G185" i="20" s="1"/>
  <c r="G184" i="20"/>
  <c r="I184" i="20" s="1"/>
  <c r="F184" i="20"/>
  <c r="H184" i="20" s="1"/>
  <c r="E184" i="20"/>
  <c r="G183" i="20"/>
  <c r="I183" i="20" s="1"/>
  <c r="E183" i="20"/>
  <c r="F183" i="20" s="1"/>
  <c r="H183" i="20" s="1"/>
  <c r="E181" i="20"/>
  <c r="E180" i="20"/>
  <c r="G180" i="20" s="1"/>
  <c r="I180" i="20" s="1"/>
  <c r="G179" i="20"/>
  <c r="I179" i="20" s="1"/>
  <c r="F179" i="20"/>
  <c r="H179" i="20" s="1"/>
  <c r="E179" i="20"/>
  <c r="H177" i="20"/>
  <c r="G177" i="20"/>
  <c r="I177" i="20" s="1"/>
  <c r="F177" i="20"/>
  <c r="E177" i="20"/>
  <c r="E176" i="20"/>
  <c r="I175" i="20"/>
  <c r="F175" i="20"/>
  <c r="H175" i="20" s="1"/>
  <c r="E175" i="20"/>
  <c r="G175" i="20" s="1"/>
  <c r="G174" i="20"/>
  <c r="I174" i="20" s="1"/>
  <c r="F174" i="20"/>
  <c r="H174" i="20" s="1"/>
  <c r="E174" i="20"/>
  <c r="G173" i="20"/>
  <c r="I173" i="20" s="1"/>
  <c r="E173" i="20"/>
  <c r="F173" i="20" s="1"/>
  <c r="H173" i="20" s="1"/>
  <c r="E171" i="20"/>
  <c r="E170" i="20"/>
  <c r="G170" i="20" s="1"/>
  <c r="I170" i="20" s="1"/>
  <c r="G169" i="20"/>
  <c r="I169" i="20" s="1"/>
  <c r="F169" i="20"/>
  <c r="H169" i="20" s="1"/>
  <c r="E169" i="20"/>
  <c r="G168" i="20"/>
  <c r="I168" i="20" s="1"/>
  <c r="F168" i="20"/>
  <c r="H168" i="20" s="1"/>
  <c r="E168" i="20"/>
  <c r="E167" i="20"/>
  <c r="I166" i="20"/>
  <c r="E166" i="20"/>
  <c r="G166" i="20" s="1"/>
  <c r="E165" i="20"/>
  <c r="H164" i="20"/>
  <c r="G164" i="20"/>
  <c r="I164" i="20" s="1"/>
  <c r="E164" i="20"/>
  <c r="F164" i="20" s="1"/>
  <c r="E162" i="20"/>
  <c r="F162" i="20" s="1"/>
  <c r="H162" i="20" s="1"/>
  <c r="I161" i="20"/>
  <c r="F161" i="20"/>
  <c r="H161" i="20" s="1"/>
  <c r="E161" i="20"/>
  <c r="G161" i="20" s="1"/>
  <c r="G160" i="20"/>
  <c r="I160" i="20" s="1"/>
  <c r="F160" i="20"/>
  <c r="H160" i="20" s="1"/>
  <c r="E160" i="20"/>
  <c r="G159" i="20"/>
  <c r="I159" i="20" s="1"/>
  <c r="F159" i="20"/>
  <c r="H159" i="20" s="1"/>
  <c r="E159" i="20"/>
  <c r="E157" i="20"/>
  <c r="E156" i="20"/>
  <c r="G156" i="20" s="1"/>
  <c r="I156" i="20" s="1"/>
  <c r="F155" i="20"/>
  <c r="E155" i="20"/>
  <c r="G155" i="20" s="1"/>
  <c r="I155" i="20" s="1"/>
  <c r="G154" i="20"/>
  <c r="I154" i="20" s="1"/>
  <c r="F154" i="20"/>
  <c r="H154" i="20" s="1"/>
  <c r="E154" i="20"/>
  <c r="H153" i="20"/>
  <c r="G153" i="20"/>
  <c r="I153" i="20" s="1"/>
  <c r="F153" i="20"/>
  <c r="E153" i="20"/>
  <c r="E152" i="20"/>
  <c r="I151" i="20"/>
  <c r="F151" i="20"/>
  <c r="H151" i="20" s="1"/>
  <c r="E151" i="20"/>
  <c r="G151" i="20" s="1"/>
  <c r="E149" i="20"/>
  <c r="G149" i="20" s="1"/>
  <c r="I149" i="20" s="1"/>
  <c r="G148" i="20"/>
  <c r="I148" i="20" s="1"/>
  <c r="E148" i="20"/>
  <c r="F148" i="20" s="1"/>
  <c r="H148" i="20" s="1"/>
  <c r="H147" i="20"/>
  <c r="E147" i="20"/>
  <c r="F147" i="20" s="1"/>
  <c r="E146" i="20"/>
  <c r="G146" i="20" s="1"/>
  <c r="I146" i="20" s="1"/>
  <c r="G144" i="20"/>
  <c r="I144" i="20" s="1"/>
  <c r="F144" i="20"/>
  <c r="H144" i="20" s="1"/>
  <c r="E144" i="20"/>
  <c r="G143" i="20"/>
  <c r="I143" i="20" s="1"/>
  <c r="F143" i="20"/>
  <c r="H143" i="20" s="1"/>
  <c r="E143" i="20"/>
  <c r="I142" i="20"/>
  <c r="E142" i="20"/>
  <c r="G142" i="20" s="1"/>
  <c r="E141" i="20"/>
  <c r="H140" i="20"/>
  <c r="G140" i="20"/>
  <c r="I140" i="20" s="1"/>
  <c r="E140" i="20"/>
  <c r="F140" i="20" s="1"/>
  <c r="E139" i="20"/>
  <c r="F139" i="20" s="1"/>
  <c r="H139" i="20" s="1"/>
  <c r="I136" i="20"/>
  <c r="H136" i="20"/>
  <c r="G136" i="20"/>
  <c r="E136" i="20"/>
  <c r="F136" i="20" s="1"/>
  <c r="E135" i="20"/>
  <c r="G135" i="20" s="1"/>
  <c r="I135" i="20" s="1"/>
  <c r="I134" i="20"/>
  <c r="G134" i="20"/>
  <c r="F134" i="20"/>
  <c r="H134" i="20" s="1"/>
  <c r="E134" i="20"/>
  <c r="G133" i="20"/>
  <c r="I133" i="20" s="1"/>
  <c r="F133" i="20"/>
  <c r="H133" i="20" s="1"/>
  <c r="E133" i="20"/>
  <c r="E131" i="20"/>
  <c r="G131" i="20" s="1"/>
  <c r="I131" i="20" s="1"/>
  <c r="F130" i="20"/>
  <c r="H130" i="20" s="1"/>
  <c r="E130" i="20"/>
  <c r="G130" i="20" s="1"/>
  <c r="I130" i="20" s="1"/>
  <c r="E129" i="20"/>
  <c r="G129" i="20" s="1"/>
  <c r="I129" i="20" s="1"/>
  <c r="H127" i="20"/>
  <c r="G127" i="20"/>
  <c r="I127" i="20" s="1"/>
  <c r="F127" i="20"/>
  <c r="E127" i="20"/>
  <c r="E126" i="20"/>
  <c r="I125" i="20"/>
  <c r="E125" i="20"/>
  <c r="G125" i="20" s="1"/>
  <c r="G124" i="20"/>
  <c r="I124" i="20" s="1"/>
  <c r="F124" i="20"/>
  <c r="H124" i="20" s="1"/>
  <c r="E124" i="20"/>
  <c r="E122" i="20"/>
  <c r="G122" i="20" s="1"/>
  <c r="I122" i="20" s="1"/>
  <c r="I121" i="20"/>
  <c r="H121" i="20"/>
  <c r="G121" i="20"/>
  <c r="E121" i="20"/>
  <c r="F121" i="20" s="1"/>
  <c r="E120" i="20"/>
  <c r="G120" i="20" s="1"/>
  <c r="I120" i="20" s="1"/>
  <c r="E119" i="20"/>
  <c r="G119" i="20" s="1"/>
  <c r="I119" i="20" s="1"/>
  <c r="H118" i="20"/>
  <c r="G118" i="20"/>
  <c r="I118" i="20" s="1"/>
  <c r="F118" i="20"/>
  <c r="E118" i="20"/>
  <c r="E116" i="20"/>
  <c r="E115" i="20"/>
  <c r="G115" i="20" s="1"/>
  <c r="I115" i="20" s="1"/>
  <c r="G114" i="20"/>
  <c r="I114" i="20" s="1"/>
  <c r="F114" i="20"/>
  <c r="H114" i="20" s="1"/>
  <c r="E114" i="20"/>
  <c r="E113" i="20"/>
  <c r="G113" i="20" s="1"/>
  <c r="I113" i="20" s="1"/>
  <c r="I112" i="20"/>
  <c r="G112" i="20"/>
  <c r="E112" i="20"/>
  <c r="F112" i="20" s="1"/>
  <c r="H112" i="20" s="1"/>
  <c r="E111" i="20"/>
  <c r="G111" i="20" s="1"/>
  <c r="I111" i="20" s="1"/>
  <c r="E109" i="20"/>
  <c r="G109" i="20" s="1"/>
  <c r="I109" i="20" s="1"/>
  <c r="H108" i="20"/>
  <c r="G108" i="20"/>
  <c r="I108" i="20" s="1"/>
  <c r="F108" i="20"/>
  <c r="E108" i="20"/>
  <c r="E107" i="20"/>
  <c r="E106" i="20"/>
  <c r="G106" i="20" s="1"/>
  <c r="I106" i="20" s="1"/>
  <c r="G104" i="20"/>
  <c r="I104" i="20" s="1"/>
  <c r="F104" i="20"/>
  <c r="H104" i="20" s="1"/>
  <c r="E104" i="20"/>
  <c r="E103" i="20"/>
  <c r="G103" i="20" s="1"/>
  <c r="I103" i="20" s="1"/>
  <c r="I102" i="20"/>
  <c r="G102" i="20"/>
  <c r="E102" i="20"/>
  <c r="F102" i="20" s="1"/>
  <c r="H102" i="20" s="1"/>
  <c r="E100" i="20"/>
  <c r="G100" i="20" s="1"/>
  <c r="I100" i="20" s="1"/>
  <c r="E99" i="20"/>
  <c r="G99" i="20" s="1"/>
  <c r="I99" i="20" s="1"/>
  <c r="H98" i="20"/>
  <c r="G98" i="20"/>
  <c r="I98" i="20" s="1"/>
  <c r="F98" i="20"/>
  <c r="E98" i="20"/>
  <c r="E97" i="20"/>
  <c r="E95" i="20"/>
  <c r="G95" i="20" s="1"/>
  <c r="I95" i="20" s="1"/>
  <c r="G94" i="20"/>
  <c r="I94" i="20" s="1"/>
  <c r="F94" i="20"/>
  <c r="H94" i="20" s="1"/>
  <c r="E94" i="20"/>
  <c r="E93" i="20"/>
  <c r="G93" i="20" s="1"/>
  <c r="I93" i="20" s="1"/>
  <c r="I92" i="20"/>
  <c r="G92" i="20"/>
  <c r="E92" i="20"/>
  <c r="F92" i="20" s="1"/>
  <c r="H92" i="20" s="1"/>
  <c r="F91" i="20"/>
  <c r="H91" i="20" s="1"/>
  <c r="E91" i="20"/>
  <c r="G91" i="20" s="1"/>
  <c r="I91" i="20" s="1"/>
  <c r="E90" i="20"/>
  <c r="G90" i="20" s="1"/>
  <c r="I90" i="20" s="1"/>
  <c r="H89" i="20"/>
  <c r="G89" i="20"/>
  <c r="I89" i="20" s="1"/>
  <c r="F89" i="20"/>
  <c r="E89" i="20"/>
  <c r="E88" i="20"/>
  <c r="I87" i="20"/>
  <c r="E87" i="20"/>
  <c r="G87" i="20" s="1"/>
  <c r="G86" i="20"/>
  <c r="I86" i="20" s="1"/>
  <c r="F86" i="20"/>
  <c r="H86" i="20" s="1"/>
  <c r="E86" i="20"/>
  <c r="E85" i="20"/>
  <c r="G85" i="20" s="1"/>
  <c r="I85" i="20" s="1"/>
  <c r="I84" i="20"/>
  <c r="H84" i="20"/>
  <c r="G84" i="20"/>
  <c r="E84" i="20"/>
  <c r="F84" i="20" s="1"/>
  <c r="E83" i="20"/>
  <c r="G83" i="20" s="1"/>
  <c r="I83" i="20" s="1"/>
  <c r="E82" i="20"/>
  <c r="G82" i="20" s="1"/>
  <c r="I82" i="20" s="1"/>
  <c r="H81" i="20"/>
  <c r="G81" i="20"/>
  <c r="I81" i="20" s="1"/>
  <c r="F81" i="20"/>
  <c r="E81" i="20"/>
  <c r="E80" i="20"/>
  <c r="E79" i="20"/>
  <c r="G79" i="20" s="1"/>
  <c r="I79" i="20" s="1"/>
  <c r="G78" i="20"/>
  <c r="I78" i="20" s="1"/>
  <c r="F78" i="20"/>
  <c r="H78" i="20" s="1"/>
  <c r="E78" i="20"/>
  <c r="E77" i="20"/>
  <c r="G77" i="20" s="1"/>
  <c r="I77" i="20" s="1"/>
  <c r="I76" i="20"/>
  <c r="G76" i="20"/>
  <c r="E76" i="20"/>
  <c r="F76" i="20" s="1"/>
  <c r="H76" i="20" s="1"/>
  <c r="E75" i="20"/>
  <c r="G75" i="20" s="1"/>
  <c r="I75" i="20" s="1"/>
  <c r="E74" i="20"/>
  <c r="G74" i="20" s="1"/>
  <c r="I74" i="20" s="1"/>
  <c r="H73" i="20"/>
  <c r="G73" i="20"/>
  <c r="I73" i="20" s="1"/>
  <c r="F73" i="20"/>
  <c r="E73" i="20"/>
  <c r="E72" i="20"/>
  <c r="E71" i="20"/>
  <c r="G71" i="20" s="1"/>
  <c r="I71" i="20" s="1"/>
  <c r="G70" i="20"/>
  <c r="I70" i="20" s="1"/>
  <c r="F70" i="20"/>
  <c r="H70" i="20" s="1"/>
  <c r="E70" i="20"/>
  <c r="E69" i="20"/>
  <c r="G69" i="20" s="1"/>
  <c r="I69" i="20" s="1"/>
  <c r="I66" i="20"/>
  <c r="H66" i="20"/>
  <c r="G66" i="20"/>
  <c r="E66" i="20"/>
  <c r="F66" i="20" s="1"/>
  <c r="E65" i="20"/>
  <c r="G65" i="20" s="1"/>
  <c r="I65" i="20" s="1"/>
  <c r="E64" i="20"/>
  <c r="G64" i="20" s="1"/>
  <c r="I64" i="20" s="1"/>
  <c r="H63" i="20"/>
  <c r="G63" i="20"/>
  <c r="I63" i="20" s="1"/>
  <c r="F63" i="20"/>
  <c r="E63" i="20"/>
  <c r="E62" i="20"/>
  <c r="E61" i="20"/>
  <c r="G61" i="20" s="1"/>
  <c r="I61" i="20" s="1"/>
  <c r="G59" i="20"/>
  <c r="I59" i="20" s="1"/>
  <c r="F59" i="20"/>
  <c r="H59" i="20" s="1"/>
  <c r="E59" i="20"/>
  <c r="E58" i="20"/>
  <c r="I57" i="20"/>
  <c r="G57" i="20"/>
  <c r="E57" i="20"/>
  <c r="F57" i="20" s="1"/>
  <c r="H57" i="20" s="1"/>
  <c r="G56" i="20"/>
  <c r="I56" i="20" s="1"/>
  <c r="F56" i="20"/>
  <c r="H56" i="20" s="1"/>
  <c r="E56" i="20"/>
  <c r="E55" i="20"/>
  <c r="G55" i="20" s="1"/>
  <c r="I55" i="20" s="1"/>
  <c r="H54" i="20"/>
  <c r="G54" i="20"/>
  <c r="I54" i="20" s="1"/>
  <c r="F54" i="20"/>
  <c r="E54" i="20"/>
  <c r="F53" i="20"/>
  <c r="H53" i="20" s="1"/>
  <c r="E53" i="20"/>
  <c r="G53" i="20" s="1"/>
  <c r="I53" i="20" s="1"/>
  <c r="I52" i="20"/>
  <c r="E52" i="20"/>
  <c r="G52" i="20" s="1"/>
  <c r="G51" i="20"/>
  <c r="I51" i="20" s="1"/>
  <c r="F51" i="20"/>
  <c r="H51" i="20" s="1"/>
  <c r="E51" i="20"/>
  <c r="E50" i="20"/>
  <c r="I49" i="20"/>
  <c r="H49" i="20"/>
  <c r="G49" i="20"/>
  <c r="E49" i="20"/>
  <c r="F49" i="20" s="1"/>
  <c r="G48" i="20"/>
  <c r="I48" i="20" s="1"/>
  <c r="F48" i="20"/>
  <c r="H48" i="20" s="1"/>
  <c r="E48" i="20"/>
  <c r="E47" i="20"/>
  <c r="F47" i="20" s="1"/>
  <c r="H47" i="20" s="1"/>
  <c r="I46" i="20"/>
  <c r="H46" i="20"/>
  <c r="G46" i="20"/>
  <c r="F46" i="20"/>
  <c r="E46" i="20"/>
  <c r="F45" i="20"/>
  <c r="H45" i="20" s="1"/>
  <c r="E45" i="20"/>
  <c r="G45" i="20" s="1"/>
  <c r="I45" i="20" s="1"/>
  <c r="I44" i="20"/>
  <c r="E44" i="20"/>
  <c r="G44" i="20" s="1"/>
  <c r="H43" i="20"/>
  <c r="G43" i="20"/>
  <c r="I43" i="20" s="1"/>
  <c r="F43" i="20"/>
  <c r="E43" i="20"/>
  <c r="E42" i="20"/>
  <c r="I40" i="20"/>
  <c r="G40" i="20"/>
  <c r="E40" i="20"/>
  <c r="F40" i="20" s="1"/>
  <c r="H40" i="20" s="1"/>
  <c r="E39" i="20"/>
  <c r="G39" i="20" s="1"/>
  <c r="I39" i="20" s="1"/>
  <c r="E38" i="20"/>
  <c r="F38" i="20" s="1"/>
  <c r="H38" i="20" s="1"/>
  <c r="I37" i="20"/>
  <c r="H37" i="20"/>
  <c r="G37" i="20"/>
  <c r="F37" i="20"/>
  <c r="E37" i="20"/>
  <c r="E36" i="20"/>
  <c r="G36" i="20" s="1"/>
  <c r="I36" i="20" s="1"/>
  <c r="I35" i="20"/>
  <c r="E35" i="20"/>
  <c r="G35" i="20" s="1"/>
  <c r="G33" i="20"/>
  <c r="I33" i="20" s="1"/>
  <c r="F33" i="20"/>
  <c r="H33" i="20" s="1"/>
  <c r="E33" i="20"/>
  <c r="E32" i="20"/>
  <c r="I31" i="20"/>
  <c r="H31" i="20"/>
  <c r="G31" i="20"/>
  <c r="E31" i="20"/>
  <c r="F31" i="20" s="1"/>
  <c r="G30" i="20"/>
  <c r="I30" i="20" s="1"/>
  <c r="F30" i="20"/>
  <c r="H30" i="20" s="1"/>
  <c r="E30" i="20"/>
  <c r="E29" i="20"/>
  <c r="G29" i="20" s="1"/>
  <c r="I29" i="20" s="1"/>
  <c r="I28" i="20"/>
  <c r="H28" i="20"/>
  <c r="G28" i="20"/>
  <c r="F28" i="20"/>
  <c r="E28" i="20"/>
  <c r="F27" i="20"/>
  <c r="H27" i="20" s="1"/>
  <c r="E27" i="20"/>
  <c r="G27" i="20" s="1"/>
  <c r="I27" i="20" s="1"/>
  <c r="E26" i="20"/>
  <c r="G26" i="20" s="1"/>
  <c r="I26" i="20" s="1"/>
  <c r="H25" i="20"/>
  <c r="G25" i="20"/>
  <c r="I25" i="20" s="1"/>
  <c r="F25" i="20"/>
  <c r="E25" i="20"/>
  <c r="E23" i="20"/>
  <c r="I22" i="20"/>
  <c r="G22" i="20"/>
  <c r="E22" i="20"/>
  <c r="F22" i="20" s="1"/>
  <c r="H22" i="20" s="1"/>
  <c r="G21" i="20"/>
  <c r="I21" i="20" s="1"/>
  <c r="F21" i="20"/>
  <c r="H21" i="20" s="1"/>
  <c r="E21" i="20"/>
  <c r="E20" i="20"/>
  <c r="G20" i="20" s="1"/>
  <c r="I20" i="20" s="1"/>
  <c r="H18" i="20"/>
  <c r="G18" i="20"/>
  <c r="I18" i="20" s="1"/>
  <c r="F18" i="20"/>
  <c r="E18" i="20"/>
  <c r="F17" i="20"/>
  <c r="H17" i="20" s="1"/>
  <c r="E17" i="20"/>
  <c r="G17" i="20" s="1"/>
  <c r="I17" i="20" s="1"/>
  <c r="I16" i="20"/>
  <c r="E16" i="20"/>
  <c r="G16" i="20" s="1"/>
  <c r="G15" i="20"/>
  <c r="I15" i="20" s="1"/>
  <c r="F15" i="20"/>
  <c r="H15" i="20" s="1"/>
  <c r="E15" i="20"/>
  <c r="E14" i="20"/>
  <c r="I13" i="20"/>
  <c r="H13" i="20"/>
  <c r="G13" i="20"/>
  <c r="E13" i="20"/>
  <c r="F13" i="20" s="1"/>
  <c r="G12" i="20"/>
  <c r="I12" i="20" s="1"/>
  <c r="F12" i="20"/>
  <c r="H12" i="20" s="1"/>
  <c r="E12" i="20"/>
  <c r="E11" i="20"/>
  <c r="G11" i="20" s="1"/>
  <c r="I11" i="20" s="1"/>
  <c r="I10" i="20"/>
  <c r="H10" i="20"/>
  <c r="G10" i="20"/>
  <c r="F10" i="20"/>
  <c r="E10" i="20"/>
  <c r="F9" i="20"/>
  <c r="H9" i="20" s="1"/>
  <c r="E9" i="20"/>
  <c r="G9" i="20" s="1"/>
  <c r="I9" i="20" s="1"/>
  <c r="E8" i="20"/>
  <c r="F635" i="22" l="1"/>
  <c r="H635" i="22" s="1"/>
  <c r="E636" i="22"/>
  <c r="F636" i="22" s="1"/>
  <c r="H636" i="22" s="1"/>
  <c r="G635" i="22"/>
  <c r="I635" i="22" s="1"/>
  <c r="G636" i="26"/>
  <c r="I636" i="26" s="1"/>
  <c r="F636" i="26"/>
  <c r="H636" i="26" s="1"/>
  <c r="G637" i="22"/>
  <c r="I637" i="22" s="1"/>
  <c r="F637" i="22"/>
  <c r="H637" i="22" s="1"/>
  <c r="F42" i="20"/>
  <c r="H42" i="20" s="1"/>
  <c r="G42" i="20"/>
  <c r="I42" i="20" s="1"/>
  <c r="F100" i="20"/>
  <c r="H100" i="20" s="1"/>
  <c r="G165" i="20"/>
  <c r="I165" i="20" s="1"/>
  <c r="F165" i="20"/>
  <c r="H165" i="20" s="1"/>
  <c r="G88" i="20"/>
  <c r="I88" i="20" s="1"/>
  <c r="F88" i="20"/>
  <c r="H88" i="20" s="1"/>
  <c r="F65" i="20"/>
  <c r="H65" i="20" s="1"/>
  <c r="F39" i="20"/>
  <c r="H39" i="20" s="1"/>
  <c r="F97" i="20"/>
  <c r="H97" i="20" s="1"/>
  <c r="G97" i="20"/>
  <c r="I97" i="20" s="1"/>
  <c r="G141" i="20"/>
  <c r="I141" i="20" s="1"/>
  <c r="F141" i="20"/>
  <c r="H141" i="20" s="1"/>
  <c r="F156" i="20"/>
  <c r="H156" i="20" s="1"/>
  <c r="G341" i="20"/>
  <c r="I341" i="20" s="1"/>
  <c r="F341" i="20"/>
  <c r="H341" i="20" s="1"/>
  <c r="G384" i="20"/>
  <c r="I384" i="20" s="1"/>
  <c r="F384" i="20"/>
  <c r="H384" i="20" s="1"/>
  <c r="F32" i="20"/>
  <c r="H32" i="20" s="1"/>
  <c r="G32" i="20"/>
  <c r="I32" i="20" s="1"/>
  <c r="F36" i="20"/>
  <c r="H36" i="20" s="1"/>
  <c r="F62" i="20"/>
  <c r="H62" i="20" s="1"/>
  <c r="G62" i="20"/>
  <c r="I62" i="20" s="1"/>
  <c r="F75" i="20"/>
  <c r="H75" i="20" s="1"/>
  <c r="F111" i="20"/>
  <c r="H111" i="20" s="1"/>
  <c r="G196" i="20"/>
  <c r="I196" i="20" s="1"/>
  <c r="F196" i="20"/>
  <c r="H196" i="20" s="1"/>
  <c r="G58" i="20"/>
  <c r="I58" i="20" s="1"/>
  <c r="F58" i="20"/>
  <c r="H58" i="20" s="1"/>
  <c r="F107" i="20"/>
  <c r="H107" i="20" s="1"/>
  <c r="G107" i="20"/>
  <c r="I107" i="20" s="1"/>
  <c r="G167" i="20"/>
  <c r="I167" i="20" s="1"/>
  <c r="F167" i="20"/>
  <c r="H167" i="20" s="1"/>
  <c r="G200" i="20"/>
  <c r="I200" i="20" s="1"/>
  <c r="F200" i="20"/>
  <c r="H200" i="20" s="1"/>
  <c r="F23" i="20"/>
  <c r="H23" i="20" s="1"/>
  <c r="G23" i="20"/>
  <c r="I23" i="20" s="1"/>
  <c r="F72" i="20"/>
  <c r="H72" i="20" s="1"/>
  <c r="G72" i="20"/>
  <c r="I72" i="20" s="1"/>
  <c r="F83" i="20"/>
  <c r="H83" i="20" s="1"/>
  <c r="F120" i="20"/>
  <c r="H120" i="20" s="1"/>
  <c r="G126" i="20"/>
  <c r="I126" i="20" s="1"/>
  <c r="F126" i="20"/>
  <c r="H126" i="20" s="1"/>
  <c r="G14" i="20"/>
  <c r="I14" i="20" s="1"/>
  <c r="F14" i="20"/>
  <c r="H14" i="20" s="1"/>
  <c r="G50" i="20"/>
  <c r="I50" i="20" s="1"/>
  <c r="F50" i="20"/>
  <c r="H50" i="20" s="1"/>
  <c r="F80" i="20"/>
  <c r="H80" i="20" s="1"/>
  <c r="G80" i="20"/>
  <c r="I80" i="20" s="1"/>
  <c r="G116" i="20"/>
  <c r="I116" i="20" s="1"/>
  <c r="F116" i="20"/>
  <c r="H116" i="20" s="1"/>
  <c r="G176" i="20"/>
  <c r="I176" i="20" s="1"/>
  <c r="F176" i="20"/>
  <c r="H176" i="20" s="1"/>
  <c r="G282" i="20"/>
  <c r="I282" i="20" s="1"/>
  <c r="F282" i="20"/>
  <c r="H282" i="20" s="1"/>
  <c r="F321" i="20"/>
  <c r="H321" i="20" s="1"/>
  <c r="G321" i="20"/>
  <c r="I321" i="20" s="1"/>
  <c r="G226" i="20"/>
  <c r="I226" i="20" s="1"/>
  <c r="F226" i="20"/>
  <c r="H226" i="20" s="1"/>
  <c r="G244" i="20"/>
  <c r="I244" i="20" s="1"/>
  <c r="F244" i="20"/>
  <c r="H244" i="20" s="1"/>
  <c r="G266" i="20"/>
  <c r="I266" i="20" s="1"/>
  <c r="F266" i="20"/>
  <c r="H266" i="20" s="1"/>
  <c r="G397" i="20"/>
  <c r="I397" i="20" s="1"/>
  <c r="F397" i="20"/>
  <c r="H397" i="20" s="1"/>
  <c r="G186" i="20"/>
  <c r="I186" i="20" s="1"/>
  <c r="F186" i="20"/>
  <c r="H186" i="20" s="1"/>
  <c r="G295" i="20"/>
  <c r="I295" i="20" s="1"/>
  <c r="F295" i="20"/>
  <c r="H295" i="20" s="1"/>
  <c r="G305" i="20"/>
  <c r="I305" i="20" s="1"/>
  <c r="F305" i="20"/>
  <c r="H305" i="20" s="1"/>
  <c r="G434" i="20"/>
  <c r="I434" i="20" s="1"/>
  <c r="F434" i="20"/>
  <c r="H434" i="20" s="1"/>
  <c r="F69" i="20"/>
  <c r="H69" i="20" s="1"/>
  <c r="F77" i="20"/>
  <c r="H77" i="20" s="1"/>
  <c r="F85" i="20"/>
  <c r="H85" i="20" s="1"/>
  <c r="F93" i="20"/>
  <c r="H93" i="20" s="1"/>
  <c r="F103" i="20"/>
  <c r="H103" i="20" s="1"/>
  <c r="F113" i="20"/>
  <c r="H113" i="20" s="1"/>
  <c r="F122" i="20"/>
  <c r="H122" i="20" s="1"/>
  <c r="F135" i="20"/>
  <c r="H135" i="20" s="1"/>
  <c r="G139" i="20"/>
  <c r="I139" i="20" s="1"/>
  <c r="F146" i="20"/>
  <c r="H146" i="20" s="1"/>
  <c r="G152" i="20"/>
  <c r="I152" i="20" s="1"/>
  <c r="F152" i="20"/>
  <c r="H152" i="20" s="1"/>
  <c r="G162" i="20"/>
  <c r="I162" i="20" s="1"/>
  <c r="F170" i="20"/>
  <c r="H170" i="20" s="1"/>
  <c r="G217" i="20"/>
  <c r="I217" i="20" s="1"/>
  <c r="F217" i="20"/>
  <c r="H217" i="20" s="1"/>
  <c r="G235" i="20"/>
  <c r="I235" i="20" s="1"/>
  <c r="F235" i="20"/>
  <c r="H235" i="20" s="1"/>
  <c r="G256" i="20"/>
  <c r="I256" i="20" s="1"/>
  <c r="F256" i="20"/>
  <c r="H256" i="20" s="1"/>
  <c r="F274" i="20"/>
  <c r="H274" i="20" s="1"/>
  <c r="G286" i="20"/>
  <c r="I286" i="20" s="1"/>
  <c r="F286" i="20"/>
  <c r="H286" i="20" s="1"/>
  <c r="F300" i="20"/>
  <c r="H300" i="20" s="1"/>
  <c r="F329" i="20"/>
  <c r="H329" i="20" s="1"/>
  <c r="F337" i="20"/>
  <c r="H337" i="20" s="1"/>
  <c r="F20" i="20"/>
  <c r="H20" i="20" s="1"/>
  <c r="F29" i="20"/>
  <c r="H29" i="20" s="1"/>
  <c r="F55" i="20"/>
  <c r="H55" i="20" s="1"/>
  <c r="F64" i="20"/>
  <c r="H64" i="20" s="1"/>
  <c r="F74" i="20"/>
  <c r="H74" i="20" s="1"/>
  <c r="F82" i="20"/>
  <c r="H82" i="20" s="1"/>
  <c r="F90" i="20"/>
  <c r="H90" i="20" s="1"/>
  <c r="F99" i="20"/>
  <c r="H99" i="20" s="1"/>
  <c r="F109" i="20"/>
  <c r="H109" i="20" s="1"/>
  <c r="F119" i="20"/>
  <c r="H119" i="20" s="1"/>
  <c r="F129" i="20"/>
  <c r="H129" i="20" s="1"/>
  <c r="G157" i="20"/>
  <c r="I157" i="20" s="1"/>
  <c r="F157" i="20"/>
  <c r="H157" i="20" s="1"/>
  <c r="F180" i="20"/>
  <c r="H180" i="20" s="1"/>
  <c r="F190" i="20"/>
  <c r="H190" i="20" s="1"/>
  <c r="G206" i="20"/>
  <c r="I206" i="20" s="1"/>
  <c r="F206" i="20"/>
  <c r="H206" i="20" s="1"/>
  <c r="F220" i="20"/>
  <c r="H220" i="20" s="1"/>
  <c r="F239" i="20"/>
  <c r="H239" i="20" s="1"/>
  <c r="F260" i="20"/>
  <c r="H260" i="20" s="1"/>
  <c r="G313" i="20"/>
  <c r="I313" i="20" s="1"/>
  <c r="F313" i="20"/>
  <c r="H313" i="20" s="1"/>
  <c r="G360" i="20"/>
  <c r="I360" i="20" s="1"/>
  <c r="F360" i="20"/>
  <c r="H360" i="20" s="1"/>
  <c r="G421" i="20"/>
  <c r="I421" i="20" s="1"/>
  <c r="F421" i="20"/>
  <c r="H421" i="20" s="1"/>
  <c r="F547" i="20"/>
  <c r="H547" i="20" s="1"/>
  <c r="F16" i="20"/>
  <c r="H16" i="20" s="1"/>
  <c r="F26" i="20"/>
  <c r="H26" i="20" s="1"/>
  <c r="F35" i="20"/>
  <c r="H35" i="20" s="1"/>
  <c r="G38" i="20"/>
  <c r="I38" i="20" s="1"/>
  <c r="F44" i="20"/>
  <c r="H44" i="20" s="1"/>
  <c r="G47" i="20"/>
  <c r="I47" i="20" s="1"/>
  <c r="F52" i="20"/>
  <c r="H52" i="20" s="1"/>
  <c r="F61" i="20"/>
  <c r="H61" i="20" s="1"/>
  <c r="F71" i="20"/>
  <c r="H71" i="20" s="1"/>
  <c r="F79" i="20"/>
  <c r="H79" i="20" s="1"/>
  <c r="F87" i="20"/>
  <c r="H87" i="20" s="1"/>
  <c r="F95" i="20"/>
  <c r="H95" i="20" s="1"/>
  <c r="F106" i="20"/>
  <c r="H106" i="20" s="1"/>
  <c r="F115" i="20"/>
  <c r="H115" i="20" s="1"/>
  <c r="F125" i="20"/>
  <c r="H125" i="20" s="1"/>
  <c r="F131" i="20"/>
  <c r="H131" i="20" s="1"/>
  <c r="F149" i="20"/>
  <c r="H149" i="20" s="1"/>
  <c r="F166" i="20"/>
  <c r="H166" i="20" s="1"/>
  <c r="F171" i="20"/>
  <c r="H171" i="20" s="1"/>
  <c r="G171" i="20"/>
  <c r="I171" i="20" s="1"/>
  <c r="G324" i="20"/>
  <c r="I324" i="20" s="1"/>
  <c r="F324" i="20"/>
  <c r="H324" i="20" s="1"/>
  <c r="E637" i="20"/>
  <c r="F11" i="20"/>
  <c r="H11" i="20" s="1"/>
  <c r="F8" i="20"/>
  <c r="H8" i="20" s="1"/>
  <c r="G8" i="20"/>
  <c r="I8" i="20" s="1"/>
  <c r="E639" i="20"/>
  <c r="F142" i="20"/>
  <c r="H142" i="20" s="1"/>
  <c r="G147" i="20"/>
  <c r="I147" i="20" s="1"/>
  <c r="F181" i="20"/>
  <c r="H181" i="20" s="1"/>
  <c r="G181" i="20"/>
  <c r="I181" i="20" s="1"/>
  <c r="G195" i="20"/>
  <c r="I195" i="20" s="1"/>
  <c r="F195" i="20"/>
  <c r="H195" i="20" s="1"/>
  <c r="G207" i="20"/>
  <c r="I207" i="20" s="1"/>
  <c r="F207" i="20"/>
  <c r="H207" i="20" s="1"/>
  <c r="F302" i="20"/>
  <c r="H302" i="20" s="1"/>
  <c r="G302" i="20"/>
  <c r="I302" i="20" s="1"/>
  <c r="F319" i="20"/>
  <c r="H319" i="20" s="1"/>
  <c r="F472" i="20"/>
  <c r="H472" i="20" s="1"/>
  <c r="G472" i="20"/>
  <c r="I472" i="20" s="1"/>
  <c r="G485" i="20"/>
  <c r="I485" i="20" s="1"/>
  <c r="F485" i="20"/>
  <c r="H485" i="20" s="1"/>
  <c r="G191" i="20"/>
  <c r="I191" i="20" s="1"/>
  <c r="G201" i="20"/>
  <c r="I201" i="20" s="1"/>
  <c r="G212" i="20"/>
  <c r="I212" i="20" s="1"/>
  <c r="G221" i="20"/>
  <c r="I221" i="20" s="1"/>
  <c r="G231" i="20"/>
  <c r="I231" i="20" s="1"/>
  <c r="G240" i="20"/>
  <c r="I240" i="20" s="1"/>
  <c r="G250" i="20"/>
  <c r="I250" i="20" s="1"/>
  <c r="G261" i="20"/>
  <c r="I261" i="20" s="1"/>
  <c r="G270" i="20"/>
  <c r="I270" i="20" s="1"/>
  <c r="G285" i="20"/>
  <c r="I285" i="20" s="1"/>
  <c r="G296" i="20"/>
  <c r="I296" i="20" s="1"/>
  <c r="G355" i="20"/>
  <c r="I355" i="20" s="1"/>
  <c r="F355" i="20"/>
  <c r="H355" i="20" s="1"/>
  <c r="G375" i="20"/>
  <c r="I375" i="20" s="1"/>
  <c r="F375" i="20"/>
  <c r="H375" i="20" s="1"/>
  <c r="G413" i="20"/>
  <c r="I413" i="20" s="1"/>
  <c r="F413" i="20"/>
  <c r="H413" i="20" s="1"/>
  <c r="G447" i="20"/>
  <c r="I447" i="20" s="1"/>
  <c r="F447" i="20"/>
  <c r="H447" i="20" s="1"/>
  <c r="F506" i="20"/>
  <c r="H506" i="20" s="1"/>
  <c r="G506" i="20"/>
  <c r="I506" i="20" s="1"/>
  <c r="G344" i="20"/>
  <c r="I344" i="20" s="1"/>
  <c r="F344" i="20"/>
  <c r="H344" i="20" s="1"/>
  <c r="G452" i="20"/>
  <c r="I452" i="20" s="1"/>
  <c r="F452" i="20"/>
  <c r="H452" i="20" s="1"/>
  <c r="G462" i="20"/>
  <c r="I462" i="20" s="1"/>
  <c r="F462" i="20"/>
  <c r="H462" i="20" s="1"/>
  <c r="F532" i="20"/>
  <c r="H532" i="20" s="1"/>
  <c r="G532" i="20"/>
  <c r="I532" i="20" s="1"/>
  <c r="F543" i="20"/>
  <c r="H543" i="20" s="1"/>
  <c r="G543" i="20"/>
  <c r="I543" i="20" s="1"/>
  <c r="G357" i="20"/>
  <c r="I357" i="20" s="1"/>
  <c r="F357" i="20"/>
  <c r="H357" i="20" s="1"/>
  <c r="G393" i="20"/>
  <c r="I393" i="20" s="1"/>
  <c r="F393" i="20"/>
  <c r="H393" i="20" s="1"/>
  <c r="G430" i="20"/>
  <c r="I430" i="20" s="1"/>
  <c r="F430" i="20"/>
  <c r="H430" i="20" s="1"/>
  <c r="F481" i="20"/>
  <c r="H481" i="20" s="1"/>
  <c r="G481" i="20"/>
  <c r="I481" i="20" s="1"/>
  <c r="F600" i="20"/>
  <c r="H600" i="20" s="1"/>
  <c r="G600" i="20"/>
  <c r="I600" i="20" s="1"/>
  <c r="F215" i="20"/>
  <c r="H215" i="20" s="1"/>
  <c r="F225" i="20"/>
  <c r="H225" i="20" s="1"/>
  <c r="F234" i="20"/>
  <c r="H234" i="20" s="1"/>
  <c r="F243" i="20"/>
  <c r="H243" i="20" s="1"/>
  <c r="F253" i="20"/>
  <c r="H253" i="20" s="1"/>
  <c r="F265" i="20"/>
  <c r="H265" i="20" s="1"/>
  <c r="F273" i="20"/>
  <c r="H273" i="20" s="1"/>
  <c r="F283" i="20"/>
  <c r="H283" i="20" s="1"/>
  <c r="F291" i="20"/>
  <c r="H291" i="20" s="1"/>
  <c r="F301" i="20"/>
  <c r="H301" i="20" s="1"/>
  <c r="F310" i="20"/>
  <c r="H310" i="20" s="1"/>
  <c r="F320" i="20"/>
  <c r="H320" i="20" s="1"/>
  <c r="F328" i="20"/>
  <c r="H328" i="20" s="1"/>
  <c r="G330" i="20"/>
  <c r="I330" i="20" s="1"/>
  <c r="G365" i="20"/>
  <c r="I365" i="20" s="1"/>
  <c r="F365" i="20"/>
  <c r="H365" i="20" s="1"/>
  <c r="G402" i="20"/>
  <c r="I402" i="20" s="1"/>
  <c r="F402" i="20"/>
  <c r="H402" i="20" s="1"/>
  <c r="G439" i="20"/>
  <c r="I439" i="20" s="1"/>
  <c r="F439" i="20"/>
  <c r="H439" i="20" s="1"/>
  <c r="F460" i="20"/>
  <c r="H460" i="20" s="1"/>
  <c r="F603" i="20"/>
  <c r="H603" i="20" s="1"/>
  <c r="G294" i="20"/>
  <c r="I294" i="20" s="1"/>
  <c r="G312" i="20"/>
  <c r="I312" i="20" s="1"/>
  <c r="F334" i="20"/>
  <c r="H334" i="20" s="1"/>
  <c r="F378" i="20"/>
  <c r="H378" i="20" s="1"/>
  <c r="F416" i="20"/>
  <c r="H416" i="20" s="1"/>
  <c r="F450" i="20"/>
  <c r="H450" i="20" s="1"/>
  <c r="F509" i="20"/>
  <c r="H509" i="20" s="1"/>
  <c r="F571" i="20"/>
  <c r="H571" i="20" s="1"/>
  <c r="G571" i="20"/>
  <c r="I571" i="20" s="1"/>
  <c r="F490" i="20"/>
  <c r="H490" i="20" s="1"/>
  <c r="G490" i="20"/>
  <c r="I490" i="20" s="1"/>
  <c r="F467" i="20"/>
  <c r="H467" i="20" s="1"/>
  <c r="G467" i="20"/>
  <c r="I467" i="20" s="1"/>
  <c r="F590" i="20"/>
  <c r="H590" i="20" s="1"/>
  <c r="G590" i="20"/>
  <c r="I590" i="20" s="1"/>
  <c r="F352" i="20"/>
  <c r="H352" i="20" s="1"/>
  <c r="F362" i="20"/>
  <c r="H362" i="20" s="1"/>
  <c r="F372" i="20"/>
  <c r="H372" i="20" s="1"/>
  <c r="F381" i="20"/>
  <c r="H381" i="20" s="1"/>
  <c r="F390" i="20"/>
  <c r="H390" i="20" s="1"/>
  <c r="F399" i="20"/>
  <c r="H399" i="20" s="1"/>
  <c r="F409" i="20"/>
  <c r="H409" i="20" s="1"/>
  <c r="F418" i="20"/>
  <c r="H418" i="20" s="1"/>
  <c r="F426" i="20"/>
  <c r="H426" i="20" s="1"/>
  <c r="F436" i="20"/>
  <c r="H436" i="20" s="1"/>
  <c r="F444" i="20"/>
  <c r="H444" i="20" s="1"/>
  <c r="F454" i="20"/>
  <c r="H454" i="20" s="1"/>
  <c r="G458" i="20"/>
  <c r="I458" i="20" s="1"/>
  <c r="F473" i="20"/>
  <c r="H473" i="20" s="1"/>
  <c r="F476" i="20"/>
  <c r="H476" i="20" s="1"/>
  <c r="G482" i="20"/>
  <c r="I482" i="20" s="1"/>
  <c r="F523" i="20"/>
  <c r="H523" i="20" s="1"/>
  <c r="G523" i="20"/>
  <c r="I523" i="20" s="1"/>
  <c r="F526" i="20"/>
  <c r="H526" i="20" s="1"/>
  <c r="F562" i="20"/>
  <c r="H562" i="20" s="1"/>
  <c r="G562" i="20"/>
  <c r="I562" i="20" s="1"/>
  <c r="F349" i="20"/>
  <c r="H349" i="20" s="1"/>
  <c r="F359" i="20"/>
  <c r="H359" i="20" s="1"/>
  <c r="F369" i="20"/>
  <c r="H369" i="20" s="1"/>
  <c r="F377" i="20"/>
  <c r="H377" i="20" s="1"/>
  <c r="F386" i="20"/>
  <c r="H386" i="20" s="1"/>
  <c r="F396" i="20"/>
  <c r="H396" i="20" s="1"/>
  <c r="F404" i="20"/>
  <c r="H404" i="20" s="1"/>
  <c r="F415" i="20"/>
  <c r="H415" i="20" s="1"/>
  <c r="F423" i="20"/>
  <c r="H423" i="20" s="1"/>
  <c r="F433" i="20"/>
  <c r="H433" i="20" s="1"/>
  <c r="F441" i="20"/>
  <c r="H441" i="20" s="1"/>
  <c r="F449" i="20"/>
  <c r="H449" i="20" s="1"/>
  <c r="G456" i="20"/>
  <c r="I456" i="20" s="1"/>
  <c r="F465" i="20"/>
  <c r="H465" i="20" s="1"/>
  <c r="F468" i="20"/>
  <c r="H468" i="20" s="1"/>
  <c r="F470" i="20"/>
  <c r="H470" i="20" s="1"/>
  <c r="F498" i="20"/>
  <c r="H498" i="20" s="1"/>
  <c r="G498" i="20"/>
  <c r="I498" i="20" s="1"/>
  <c r="F501" i="20"/>
  <c r="H501" i="20" s="1"/>
  <c r="F616" i="20"/>
  <c r="H616" i="20" s="1"/>
  <c r="G616" i="20"/>
  <c r="I616" i="20" s="1"/>
  <c r="F626" i="20"/>
  <c r="H626" i="20" s="1"/>
  <c r="G626" i="20"/>
  <c r="I626" i="20" s="1"/>
  <c r="F635" i="20"/>
  <c r="H635" i="20" s="1"/>
  <c r="G635" i="20"/>
  <c r="I635" i="20" s="1"/>
  <c r="F346" i="20"/>
  <c r="H346" i="20" s="1"/>
  <c r="F354" i="20"/>
  <c r="H354" i="20" s="1"/>
  <c r="F364" i="20"/>
  <c r="H364" i="20" s="1"/>
  <c r="F374" i="20"/>
  <c r="H374" i="20" s="1"/>
  <c r="F383" i="20"/>
  <c r="H383" i="20" s="1"/>
  <c r="F392" i="20"/>
  <c r="H392" i="20" s="1"/>
  <c r="F401" i="20"/>
  <c r="H401" i="20" s="1"/>
  <c r="F412" i="20"/>
  <c r="H412" i="20" s="1"/>
  <c r="F420" i="20"/>
  <c r="H420" i="20" s="1"/>
  <c r="F429" i="20"/>
  <c r="H429" i="20" s="1"/>
  <c r="F438" i="20"/>
  <c r="H438" i="20" s="1"/>
  <c r="F446" i="20"/>
  <c r="H446" i="20" s="1"/>
  <c r="F541" i="20"/>
  <c r="G541" i="20"/>
  <c r="F580" i="20"/>
  <c r="H580" i="20" s="1"/>
  <c r="G580" i="20"/>
  <c r="I580" i="20" s="1"/>
  <c r="F584" i="20"/>
  <c r="H584" i="20" s="1"/>
  <c r="F515" i="20"/>
  <c r="H515" i="20" s="1"/>
  <c r="G515" i="20"/>
  <c r="I515" i="20" s="1"/>
  <c r="F518" i="20"/>
  <c r="H518" i="20" s="1"/>
  <c r="F553" i="20"/>
  <c r="H553" i="20" s="1"/>
  <c r="G553" i="20"/>
  <c r="I553" i="20" s="1"/>
  <c r="F556" i="20"/>
  <c r="H556" i="20" s="1"/>
  <c r="F608" i="20"/>
  <c r="H608" i="20" s="1"/>
  <c r="G608" i="20"/>
  <c r="I608" i="20" s="1"/>
  <c r="F464" i="20"/>
  <c r="H464" i="20" s="1"/>
  <c r="F478" i="20"/>
  <c r="H478" i="20" s="1"/>
  <c r="F487" i="20"/>
  <c r="H487" i="20" s="1"/>
  <c r="F495" i="20"/>
  <c r="H495" i="20" s="1"/>
  <c r="F503" i="20"/>
  <c r="H503" i="20" s="1"/>
  <c r="F512" i="20"/>
  <c r="H512" i="20" s="1"/>
  <c r="F520" i="20"/>
  <c r="H520" i="20" s="1"/>
  <c r="F528" i="20"/>
  <c r="H528" i="20" s="1"/>
  <c r="F537" i="20"/>
  <c r="H537" i="20" s="1"/>
  <c r="F549" i="20"/>
  <c r="H549" i="20" s="1"/>
  <c r="F559" i="20"/>
  <c r="H559" i="20" s="1"/>
  <c r="F568" i="20"/>
  <c r="H568" i="20" s="1"/>
  <c r="F577" i="20"/>
  <c r="H577" i="20" s="1"/>
  <c r="F586" i="20"/>
  <c r="H586" i="20" s="1"/>
  <c r="F596" i="20"/>
  <c r="H596" i="20" s="1"/>
  <c r="F605" i="20"/>
  <c r="H605" i="20" s="1"/>
  <c r="F613" i="20"/>
  <c r="H613" i="20" s="1"/>
  <c r="F623" i="20"/>
  <c r="H623" i="20" s="1"/>
  <c r="F632" i="20"/>
  <c r="H632" i="20" s="1"/>
  <c r="G69" i="18"/>
  <c r="I69" i="18" s="1"/>
  <c r="F333" i="18"/>
  <c r="G335" i="18"/>
  <c r="I335" i="18" s="1"/>
  <c r="G379" i="18"/>
  <c r="I379" i="18" s="1"/>
  <c r="G377" i="18"/>
  <c r="I377" i="18" s="1"/>
  <c r="G375" i="18"/>
  <c r="I375" i="18" s="1"/>
  <c r="F371" i="18"/>
  <c r="H371" i="18" s="1"/>
  <c r="F369" i="18"/>
  <c r="H369" i="18" s="1"/>
  <c r="G362" i="18"/>
  <c r="I362" i="18" s="1"/>
  <c r="G361" i="18"/>
  <c r="I361" i="18" s="1"/>
  <c r="G354" i="18"/>
  <c r="I354" i="18" s="1"/>
  <c r="F353" i="18"/>
  <c r="H353" i="18" s="1"/>
  <c r="F350" i="18"/>
  <c r="H350" i="18" s="1"/>
  <c r="G346" i="18"/>
  <c r="I346" i="18" s="1"/>
  <c r="F345" i="18"/>
  <c r="H345" i="18" s="1"/>
  <c r="G343" i="18"/>
  <c r="I343" i="18" s="1"/>
  <c r="G342" i="18"/>
  <c r="I342" i="18" s="1"/>
  <c r="F632" i="18"/>
  <c r="H632" i="18" s="1"/>
  <c r="G630" i="18"/>
  <c r="I630" i="18" s="1"/>
  <c r="G629" i="18"/>
  <c r="I629" i="18" s="1"/>
  <c r="F627" i="18"/>
  <c r="H627" i="18" s="1"/>
  <c r="F623" i="18"/>
  <c r="H623" i="18" s="1"/>
  <c r="G620" i="18"/>
  <c r="I620" i="18" s="1"/>
  <c r="G618" i="18"/>
  <c r="I618" i="18" s="1"/>
  <c r="G613" i="18"/>
  <c r="I613" i="18" s="1"/>
  <c r="G611" i="18"/>
  <c r="I611" i="18" s="1"/>
  <c r="G609" i="18"/>
  <c r="I609" i="18" s="1"/>
  <c r="G605" i="18"/>
  <c r="I605" i="18" s="1"/>
  <c r="G598" i="18"/>
  <c r="I598" i="18" s="1"/>
  <c r="G596" i="18"/>
  <c r="I596" i="18" s="1"/>
  <c r="F594" i="18"/>
  <c r="H594" i="18" s="1"/>
  <c r="G592" i="18"/>
  <c r="I592" i="18" s="1"/>
  <c r="F588" i="18"/>
  <c r="H588" i="18" s="1"/>
  <c r="G586" i="18"/>
  <c r="I586" i="18" s="1"/>
  <c r="G584" i="18"/>
  <c r="I584" i="18" s="1"/>
  <c r="G581" i="18"/>
  <c r="I581" i="18" s="1"/>
  <c r="G577" i="18"/>
  <c r="I577" i="18" s="1"/>
  <c r="G568" i="18"/>
  <c r="I568" i="18" s="1"/>
  <c r="G566" i="18"/>
  <c r="I566" i="18" s="1"/>
  <c r="F559" i="18"/>
  <c r="H559" i="18" s="1"/>
  <c r="G549" i="18"/>
  <c r="I549" i="18" s="1"/>
  <c r="F547" i="18"/>
  <c r="H547" i="18" s="1"/>
  <c r="G544" i="18"/>
  <c r="I544" i="18" s="1"/>
  <c r="G539" i="18"/>
  <c r="I539" i="18" s="1"/>
  <c r="G536" i="18"/>
  <c r="I536" i="18" s="1"/>
  <c r="F534" i="18"/>
  <c r="H534" i="18" s="1"/>
  <c r="F531" i="18"/>
  <c r="H531" i="18" s="1"/>
  <c r="G529" i="18"/>
  <c r="I529" i="18" s="1"/>
  <c r="G527" i="18"/>
  <c r="I527" i="18" s="1"/>
  <c r="G526" i="18"/>
  <c r="I526" i="18" s="1"/>
  <c r="F521" i="18"/>
  <c r="H521" i="18" s="1"/>
  <c r="F518" i="18"/>
  <c r="H518" i="18" s="1"/>
  <c r="F514" i="18"/>
  <c r="H514" i="18" s="1"/>
  <c r="G513" i="18"/>
  <c r="I513" i="18" s="1"/>
  <c r="F511" i="18"/>
  <c r="H511" i="18" s="1"/>
  <c r="G508" i="18"/>
  <c r="I508" i="18" s="1"/>
  <c r="F504" i="18"/>
  <c r="H504" i="18" s="1"/>
  <c r="G502" i="18"/>
  <c r="I502" i="18" s="1"/>
  <c r="F500" i="18"/>
  <c r="H500" i="18" s="1"/>
  <c r="G496" i="18"/>
  <c r="I496" i="18" s="1"/>
  <c r="G494" i="18"/>
  <c r="I494" i="18" s="1"/>
  <c r="G488" i="18"/>
  <c r="I488" i="18" s="1"/>
  <c r="G480" i="18"/>
  <c r="I480" i="18" s="1"/>
  <c r="G479" i="18"/>
  <c r="I479" i="18" s="1"/>
  <c r="F477" i="18"/>
  <c r="H477" i="18" s="1"/>
  <c r="G475" i="18"/>
  <c r="I475" i="18" s="1"/>
  <c r="G470" i="18"/>
  <c r="I470" i="18" s="1"/>
  <c r="F468" i="18"/>
  <c r="H468" i="18" s="1"/>
  <c r="F463" i="18"/>
  <c r="H463" i="18" s="1"/>
  <c r="G462" i="18"/>
  <c r="I462" i="18" s="1"/>
  <c r="F460" i="18"/>
  <c r="H460" i="18" s="1"/>
  <c r="F455" i="18"/>
  <c r="H455" i="18" s="1"/>
  <c r="G454" i="18"/>
  <c r="I454" i="18" s="1"/>
  <c r="F447" i="18"/>
  <c r="H447" i="18" s="1"/>
  <c r="G446" i="18"/>
  <c r="I446" i="18" s="1"/>
  <c r="F444" i="18"/>
  <c r="H444" i="18" s="1"/>
  <c r="F439" i="18"/>
  <c r="H439" i="18" s="1"/>
  <c r="G438" i="18"/>
  <c r="I438" i="18" s="1"/>
  <c r="G430" i="18"/>
  <c r="I430" i="18" s="1"/>
  <c r="G429" i="18"/>
  <c r="I429" i="18" s="1"/>
  <c r="F420" i="18"/>
  <c r="H420" i="18" s="1"/>
  <c r="F417" i="18"/>
  <c r="H417" i="18" s="1"/>
  <c r="F413" i="18"/>
  <c r="H413" i="18" s="1"/>
  <c r="G412" i="18"/>
  <c r="I412" i="18" s="1"/>
  <c r="G401" i="18"/>
  <c r="I401" i="18" s="1"/>
  <c r="F399" i="18"/>
  <c r="H399" i="18" s="1"/>
  <c r="G397" i="18"/>
  <c r="I397" i="18" s="1"/>
  <c r="G392" i="18"/>
  <c r="I392" i="18" s="1"/>
  <c r="G390" i="18"/>
  <c r="I390" i="18" s="1"/>
  <c r="G387" i="18"/>
  <c r="I387" i="18" s="1"/>
  <c r="F384" i="18"/>
  <c r="H384" i="18" s="1"/>
  <c r="G383" i="18"/>
  <c r="I383" i="18" s="1"/>
  <c r="G381" i="18"/>
  <c r="I381" i="18" s="1"/>
  <c r="G330" i="18"/>
  <c r="I330" i="18" s="1"/>
  <c r="G326" i="18"/>
  <c r="I326" i="18" s="1"/>
  <c r="G317" i="18"/>
  <c r="I317" i="18" s="1"/>
  <c r="G307" i="18"/>
  <c r="I307" i="18" s="1"/>
  <c r="F298" i="18"/>
  <c r="H298" i="18" s="1"/>
  <c r="F296" i="18"/>
  <c r="H296" i="18" s="1"/>
  <c r="G294" i="18"/>
  <c r="I294" i="18" s="1"/>
  <c r="G288" i="18"/>
  <c r="I288" i="18" s="1"/>
  <c r="F286" i="18"/>
  <c r="H286" i="18" s="1"/>
  <c r="G279" i="18"/>
  <c r="I279" i="18" s="1"/>
  <c r="G277" i="18"/>
  <c r="I277" i="18" s="1"/>
  <c r="F276" i="18"/>
  <c r="H276" i="18" s="1"/>
  <c r="G271" i="18"/>
  <c r="I271" i="18" s="1"/>
  <c r="G269" i="18"/>
  <c r="I269" i="18" s="1"/>
  <c r="F268" i="18"/>
  <c r="H268" i="18" s="1"/>
  <c r="G262" i="18"/>
  <c r="I262" i="18" s="1"/>
  <c r="G251" i="18"/>
  <c r="I251" i="18" s="1"/>
  <c r="G249" i="18"/>
  <c r="I249" i="18" s="1"/>
  <c r="G246" i="18"/>
  <c r="I246" i="18" s="1"/>
  <c r="G242" i="18"/>
  <c r="I242" i="18" s="1"/>
  <c r="F241" i="18"/>
  <c r="H241" i="18" s="1"/>
  <c r="G239" i="18"/>
  <c r="I239" i="18" s="1"/>
  <c r="F237" i="18"/>
  <c r="H237" i="18" s="1"/>
  <c r="G234" i="18"/>
  <c r="I234" i="18" s="1"/>
  <c r="G229" i="18"/>
  <c r="I229" i="18" s="1"/>
  <c r="F227" i="18"/>
  <c r="H227" i="18" s="1"/>
  <c r="G220" i="18"/>
  <c r="I220" i="18" s="1"/>
  <c r="G218" i="18"/>
  <c r="I218" i="18" s="1"/>
  <c r="G214" i="18"/>
  <c r="I214" i="18" s="1"/>
  <c r="G203" i="18"/>
  <c r="F200" i="18"/>
  <c r="H200" i="18" s="1"/>
  <c r="G197" i="18"/>
  <c r="I197" i="18" s="1"/>
  <c r="G192" i="18"/>
  <c r="I192" i="18" s="1"/>
  <c r="F190" i="18"/>
  <c r="H190" i="18" s="1"/>
  <c r="G188" i="18"/>
  <c r="I188" i="18" s="1"/>
  <c r="F173" i="18"/>
  <c r="H173" i="18" s="1"/>
  <c r="F169" i="18"/>
  <c r="H169" i="18" s="1"/>
  <c r="G165" i="18"/>
  <c r="I165" i="18" s="1"/>
  <c r="F160" i="18"/>
  <c r="H160" i="18" s="1"/>
  <c r="G154" i="18"/>
  <c r="I154" i="18" s="1"/>
  <c r="G153" i="18"/>
  <c r="G151" i="18"/>
  <c r="I151" i="18" s="1"/>
  <c r="G149" i="18"/>
  <c r="I149" i="18" s="1"/>
  <c r="G141" i="18"/>
  <c r="I141" i="18" s="1"/>
  <c r="G139" i="18"/>
  <c r="I139" i="18" s="1"/>
  <c r="F134" i="18"/>
  <c r="H134" i="18" s="1"/>
  <c r="G133" i="18"/>
  <c r="I133" i="18" s="1"/>
  <c r="G130" i="18"/>
  <c r="I130" i="18" s="1"/>
  <c r="G129" i="18"/>
  <c r="I129" i="18" s="1"/>
  <c r="F127" i="18"/>
  <c r="H127" i="18" s="1"/>
  <c r="G124" i="18"/>
  <c r="I124" i="18" s="1"/>
  <c r="G122" i="18"/>
  <c r="I122" i="18" s="1"/>
  <c r="G120" i="18"/>
  <c r="I120" i="18" s="1"/>
  <c r="F119" i="18"/>
  <c r="H119" i="18" s="1"/>
  <c r="G114" i="18"/>
  <c r="I114" i="18" s="1"/>
  <c r="F113" i="18"/>
  <c r="H113" i="18" s="1"/>
  <c r="F109" i="18"/>
  <c r="H109" i="18" s="1"/>
  <c r="G103" i="18"/>
  <c r="I103" i="18" s="1"/>
  <c r="F99" i="18"/>
  <c r="H99" i="18" s="1"/>
  <c r="G93" i="18"/>
  <c r="I93" i="18" s="1"/>
  <c r="G91" i="18"/>
  <c r="I91" i="18" s="1"/>
  <c r="G89" i="18"/>
  <c r="I89" i="18" s="1"/>
  <c r="F85" i="18"/>
  <c r="H85" i="18" s="1"/>
  <c r="G83" i="18"/>
  <c r="I83" i="18" s="1"/>
  <c r="F82" i="18"/>
  <c r="H82" i="18" s="1"/>
  <c r="F77" i="18"/>
  <c r="H77" i="18" s="1"/>
  <c r="G75" i="18"/>
  <c r="I75" i="18" s="1"/>
  <c r="G73" i="18"/>
  <c r="I73" i="18" s="1"/>
  <c r="F66" i="18"/>
  <c r="H66" i="18" s="1"/>
  <c r="G64" i="18"/>
  <c r="I64" i="18" s="1"/>
  <c r="F63" i="18"/>
  <c r="H63" i="18" s="1"/>
  <c r="F57" i="18"/>
  <c r="H57" i="18" s="1"/>
  <c r="G55" i="18"/>
  <c r="I55" i="18" s="1"/>
  <c r="G53" i="18"/>
  <c r="I53" i="18" s="1"/>
  <c r="G50" i="18"/>
  <c r="I50" i="18" s="1"/>
  <c r="F49" i="18"/>
  <c r="H49" i="18" s="1"/>
  <c r="F47" i="18"/>
  <c r="H47" i="18" s="1"/>
  <c r="G45" i="18"/>
  <c r="I45" i="18" s="1"/>
  <c r="F40" i="18"/>
  <c r="H40" i="18" s="1"/>
  <c r="G38" i="18"/>
  <c r="I38" i="18" s="1"/>
  <c r="F36" i="18"/>
  <c r="H36" i="18" s="1"/>
  <c r="G32" i="18"/>
  <c r="I32" i="18" s="1"/>
  <c r="F31" i="18"/>
  <c r="H31" i="18" s="1"/>
  <c r="G29" i="18"/>
  <c r="I29" i="18" s="1"/>
  <c r="G27" i="18"/>
  <c r="I27" i="18" s="1"/>
  <c r="F25" i="18"/>
  <c r="H25" i="18" s="1"/>
  <c r="G23" i="18"/>
  <c r="G22" i="18"/>
  <c r="I22" i="18" s="1"/>
  <c r="G20" i="18"/>
  <c r="F14" i="18"/>
  <c r="H14" i="18" s="1"/>
  <c r="F13" i="18"/>
  <c r="H13" i="18" s="1"/>
  <c r="G9" i="18"/>
  <c r="I9" i="18" s="1"/>
  <c r="G8" i="18"/>
  <c r="I8" i="18" s="1"/>
  <c r="D7" i="8"/>
  <c r="D639" i="18"/>
  <c r="C639" i="18"/>
  <c r="D637" i="18"/>
  <c r="C637" i="18"/>
  <c r="G635" i="18"/>
  <c r="I635" i="18" s="1"/>
  <c r="F635" i="18"/>
  <c r="H635" i="18" s="1"/>
  <c r="G632" i="18"/>
  <c r="I632" i="18" s="1"/>
  <c r="G631" i="18"/>
  <c r="I631" i="18" s="1"/>
  <c r="F631" i="18"/>
  <c r="H631" i="18" s="1"/>
  <c r="F629" i="18"/>
  <c r="H629" i="18" s="1"/>
  <c r="G626" i="18"/>
  <c r="I626" i="18" s="1"/>
  <c r="F626" i="18"/>
  <c r="H626" i="18" s="1"/>
  <c r="G621" i="18"/>
  <c r="I621" i="18" s="1"/>
  <c r="F621" i="18"/>
  <c r="H621" i="18" s="1"/>
  <c r="G616" i="18"/>
  <c r="I616" i="18" s="1"/>
  <c r="F616" i="18"/>
  <c r="H616" i="18" s="1"/>
  <c r="G612" i="18"/>
  <c r="I612" i="18" s="1"/>
  <c r="F612" i="18"/>
  <c r="H612" i="18" s="1"/>
  <c r="G608" i="18"/>
  <c r="I608" i="18" s="1"/>
  <c r="F608" i="18"/>
  <c r="H608" i="18" s="1"/>
  <c r="G604" i="18"/>
  <c r="I604" i="18" s="1"/>
  <c r="F604" i="18"/>
  <c r="H604" i="18" s="1"/>
  <c r="G603" i="18"/>
  <c r="I603" i="18" s="1"/>
  <c r="F603" i="18"/>
  <c r="H603" i="18" s="1"/>
  <c r="G600" i="18"/>
  <c r="I600" i="18" s="1"/>
  <c r="F600" i="18"/>
  <c r="H600" i="18" s="1"/>
  <c r="F598" i="18"/>
  <c r="H598" i="18" s="1"/>
  <c r="G595" i="18"/>
  <c r="I595" i="18" s="1"/>
  <c r="F595" i="18"/>
  <c r="H595" i="18" s="1"/>
  <c r="G594" i="18"/>
  <c r="I594" i="18" s="1"/>
  <c r="G590" i="18"/>
  <c r="I590" i="18" s="1"/>
  <c r="F590" i="18"/>
  <c r="H590" i="18" s="1"/>
  <c r="G588" i="18"/>
  <c r="I588" i="18" s="1"/>
  <c r="G585" i="18"/>
  <c r="I585" i="18" s="1"/>
  <c r="F585" i="18"/>
  <c r="H585" i="18" s="1"/>
  <c r="G580" i="18"/>
  <c r="I580" i="18" s="1"/>
  <c r="F580" i="18"/>
  <c r="H580" i="18" s="1"/>
  <c r="G576" i="18"/>
  <c r="I576" i="18" s="1"/>
  <c r="F576" i="18"/>
  <c r="H576" i="18" s="1"/>
  <c r="G575" i="18"/>
  <c r="I575" i="18" s="1"/>
  <c r="F575" i="18"/>
  <c r="H575" i="18" s="1"/>
  <c r="G571" i="18"/>
  <c r="I571" i="18" s="1"/>
  <c r="F571" i="18"/>
  <c r="H571" i="18" s="1"/>
  <c r="G569" i="18"/>
  <c r="I569" i="18" s="1"/>
  <c r="F569" i="18"/>
  <c r="H569" i="18" s="1"/>
  <c r="G567" i="18"/>
  <c r="I567" i="18" s="1"/>
  <c r="F567" i="18"/>
  <c r="H567" i="18" s="1"/>
  <c r="G562" i="18"/>
  <c r="I562" i="18"/>
  <c r="F562" i="18"/>
  <c r="H562" i="18" s="1"/>
  <c r="G558" i="18"/>
  <c r="I558" i="18" s="1"/>
  <c r="F558" i="18"/>
  <c r="H558" i="18" s="1"/>
  <c r="G556" i="18"/>
  <c r="I556" i="18" s="1"/>
  <c r="F556" i="18"/>
  <c r="H556" i="18" s="1"/>
  <c r="G553" i="18"/>
  <c r="I553" i="18" s="1"/>
  <c r="F553" i="18"/>
  <c r="H553" i="18" s="1"/>
  <c r="F549" i="18"/>
  <c r="H549" i="18" s="1"/>
  <c r="G548" i="18"/>
  <c r="I548" i="18"/>
  <c r="F548" i="18"/>
  <c r="H548" i="18" s="1"/>
  <c r="G547" i="18"/>
  <c r="I547" i="18" s="1"/>
  <c r="G543" i="18"/>
  <c r="I543" i="18" s="1"/>
  <c r="F543" i="18"/>
  <c r="H543" i="18" s="1"/>
  <c r="G540" i="18"/>
  <c r="I540" i="18" s="1"/>
  <c r="F540" i="18"/>
  <c r="H540" i="18" s="1"/>
  <c r="G537" i="18"/>
  <c r="I537" i="18"/>
  <c r="F537" i="18"/>
  <c r="H537" i="18" s="1"/>
  <c r="G533" i="18"/>
  <c r="I533" i="18" s="1"/>
  <c r="F533" i="18"/>
  <c r="H533" i="18" s="1"/>
  <c r="G531" i="18"/>
  <c r="I531" i="18" s="1"/>
  <c r="G528" i="18"/>
  <c r="I528" i="18" s="1"/>
  <c r="F528" i="18"/>
  <c r="H528" i="18" s="1"/>
  <c r="G524" i="18"/>
  <c r="I524" i="18" s="1"/>
  <c r="F524" i="18"/>
  <c r="H524" i="18" s="1"/>
  <c r="G521" i="18"/>
  <c r="I521" i="18" s="1"/>
  <c r="G520" i="18"/>
  <c r="I520" i="18" s="1"/>
  <c r="F520" i="18"/>
  <c r="H520" i="18" s="1"/>
  <c r="G519" i="18"/>
  <c r="I519" i="18" s="1"/>
  <c r="F519" i="18"/>
  <c r="H519" i="18" s="1"/>
  <c r="G516" i="18"/>
  <c r="I516" i="18" s="1"/>
  <c r="F516" i="18"/>
  <c r="H516" i="18" s="1"/>
  <c r="G514" i="18"/>
  <c r="I514" i="18" s="1"/>
  <c r="G512" i="18"/>
  <c r="I512" i="18" s="1"/>
  <c r="F512" i="18"/>
  <c r="H512" i="18" s="1"/>
  <c r="G511" i="18"/>
  <c r="I511" i="18" s="1"/>
  <c r="G507" i="18"/>
  <c r="I507" i="18" s="1"/>
  <c r="F507" i="18"/>
  <c r="H507" i="18" s="1"/>
  <c r="G503" i="18"/>
  <c r="I503" i="18" s="1"/>
  <c r="F503" i="18"/>
  <c r="H503" i="18" s="1"/>
  <c r="G499" i="18"/>
  <c r="I499" i="18" s="1"/>
  <c r="F499" i="18"/>
  <c r="H499" i="18" s="1"/>
  <c r="G495" i="18"/>
  <c r="I495" i="18" s="1"/>
  <c r="F495" i="18"/>
  <c r="H495" i="18" s="1"/>
  <c r="G493" i="18"/>
  <c r="I493" i="18" s="1"/>
  <c r="F493" i="18"/>
  <c r="H493" i="18" s="1"/>
  <c r="G491" i="18"/>
  <c r="I491" i="18" s="1"/>
  <c r="F491" i="18"/>
  <c r="H491" i="18" s="1"/>
  <c r="G487" i="18"/>
  <c r="I487" i="18" s="1"/>
  <c r="F487" i="18"/>
  <c r="H487" i="18" s="1"/>
  <c r="G486" i="18"/>
  <c r="I486" i="18" s="1"/>
  <c r="F486" i="18"/>
  <c r="H486" i="18" s="1"/>
  <c r="G482" i="18"/>
  <c r="I482" i="18" s="1"/>
  <c r="F482" i="18"/>
  <c r="H482" i="18" s="1"/>
  <c r="F480" i="18"/>
  <c r="H480" i="18" s="1"/>
  <c r="G478" i="18"/>
  <c r="I478" i="18" s="1"/>
  <c r="F478" i="18"/>
  <c r="H478" i="18" s="1"/>
  <c r="G477" i="18"/>
  <c r="I477" i="18" s="1"/>
  <c r="G473" i="18"/>
  <c r="I473" i="18" s="1"/>
  <c r="F473" i="18"/>
  <c r="H473" i="18" s="1"/>
  <c r="G469" i="18"/>
  <c r="I469" i="18" s="1"/>
  <c r="F469" i="18"/>
  <c r="H469" i="18" s="1"/>
  <c r="G468" i="18"/>
  <c r="I468" i="18" s="1"/>
  <c r="G465" i="18"/>
  <c r="I465" i="18" s="1"/>
  <c r="F465" i="18"/>
  <c r="H465" i="18" s="1"/>
  <c r="G463" i="18"/>
  <c r="I463" i="18" s="1"/>
  <c r="G461" i="18"/>
  <c r="I461" i="18" s="1"/>
  <c r="F461" i="18"/>
  <c r="H461" i="18" s="1"/>
  <c r="G460" i="18"/>
  <c r="I460" i="18" s="1"/>
  <c r="G457" i="18"/>
  <c r="I457" i="18" s="1"/>
  <c r="F457" i="18"/>
  <c r="H457" i="18" s="1"/>
  <c r="G453" i="18"/>
  <c r="I453" i="18" s="1"/>
  <c r="F453" i="18"/>
  <c r="H453" i="18" s="1"/>
  <c r="G452" i="18"/>
  <c r="I452" i="18" s="1"/>
  <c r="F452" i="18"/>
  <c r="H452" i="18" s="1"/>
  <c r="G449" i="18"/>
  <c r="I449" i="18"/>
  <c r="F449" i="18"/>
  <c r="H449" i="18" s="1"/>
  <c r="G447" i="18"/>
  <c r="I447" i="18" s="1"/>
  <c r="G445" i="18"/>
  <c r="I445" i="18" s="1"/>
  <c r="F445" i="18"/>
  <c r="H445" i="18" s="1"/>
  <c r="G444" i="18"/>
  <c r="I444" i="18" s="1"/>
  <c r="G441" i="18"/>
  <c r="I441" i="18" s="1"/>
  <c r="F441" i="18"/>
  <c r="H441" i="18" s="1"/>
  <c r="G437" i="18"/>
  <c r="I437" i="18" s="1"/>
  <c r="F437" i="18"/>
  <c r="H437" i="18" s="1"/>
  <c r="G436" i="18"/>
  <c r="I436" i="18" s="1"/>
  <c r="F436" i="18"/>
  <c r="H436" i="18" s="1"/>
  <c r="G433" i="18"/>
  <c r="I433" i="18" s="1"/>
  <c r="F433" i="18"/>
  <c r="H433" i="18" s="1"/>
  <c r="F430" i="18"/>
  <c r="H430" i="18" s="1"/>
  <c r="G428" i="18"/>
  <c r="I428" i="18" s="1"/>
  <c r="F428" i="18"/>
  <c r="H428" i="18" s="1"/>
  <c r="G426" i="18"/>
  <c r="I426" i="18" s="1"/>
  <c r="F426" i="18"/>
  <c r="H426" i="18" s="1"/>
  <c r="G423" i="18"/>
  <c r="I423" i="18" s="1"/>
  <c r="F423" i="18"/>
  <c r="H423" i="18" s="1"/>
  <c r="G420" i="18"/>
  <c r="I420" i="18" s="1"/>
  <c r="G419" i="18"/>
  <c r="I419" i="18" s="1"/>
  <c r="F419" i="18"/>
  <c r="H419" i="18" s="1"/>
  <c r="G418" i="18"/>
  <c r="I418" i="18" s="1"/>
  <c r="F418" i="18"/>
  <c r="H418" i="18" s="1"/>
  <c r="G415" i="18"/>
  <c r="I415" i="18" s="1"/>
  <c r="F415" i="18"/>
  <c r="H415" i="18" s="1"/>
  <c r="G413" i="18"/>
  <c r="I413" i="18" s="1"/>
  <c r="G410" i="18"/>
  <c r="I410" i="18" s="1"/>
  <c r="F410" i="18"/>
  <c r="H410" i="18" s="1"/>
  <c r="G409" i="18"/>
  <c r="I409" i="18" s="1"/>
  <c r="F409" i="18"/>
  <c r="H409" i="18" s="1"/>
  <c r="G404" i="18"/>
  <c r="I404" i="18" s="1"/>
  <c r="F404" i="18"/>
  <c r="H404" i="18" s="1"/>
  <c r="G400" i="18"/>
  <c r="I400" i="18" s="1"/>
  <c r="F400" i="18"/>
  <c r="H400" i="18" s="1"/>
  <c r="G399" i="18"/>
  <c r="I399" i="18" s="1"/>
  <c r="G396" i="18"/>
  <c r="I396" i="18" s="1"/>
  <c r="F396" i="18"/>
  <c r="H396" i="18" s="1"/>
  <c r="F392" i="18"/>
  <c r="H392" i="18" s="1"/>
  <c r="G391" i="18"/>
  <c r="I391" i="18" s="1"/>
  <c r="F391" i="18"/>
  <c r="H391" i="18" s="1"/>
  <c r="G386" i="18"/>
  <c r="I386" i="18" s="1"/>
  <c r="F386" i="18"/>
  <c r="H386" i="18" s="1"/>
  <c r="G384" i="18"/>
  <c r="I384" i="18" s="1"/>
  <c r="G382" i="18"/>
  <c r="I382" i="18" s="1"/>
  <c r="F382" i="18"/>
  <c r="H382" i="18" s="1"/>
  <c r="G378" i="18"/>
  <c r="I378" i="18" s="1"/>
  <c r="F378" i="18"/>
  <c r="H378" i="18" s="1"/>
  <c r="G374" i="18"/>
  <c r="I374" i="18" s="1"/>
  <c r="F374" i="18"/>
  <c r="H374" i="18" s="1"/>
  <c r="G371" i="18"/>
  <c r="I371" i="18" s="1"/>
  <c r="G370" i="18"/>
  <c r="I370" i="18" s="1"/>
  <c r="F370" i="18"/>
  <c r="H370" i="18" s="1"/>
  <c r="G369" i="18"/>
  <c r="I369" i="18" s="1"/>
  <c r="G364" i="18"/>
  <c r="I364" i="18" s="1"/>
  <c r="F364" i="18"/>
  <c r="H364" i="18" s="1"/>
  <c r="F362" i="18"/>
  <c r="H362" i="18" s="1"/>
  <c r="G360" i="18"/>
  <c r="I360" i="18" s="1"/>
  <c r="F360" i="18"/>
  <c r="H360" i="18" s="1"/>
  <c r="G359" i="18"/>
  <c r="I359" i="18" s="1"/>
  <c r="F359" i="18"/>
  <c r="H359" i="18" s="1"/>
  <c r="G356" i="18"/>
  <c r="F356" i="18"/>
  <c r="F354" i="18"/>
  <c r="H354" i="18" s="1"/>
  <c r="G352" i="18"/>
  <c r="I352" i="18" s="1"/>
  <c r="F352" i="18"/>
  <c r="H352" i="18" s="1"/>
  <c r="G351" i="18"/>
  <c r="I351" i="18" s="1"/>
  <c r="F351" i="18"/>
  <c r="H351" i="18" s="1"/>
  <c r="G350" i="18"/>
  <c r="I350" i="18" s="1"/>
  <c r="G348" i="18"/>
  <c r="I348" i="18" s="1"/>
  <c r="F348" i="18"/>
  <c r="H348" i="18" s="1"/>
  <c r="F346" i="18"/>
  <c r="H346" i="18" s="1"/>
  <c r="G344" i="18"/>
  <c r="I344" i="18" s="1"/>
  <c r="F344" i="18"/>
  <c r="H344" i="18" s="1"/>
  <c r="F343" i="18"/>
  <c r="H343" i="18" s="1"/>
  <c r="G336" i="18"/>
  <c r="I336" i="18" s="1"/>
  <c r="F336" i="18"/>
  <c r="H336" i="18" s="1"/>
  <c r="G329" i="18"/>
  <c r="I329" i="18" s="1"/>
  <c r="F329" i="18"/>
  <c r="H329" i="18" s="1"/>
  <c r="G325" i="18"/>
  <c r="I325" i="18" s="1"/>
  <c r="F325" i="18"/>
  <c r="H325" i="18" s="1"/>
  <c r="G324" i="18"/>
  <c r="I324" i="18" s="1"/>
  <c r="F324" i="18"/>
  <c r="H324" i="18" s="1"/>
  <c r="G320" i="18"/>
  <c r="I320" i="18" s="1"/>
  <c r="F320" i="18"/>
  <c r="H320" i="18" s="1"/>
  <c r="G318" i="18"/>
  <c r="I318" i="18" s="1"/>
  <c r="F318" i="18"/>
  <c r="H318" i="18" s="1"/>
  <c r="G316" i="18"/>
  <c r="I316" i="18" s="1"/>
  <c r="F316" i="18"/>
  <c r="H316" i="18" s="1"/>
  <c r="G315" i="18"/>
  <c r="I315" i="18" s="1"/>
  <c r="F315" i="18"/>
  <c r="H315" i="18" s="1"/>
  <c r="G311" i="18"/>
  <c r="I311" i="18" s="1"/>
  <c r="F311" i="18"/>
  <c r="H311" i="18" s="1"/>
  <c r="F307" i="18"/>
  <c r="H307" i="18" s="1"/>
  <c r="G306" i="18"/>
  <c r="I306" i="18" s="1"/>
  <c r="F306" i="18"/>
  <c r="H306" i="18" s="1"/>
  <c r="G305" i="18"/>
  <c r="I305" i="18" s="1"/>
  <c r="F305" i="18"/>
  <c r="H305" i="18" s="1"/>
  <c r="G301" i="18"/>
  <c r="I301" i="18" s="1"/>
  <c r="F301" i="18"/>
  <c r="H301" i="18" s="1"/>
  <c r="G298" i="18"/>
  <c r="I298" i="18" s="1"/>
  <c r="G297" i="18"/>
  <c r="I297" i="18" s="1"/>
  <c r="F297" i="18"/>
  <c r="H297" i="18" s="1"/>
  <c r="G296" i="18"/>
  <c r="I296" i="18" s="1"/>
  <c r="G292" i="18"/>
  <c r="I292" i="18" s="1"/>
  <c r="F292" i="18"/>
  <c r="H292" i="18" s="1"/>
  <c r="G287" i="18"/>
  <c r="I287" i="18" s="1"/>
  <c r="F287" i="18"/>
  <c r="H287" i="18" s="1"/>
  <c r="G286" i="18"/>
  <c r="I286" i="18" s="1"/>
  <c r="G283" i="18"/>
  <c r="I283" i="18" s="1"/>
  <c r="F283" i="18"/>
  <c r="H283" i="18" s="1"/>
  <c r="F279" i="18"/>
  <c r="H279" i="18" s="1"/>
  <c r="G278" i="18"/>
  <c r="I278" i="18" s="1"/>
  <c r="F278" i="18"/>
  <c r="H278" i="18" s="1"/>
  <c r="F277" i="18"/>
  <c r="H277" i="18" s="1"/>
  <c r="G276" i="18"/>
  <c r="I276" i="18" s="1"/>
  <c r="G274" i="18"/>
  <c r="I274" i="18" s="1"/>
  <c r="F274" i="18"/>
  <c r="H274" i="18" s="1"/>
  <c r="G270" i="18"/>
  <c r="I270" i="18" s="1"/>
  <c r="F270" i="18"/>
  <c r="H270" i="18" s="1"/>
  <c r="F269" i="18"/>
  <c r="H269" i="18" s="1"/>
  <c r="G266" i="18"/>
  <c r="I266" i="18" s="1"/>
  <c r="F266" i="18"/>
  <c r="H266" i="18" s="1"/>
  <c r="F262" i="18"/>
  <c r="H262" i="18" s="1"/>
  <c r="G261" i="18"/>
  <c r="I261" i="18" s="1"/>
  <c r="F261" i="18"/>
  <c r="H261" i="18" s="1"/>
  <c r="G260" i="18"/>
  <c r="I260" i="18" s="1"/>
  <c r="F260" i="18"/>
  <c r="H260" i="18" s="1"/>
  <c r="G256" i="18"/>
  <c r="I256" i="18" s="1"/>
  <c r="F256" i="18"/>
  <c r="H256" i="18" s="1"/>
  <c r="G250" i="18"/>
  <c r="I250" i="18" s="1"/>
  <c r="F250" i="18"/>
  <c r="H250" i="18" s="1"/>
  <c r="F249" i="18"/>
  <c r="H249" i="18" s="1"/>
  <c r="G244" i="18"/>
  <c r="I244" i="18" s="1"/>
  <c r="F244" i="18"/>
  <c r="H244" i="18" s="1"/>
  <c r="F242" i="18"/>
  <c r="H242" i="18" s="1"/>
  <c r="G241" i="18"/>
  <c r="I241" i="18" s="1"/>
  <c r="G240" i="18"/>
  <c r="I240" i="18" s="1"/>
  <c r="F240" i="18"/>
  <c r="H240" i="18" s="1"/>
  <c r="F239" i="18"/>
  <c r="H239" i="18" s="1"/>
  <c r="G235" i="18"/>
  <c r="I235" i="18" s="1"/>
  <c r="F235" i="18"/>
  <c r="H235" i="18" s="1"/>
  <c r="G231" i="18"/>
  <c r="I231" i="18" s="1"/>
  <c r="F231" i="18"/>
  <c r="H231" i="18" s="1"/>
  <c r="G226" i="18"/>
  <c r="I226" i="18" s="1"/>
  <c r="F226" i="18"/>
  <c r="H226" i="18" s="1"/>
  <c r="G221" i="18"/>
  <c r="I221" i="18" s="1"/>
  <c r="F221" i="18"/>
  <c r="H221" i="18" s="1"/>
  <c r="G217" i="18"/>
  <c r="I217" i="18" s="1"/>
  <c r="F217" i="18"/>
  <c r="H217" i="18" s="1"/>
  <c r="G212" i="18"/>
  <c r="I212" i="18" s="1"/>
  <c r="F212" i="18"/>
  <c r="H212" i="18" s="1"/>
  <c r="G211" i="18"/>
  <c r="I211" i="18" s="1"/>
  <c r="F211" i="18"/>
  <c r="H211" i="18" s="1"/>
  <c r="G207" i="18"/>
  <c r="I207" i="18" s="1"/>
  <c r="F207" i="18"/>
  <c r="H207" i="18" s="1"/>
  <c r="I203" i="18"/>
  <c r="G201" i="18"/>
  <c r="I201" i="18" s="1"/>
  <c r="F201" i="18"/>
  <c r="H201" i="18" s="1"/>
  <c r="G200" i="18"/>
  <c r="I200" i="18" s="1"/>
  <c r="G196" i="18"/>
  <c r="I196" i="18" s="1"/>
  <c r="F196" i="18"/>
  <c r="H196" i="18" s="1"/>
  <c r="G191" i="18"/>
  <c r="I191" i="18" s="1"/>
  <c r="F191" i="18"/>
  <c r="H191" i="18" s="1"/>
  <c r="G190" i="18"/>
  <c r="I190" i="18" s="1"/>
  <c r="G186" i="18"/>
  <c r="I186" i="18" s="1"/>
  <c r="F186" i="18"/>
  <c r="H186" i="18" s="1"/>
  <c r="G181" i="18"/>
  <c r="I181" i="18" s="1"/>
  <c r="F181" i="18"/>
  <c r="H181" i="18" s="1"/>
  <c r="G180" i="18"/>
  <c r="I180" i="18" s="1"/>
  <c r="F180" i="18"/>
  <c r="H180" i="18" s="1"/>
  <c r="G176" i="18"/>
  <c r="I176" i="18" s="1"/>
  <c r="F176" i="18"/>
  <c r="H176" i="18" s="1"/>
  <c r="G173" i="18"/>
  <c r="I173" i="18" s="1"/>
  <c r="G171" i="18"/>
  <c r="I171" i="18" s="1"/>
  <c r="F171" i="18"/>
  <c r="H171" i="18" s="1"/>
  <c r="G170" i="18"/>
  <c r="I170" i="18" s="1"/>
  <c r="F170" i="18"/>
  <c r="H170" i="18" s="1"/>
  <c r="G167" i="18"/>
  <c r="I167" i="18" s="1"/>
  <c r="F167" i="18"/>
  <c r="H167" i="18" s="1"/>
  <c r="F165" i="18"/>
  <c r="H165" i="18" s="1"/>
  <c r="G162" i="18"/>
  <c r="I162" i="18" s="1"/>
  <c r="F162" i="18"/>
  <c r="H162" i="18" s="1"/>
  <c r="G161" i="18"/>
  <c r="I161" i="18" s="1"/>
  <c r="F161" i="18"/>
  <c r="H161" i="18" s="1"/>
  <c r="G157" i="18"/>
  <c r="I157" i="18" s="1"/>
  <c r="F157" i="18"/>
  <c r="H157" i="18" s="1"/>
  <c r="G155" i="18"/>
  <c r="I155" i="18" s="1"/>
  <c r="F155" i="18"/>
  <c r="F154" i="18"/>
  <c r="H154" i="18" s="1"/>
  <c r="I153" i="18"/>
  <c r="G152" i="18"/>
  <c r="I152" i="18" s="1"/>
  <c r="F152" i="18"/>
  <c r="H152" i="18" s="1"/>
  <c r="G147" i="18"/>
  <c r="I147" i="18" s="1"/>
  <c r="F147" i="18"/>
  <c r="H147" i="18" s="1"/>
  <c r="G142" i="18"/>
  <c r="I142" i="18" s="1"/>
  <c r="F142" i="18"/>
  <c r="H142" i="18" s="1"/>
  <c r="G136" i="18"/>
  <c r="I136" i="18" s="1"/>
  <c r="F136" i="18"/>
  <c r="H136" i="18"/>
  <c r="G134" i="18"/>
  <c r="I134" i="18" s="1"/>
  <c r="G131" i="18"/>
  <c r="I131" i="18" s="1"/>
  <c r="F131" i="18"/>
  <c r="H131" i="18" s="1"/>
  <c r="F129" i="18"/>
  <c r="H129" i="18" s="1"/>
  <c r="G126" i="18"/>
  <c r="I126" i="18" s="1"/>
  <c r="F126" i="18"/>
  <c r="H126" i="18" s="1"/>
  <c r="F124" i="18"/>
  <c r="H124" i="18" s="1"/>
  <c r="G121" i="18"/>
  <c r="I121" i="18" s="1"/>
  <c r="F121" i="18"/>
  <c r="H121" i="18" s="1"/>
  <c r="F120" i="18"/>
  <c r="H120" i="18" s="1"/>
  <c r="G116" i="18"/>
  <c r="I116" i="18" s="1"/>
  <c r="F116" i="18"/>
  <c r="H116" i="18" s="1"/>
  <c r="F114" i="18"/>
  <c r="H114" i="18" s="1"/>
  <c r="G112" i="18"/>
  <c r="I112" i="18" s="1"/>
  <c r="F112" i="18"/>
  <c r="H112" i="18" s="1"/>
  <c r="G111" i="18"/>
  <c r="I111" i="18" s="1"/>
  <c r="F111" i="18"/>
  <c r="H111" i="18" s="1"/>
  <c r="G107" i="18"/>
  <c r="I107" i="18" s="1"/>
  <c r="F107" i="18"/>
  <c r="H107" i="18" s="1"/>
  <c r="G104" i="18"/>
  <c r="I104" i="18" s="1"/>
  <c r="F104" i="18"/>
  <c r="H104" i="18" s="1"/>
  <c r="G102" i="18"/>
  <c r="I102" i="18" s="1"/>
  <c r="F102" i="18"/>
  <c r="H102" i="18" s="1"/>
  <c r="G100" i="18"/>
  <c r="I100" i="18" s="1"/>
  <c r="F100" i="18"/>
  <c r="H100" i="18" s="1"/>
  <c r="G99" i="18"/>
  <c r="I99" i="18" s="1"/>
  <c r="G97" i="18"/>
  <c r="I97" i="18" s="1"/>
  <c r="F97" i="18"/>
  <c r="H97" i="18" s="1"/>
  <c r="G94" i="18"/>
  <c r="I94" i="18" s="1"/>
  <c r="F94" i="18"/>
  <c r="H94" i="18" s="1"/>
  <c r="G92" i="18"/>
  <c r="I92" i="18" s="1"/>
  <c r="F92" i="18"/>
  <c r="H92" i="18" s="1"/>
  <c r="G88" i="18"/>
  <c r="I88" i="18" s="1"/>
  <c r="F88" i="18"/>
  <c r="H88" i="18" s="1"/>
  <c r="G86" i="18"/>
  <c r="I86" i="18" s="1"/>
  <c r="F86" i="18"/>
  <c r="H86" i="18" s="1"/>
  <c r="G84" i="18"/>
  <c r="I84" i="18" s="1"/>
  <c r="F84" i="18"/>
  <c r="H84" i="18" s="1"/>
  <c r="F83" i="18"/>
  <c r="H83" i="18" s="1"/>
  <c r="G80" i="18"/>
  <c r="I80" i="18" s="1"/>
  <c r="F80" i="18"/>
  <c r="H80" i="18" s="1"/>
  <c r="G78" i="18"/>
  <c r="I78" i="18" s="1"/>
  <c r="F78" i="18"/>
  <c r="H78" i="18" s="1"/>
  <c r="G76" i="18"/>
  <c r="I76" i="18" s="1"/>
  <c r="F76" i="18"/>
  <c r="H76" i="18" s="1"/>
  <c r="G72" i="18"/>
  <c r="I72" i="18"/>
  <c r="F72" i="18"/>
  <c r="H72" i="18" s="1"/>
  <c r="G70" i="18"/>
  <c r="I70" i="18" s="1"/>
  <c r="F70" i="18"/>
  <c r="H70" i="18" s="1"/>
  <c r="G65" i="18"/>
  <c r="I65" i="18" s="1"/>
  <c r="F65" i="18"/>
  <c r="H65" i="18" s="1"/>
  <c r="F64" i="18"/>
  <c r="H64" i="18" s="1"/>
  <c r="G61" i="18"/>
  <c r="I61" i="18" s="1"/>
  <c r="F61" i="18"/>
  <c r="H61" i="18" s="1"/>
  <c r="G58" i="18"/>
  <c r="I58" i="18" s="1"/>
  <c r="F58" i="18"/>
  <c r="H58" i="18" s="1"/>
  <c r="G56" i="18"/>
  <c r="I56" i="18" s="1"/>
  <c r="F56" i="18"/>
  <c r="H56" i="18" s="1"/>
  <c r="G52" i="18"/>
  <c r="I52" i="18" s="1"/>
  <c r="F52" i="18"/>
  <c r="H52" i="18" s="1"/>
  <c r="G48" i="18"/>
  <c r="I48" i="18" s="1"/>
  <c r="F48" i="18"/>
  <c r="H48" i="18" s="1"/>
  <c r="G47" i="18"/>
  <c r="I47" i="18" s="1"/>
  <c r="G44" i="18"/>
  <c r="I44" i="18" s="1"/>
  <c r="F44" i="18"/>
  <c r="H44" i="18" s="1"/>
  <c r="G42" i="18"/>
  <c r="I42" i="18" s="1"/>
  <c r="F42" i="18"/>
  <c r="H42" i="18" s="1"/>
  <c r="G39" i="18"/>
  <c r="I39" i="18" s="1"/>
  <c r="F39" i="18"/>
  <c r="H39" i="18" s="1"/>
  <c r="G35" i="18"/>
  <c r="I35" i="18" s="1"/>
  <c r="F35" i="18"/>
  <c r="H35" i="18" s="1"/>
  <c r="F32" i="18"/>
  <c r="H32" i="18" s="1"/>
  <c r="G31" i="18"/>
  <c r="I31" i="18" s="1"/>
  <c r="G30" i="18"/>
  <c r="I30" i="18" s="1"/>
  <c r="F30" i="18"/>
  <c r="H30" i="18" s="1"/>
  <c r="G26" i="18"/>
  <c r="I26" i="18" s="1"/>
  <c r="F26" i="18"/>
  <c r="H26" i="18" s="1"/>
  <c r="I23" i="18"/>
  <c r="F23" i="18"/>
  <c r="H23" i="18"/>
  <c r="F22" i="18"/>
  <c r="H22" i="18" s="1"/>
  <c r="G21" i="18"/>
  <c r="I21" i="18" s="1"/>
  <c r="F21" i="18"/>
  <c r="H21" i="18" s="1"/>
  <c r="I20" i="18"/>
  <c r="F20" i="18"/>
  <c r="H20" i="18" s="1"/>
  <c r="G16" i="18"/>
  <c r="I16" i="18" s="1"/>
  <c r="F16" i="18"/>
  <c r="H16" i="18" s="1"/>
  <c r="G14" i="18"/>
  <c r="I14" i="18" s="1"/>
  <c r="G13" i="18"/>
  <c r="I13" i="18" s="1"/>
  <c r="G12" i="18"/>
  <c r="I12" i="18" s="1"/>
  <c r="F12" i="18"/>
  <c r="H12" i="18" s="1"/>
  <c r="G11" i="18"/>
  <c r="I11" i="18" s="1"/>
  <c r="F11" i="18"/>
  <c r="H11" i="18" s="1"/>
  <c r="F8" i="18"/>
  <c r="H8" i="18" s="1"/>
  <c r="B629" i="8"/>
  <c r="B627" i="8"/>
  <c r="D514" i="8"/>
  <c r="D513" i="8"/>
  <c r="D490" i="8"/>
  <c r="F490" i="8" s="1"/>
  <c r="H490" i="8" s="1"/>
  <c r="D491" i="8"/>
  <c r="F491" i="8"/>
  <c r="D492" i="8"/>
  <c r="F492" i="8" s="1"/>
  <c r="D493" i="8"/>
  <c r="F493" i="8"/>
  <c r="D494" i="8"/>
  <c r="F494" i="8" s="1"/>
  <c r="H494" i="8" s="1"/>
  <c r="D621" i="8"/>
  <c r="D622" i="8"/>
  <c r="F622" i="8" s="1"/>
  <c r="H622" i="8" s="1"/>
  <c r="D623" i="8"/>
  <c r="D624" i="8"/>
  <c r="D625" i="8"/>
  <c r="D620" i="8"/>
  <c r="D619" i="8"/>
  <c r="D615" i="8"/>
  <c r="D616" i="8"/>
  <c r="D617" i="8"/>
  <c r="E617" i="8" s="1"/>
  <c r="D614" i="8"/>
  <c r="D613" i="8"/>
  <c r="D610" i="8"/>
  <c r="D611" i="8"/>
  <c r="D609" i="8"/>
  <c r="D608" i="8"/>
  <c r="D596" i="8"/>
  <c r="D597" i="8"/>
  <c r="D598" i="8"/>
  <c r="D599" i="8"/>
  <c r="D600" i="8"/>
  <c r="D601" i="8"/>
  <c r="D602" i="8"/>
  <c r="D603" i="8"/>
  <c r="D604" i="8"/>
  <c r="D605" i="8"/>
  <c r="F605" i="8" s="1"/>
  <c r="D606" i="8"/>
  <c r="D595" i="8"/>
  <c r="D594" i="8"/>
  <c r="D589" i="8"/>
  <c r="D590" i="8"/>
  <c r="D591" i="8"/>
  <c r="D592" i="8"/>
  <c r="D588" i="8"/>
  <c r="F588" i="8" s="1"/>
  <c r="H588" i="8" s="1"/>
  <c r="D587" i="8"/>
  <c r="D583" i="8"/>
  <c r="D584" i="8"/>
  <c r="D585" i="8"/>
  <c r="D582" i="8"/>
  <c r="D581" i="8"/>
  <c r="D579" i="8"/>
  <c r="D578" i="8"/>
  <c r="F578" i="8" s="1"/>
  <c r="H578" i="8" s="1"/>
  <c r="D577" i="8"/>
  <c r="D574" i="8"/>
  <c r="D575" i="8"/>
  <c r="D573" i="8"/>
  <c r="D572" i="8"/>
  <c r="D566" i="8"/>
  <c r="D567" i="8"/>
  <c r="D568" i="8"/>
  <c r="D569" i="8"/>
  <c r="D570" i="8"/>
  <c r="D565" i="8"/>
  <c r="D564" i="8"/>
  <c r="D464" i="8"/>
  <c r="D475" i="8"/>
  <c r="D476" i="8"/>
  <c r="D477" i="8"/>
  <c r="E477" i="8" s="1"/>
  <c r="G477" i="8" s="1"/>
  <c r="D478" i="8"/>
  <c r="D479" i="8"/>
  <c r="D480" i="8"/>
  <c r="D481" i="8"/>
  <c r="D482" i="8"/>
  <c r="D483" i="8"/>
  <c r="D484" i="8"/>
  <c r="D485" i="8"/>
  <c r="D486" i="8"/>
  <c r="D487" i="8"/>
  <c r="D488" i="8"/>
  <c r="D489" i="8"/>
  <c r="D495" i="8"/>
  <c r="D496" i="8"/>
  <c r="D497" i="8"/>
  <c r="D498" i="8"/>
  <c r="F498" i="8" s="1"/>
  <c r="H498" i="8" s="1"/>
  <c r="D474" i="8"/>
  <c r="D502" i="8"/>
  <c r="D503" i="8"/>
  <c r="D504" i="8"/>
  <c r="D505" i="8"/>
  <c r="D506" i="8"/>
  <c r="D507" i="8"/>
  <c r="D508" i="8"/>
  <c r="F508" i="8" s="1"/>
  <c r="H508" i="8" s="1"/>
  <c r="D509" i="8"/>
  <c r="D510" i="8"/>
  <c r="D511" i="8"/>
  <c r="D512" i="8"/>
  <c r="D515" i="8"/>
  <c r="D516" i="8"/>
  <c r="D517" i="8"/>
  <c r="D518" i="8"/>
  <c r="F518" i="8" s="1"/>
  <c r="H518" i="8" s="1"/>
  <c r="D501" i="8"/>
  <c r="D522" i="8"/>
  <c r="D523" i="8"/>
  <c r="D524" i="8"/>
  <c r="D525" i="8"/>
  <c r="D526" i="8"/>
  <c r="D521" i="8"/>
  <c r="D530" i="8"/>
  <c r="E530" i="8" s="1"/>
  <c r="D531" i="8"/>
  <c r="D532" i="8"/>
  <c r="D533" i="8"/>
  <c r="D529" i="8"/>
  <c r="D537" i="8"/>
  <c r="D538" i="8"/>
  <c r="D539" i="8"/>
  <c r="D536" i="8"/>
  <c r="F536" i="8" s="1"/>
  <c r="H536" i="8" s="1"/>
  <c r="D543" i="8"/>
  <c r="D544" i="8"/>
  <c r="D545" i="8"/>
  <c r="D542" i="8"/>
  <c r="D549" i="8"/>
  <c r="D550" i="8"/>
  <c r="D551" i="8"/>
  <c r="D552" i="8"/>
  <c r="E552" i="8" s="1"/>
  <c r="G552" i="8" s="1"/>
  <c r="D548" i="8"/>
  <c r="D556" i="8"/>
  <c r="D557" i="8"/>
  <c r="D558" i="8"/>
  <c r="D559" i="8"/>
  <c r="D560" i="8"/>
  <c r="D561" i="8"/>
  <c r="D562" i="8"/>
  <c r="E562" i="8" s="1"/>
  <c r="G562" i="8" s="1"/>
  <c r="D555" i="8"/>
  <c r="D554" i="8"/>
  <c r="D547" i="8"/>
  <c r="D541" i="8"/>
  <c r="D535" i="8"/>
  <c r="D528" i="8"/>
  <c r="D520" i="8"/>
  <c r="D500" i="8"/>
  <c r="F500" i="8" s="1"/>
  <c r="H500" i="8" s="1"/>
  <c r="D473" i="8"/>
  <c r="D466" i="8"/>
  <c r="D467" i="8"/>
  <c r="D468" i="8"/>
  <c r="D469" i="8"/>
  <c r="D470" i="8"/>
  <c r="D471" i="8"/>
  <c r="D465" i="8"/>
  <c r="F465" i="8" s="1"/>
  <c r="H465" i="8" s="1"/>
  <c r="G460" i="8"/>
  <c r="H460" i="8"/>
  <c r="D460" i="8"/>
  <c r="E460" i="8" s="1"/>
  <c r="D436" i="8"/>
  <c r="D435" i="8"/>
  <c r="D434" i="8"/>
  <c r="D433" i="8"/>
  <c r="D432" i="8"/>
  <c r="D431" i="8"/>
  <c r="D430" i="8"/>
  <c r="D429" i="8"/>
  <c r="D428" i="8"/>
  <c r="D427" i="8"/>
  <c r="D426" i="8"/>
  <c r="D425" i="8"/>
  <c r="D424" i="8"/>
  <c r="D423" i="8"/>
  <c r="D422" i="8"/>
  <c r="D420" i="8"/>
  <c r="D419" i="8"/>
  <c r="D418" i="8"/>
  <c r="D417" i="8"/>
  <c r="D415" i="8"/>
  <c r="D414" i="8"/>
  <c r="D413" i="8"/>
  <c r="D412" i="8"/>
  <c r="D411" i="8"/>
  <c r="D410" i="8"/>
  <c r="D409" i="8"/>
  <c r="D408" i="8"/>
  <c r="F408" i="8" s="1"/>
  <c r="H408" i="8" s="1"/>
  <c r="D407" i="8"/>
  <c r="D406" i="8"/>
  <c r="D405" i="8"/>
  <c r="D404" i="8"/>
  <c r="D403" i="8"/>
  <c r="D402" i="8"/>
  <c r="D401" i="8"/>
  <c r="D399" i="8"/>
  <c r="E399" i="8" s="1"/>
  <c r="G399" i="8" s="1"/>
  <c r="D398" i="8"/>
  <c r="D397" i="8"/>
  <c r="D395" i="8"/>
  <c r="D394" i="8"/>
  <c r="D393" i="8"/>
  <c r="D392" i="8"/>
  <c r="D391" i="8"/>
  <c r="D390" i="8"/>
  <c r="E390" i="8" s="1"/>
  <c r="G390" i="8" s="1"/>
  <c r="D389" i="8"/>
  <c r="D388" i="8"/>
  <c r="D387" i="8"/>
  <c r="D386" i="8"/>
  <c r="D385" i="8"/>
  <c r="D383" i="8"/>
  <c r="D382" i="8"/>
  <c r="D381" i="8"/>
  <c r="D380" i="8"/>
  <c r="D379" i="8"/>
  <c r="D377" i="8"/>
  <c r="D376" i="8"/>
  <c r="D375" i="8"/>
  <c r="D374" i="8"/>
  <c r="D373" i="8"/>
  <c r="D372" i="8"/>
  <c r="F372" i="8" s="1"/>
  <c r="H372" i="8" s="1"/>
  <c r="D371" i="8"/>
  <c r="D369" i="8"/>
  <c r="D368" i="8"/>
  <c r="D367" i="8"/>
  <c r="D366" i="8"/>
  <c r="D365" i="8"/>
  <c r="D364" i="8"/>
  <c r="D363" i="8"/>
  <c r="D362" i="8"/>
  <c r="D361" i="8"/>
  <c r="D360" i="8"/>
  <c r="D359" i="8"/>
  <c r="D358" i="8"/>
  <c r="D357" i="8"/>
  <c r="D356" i="8"/>
  <c r="D355" i="8"/>
  <c r="D354" i="8"/>
  <c r="D353" i="8"/>
  <c r="D352" i="8"/>
  <c r="D351" i="8"/>
  <c r="D350" i="8"/>
  <c r="D349" i="8"/>
  <c r="D348" i="8"/>
  <c r="D347" i="8"/>
  <c r="D346" i="8"/>
  <c r="D345" i="8"/>
  <c r="D344" i="8"/>
  <c r="D343" i="8"/>
  <c r="D342" i="8"/>
  <c r="D341" i="8"/>
  <c r="D340" i="8"/>
  <c r="D339" i="8"/>
  <c r="E339" i="8" s="1"/>
  <c r="G339" i="8" s="1"/>
  <c r="D338" i="8"/>
  <c r="D337" i="8"/>
  <c r="D336" i="8"/>
  <c r="D335" i="8"/>
  <c r="D334" i="8"/>
  <c r="D333" i="8"/>
  <c r="D331" i="8"/>
  <c r="D330" i="8"/>
  <c r="F330" i="8" s="1"/>
  <c r="H330" i="8" s="1"/>
  <c r="D329" i="8"/>
  <c r="D328" i="8"/>
  <c r="D327" i="8"/>
  <c r="D326" i="8"/>
  <c r="D324" i="8"/>
  <c r="D323" i="8"/>
  <c r="D322" i="8"/>
  <c r="D321" i="8"/>
  <c r="F321" i="8" s="1"/>
  <c r="D320" i="8"/>
  <c r="D319" i="8"/>
  <c r="D318" i="8"/>
  <c r="D316" i="8"/>
  <c r="D315" i="8"/>
  <c r="D314" i="8"/>
  <c r="D313" i="8"/>
  <c r="D312" i="8"/>
  <c r="E312" i="8" s="1"/>
  <c r="G312" i="8" s="1"/>
  <c r="D311" i="8"/>
  <c r="D310" i="8"/>
  <c r="D309" i="8"/>
  <c r="D307" i="8"/>
  <c r="D306" i="8"/>
  <c r="D305" i="8"/>
  <c r="D304" i="8"/>
  <c r="D303" i="8"/>
  <c r="F303" i="8" s="1"/>
  <c r="H303" i="8" s="1"/>
  <c r="D301" i="8"/>
  <c r="D300" i="8"/>
  <c r="D299" i="8"/>
  <c r="D297" i="8"/>
  <c r="D296" i="8"/>
  <c r="D295" i="8"/>
  <c r="D294" i="8"/>
  <c r="D293" i="8"/>
  <c r="F293" i="8" s="1"/>
  <c r="H293" i="8" s="1"/>
  <c r="D292" i="8"/>
  <c r="D291" i="8"/>
  <c r="D290" i="8"/>
  <c r="D289" i="8"/>
  <c r="D288" i="8"/>
  <c r="D286" i="8"/>
  <c r="D285" i="8"/>
  <c r="D284" i="8"/>
  <c r="F284" i="8" s="1"/>
  <c r="H284" i="8" s="1"/>
  <c r="D282" i="8"/>
  <c r="D281" i="8"/>
  <c r="D280" i="8"/>
  <c r="D279" i="8"/>
  <c r="D278" i="8"/>
  <c r="D277" i="8"/>
  <c r="D276" i="8"/>
  <c r="D275" i="8"/>
  <c r="F275" i="8" s="1"/>
  <c r="H275" i="8" s="1"/>
  <c r="D273" i="8"/>
  <c r="D272" i="8"/>
  <c r="D271" i="8"/>
  <c r="D270" i="8"/>
  <c r="D269" i="8"/>
  <c r="D268" i="8"/>
  <c r="D266" i="8"/>
  <c r="D265" i="8"/>
  <c r="E265" i="8" s="1"/>
  <c r="G265" i="8" s="1"/>
  <c r="D264" i="8"/>
  <c r="D263" i="8"/>
  <c r="D262" i="8"/>
  <c r="D261" i="8"/>
  <c r="D260" i="8"/>
  <c r="D259" i="8"/>
  <c r="D258" i="8"/>
  <c r="D257" i="8"/>
  <c r="F257" i="8" s="1"/>
  <c r="H257" i="8" s="1"/>
  <c r="D255" i="8"/>
  <c r="D254" i="8"/>
  <c r="D253" i="8"/>
  <c r="D251" i="8"/>
  <c r="D250" i="8"/>
  <c r="D249" i="8"/>
  <c r="D247" i="8"/>
  <c r="D246" i="8"/>
  <c r="F246" i="8" s="1"/>
  <c r="H246" i="8" s="1"/>
  <c r="D245" i="8"/>
  <c r="D244" i="8"/>
  <c r="D243" i="8"/>
  <c r="D242" i="8"/>
  <c r="D241" i="8"/>
  <c r="D240" i="8"/>
  <c r="D239" i="8"/>
  <c r="D238" i="8"/>
  <c r="F238" i="8" s="1"/>
  <c r="H238" i="8" s="1"/>
  <c r="D237" i="8"/>
  <c r="D236" i="8"/>
  <c r="D235" i="8"/>
  <c r="D233" i="8"/>
  <c r="D232" i="8"/>
  <c r="D231" i="8"/>
  <c r="D230" i="8"/>
  <c r="D229" i="8"/>
  <c r="D228" i="8"/>
  <c r="D227" i="8"/>
  <c r="D225" i="8"/>
  <c r="D224" i="8"/>
  <c r="D223" i="8"/>
  <c r="D222" i="8"/>
  <c r="D221" i="8"/>
  <c r="D220" i="8"/>
  <c r="D219" i="8"/>
  <c r="D217" i="8"/>
  <c r="D216" i="8"/>
  <c r="D215" i="8"/>
  <c r="D214" i="8"/>
  <c r="D213" i="8"/>
  <c r="D211" i="8"/>
  <c r="D210" i="8"/>
  <c r="D209" i="8"/>
  <c r="D208" i="8"/>
  <c r="D207" i="8"/>
  <c r="D205" i="8"/>
  <c r="D204" i="8"/>
  <c r="D203" i="8"/>
  <c r="D202" i="8"/>
  <c r="D200" i="8"/>
  <c r="D199" i="8"/>
  <c r="D198" i="8"/>
  <c r="D197" i="8"/>
  <c r="D195" i="8"/>
  <c r="D194" i="8"/>
  <c r="D193" i="8"/>
  <c r="D192" i="8"/>
  <c r="D191" i="8"/>
  <c r="D189" i="8"/>
  <c r="D188" i="8"/>
  <c r="D187" i="8"/>
  <c r="D186" i="8"/>
  <c r="D185" i="8"/>
  <c r="D183" i="8"/>
  <c r="D182" i="8"/>
  <c r="D181" i="8"/>
  <c r="D180" i="8"/>
  <c r="D178" i="8"/>
  <c r="D177" i="8"/>
  <c r="D176" i="8"/>
  <c r="D174" i="8"/>
  <c r="D173" i="8"/>
  <c r="D172" i="8"/>
  <c r="D171" i="8"/>
  <c r="D170" i="8"/>
  <c r="D168" i="8"/>
  <c r="D167" i="8"/>
  <c r="D166" i="8"/>
  <c r="D165" i="8"/>
  <c r="D164" i="8"/>
  <c r="D163" i="8"/>
  <c r="D162" i="8"/>
  <c r="D161" i="8"/>
  <c r="D159" i="8"/>
  <c r="D158" i="8"/>
  <c r="D157" i="8"/>
  <c r="D156" i="8"/>
  <c r="D154" i="8"/>
  <c r="D153" i="8"/>
  <c r="D151" i="8"/>
  <c r="E151" i="8" s="1"/>
  <c r="G151" i="8" s="1"/>
  <c r="D150" i="8"/>
  <c r="D149" i="8"/>
  <c r="D148" i="8"/>
  <c r="D146" i="8"/>
  <c r="D145" i="8"/>
  <c r="D144" i="8"/>
  <c r="D143" i="8"/>
  <c r="D141" i="8"/>
  <c r="E141" i="8" s="1"/>
  <c r="G141" i="8" s="1"/>
  <c r="D140" i="8"/>
  <c r="D139" i="8"/>
  <c r="D138" i="8"/>
  <c r="D137" i="8"/>
  <c r="D136" i="8"/>
  <c r="D134" i="8"/>
  <c r="D133" i="8"/>
  <c r="D132" i="8"/>
  <c r="E132" i="8" s="1"/>
  <c r="D131" i="8"/>
  <c r="D129" i="8"/>
  <c r="D128" i="8"/>
  <c r="D127" i="8"/>
  <c r="D125" i="8"/>
  <c r="D124" i="8"/>
  <c r="D123" i="8"/>
  <c r="D122" i="8"/>
  <c r="F122" i="8" s="1"/>
  <c r="D120" i="8"/>
  <c r="D119" i="8"/>
  <c r="D118" i="8"/>
  <c r="D117" i="8"/>
  <c r="D116" i="8"/>
  <c r="D114" i="8"/>
  <c r="D113" i="8"/>
  <c r="D112" i="8"/>
  <c r="F112" i="8" s="1"/>
  <c r="H112" i="8" s="1"/>
  <c r="D111" i="8"/>
  <c r="D110" i="8"/>
  <c r="D109" i="8"/>
  <c r="D107" i="8"/>
  <c r="D106" i="8"/>
  <c r="D105" i="8"/>
  <c r="D104" i="8"/>
  <c r="D102" i="8"/>
  <c r="F102" i="8" s="1"/>
  <c r="D101" i="8"/>
  <c r="D100" i="8"/>
  <c r="D98" i="8"/>
  <c r="D97" i="8"/>
  <c r="D96" i="8"/>
  <c r="D95" i="8"/>
  <c r="D93" i="8"/>
  <c r="D92" i="8"/>
  <c r="E92" i="8" s="1"/>
  <c r="G92" i="8" s="1"/>
  <c r="D91" i="8"/>
  <c r="D90" i="8"/>
  <c r="D89" i="8"/>
  <c r="D88" i="8"/>
  <c r="D87" i="8"/>
  <c r="D86" i="8"/>
  <c r="D85" i="8"/>
  <c r="D84" i="8"/>
  <c r="D83" i="8"/>
  <c r="D82" i="8"/>
  <c r="D81" i="8"/>
  <c r="D80" i="8"/>
  <c r="D79" i="8"/>
  <c r="D78" i="8"/>
  <c r="D77" i="8"/>
  <c r="D76" i="8"/>
  <c r="D75" i="8"/>
  <c r="D74" i="8"/>
  <c r="D73" i="8"/>
  <c r="D72" i="8"/>
  <c r="D71" i="8"/>
  <c r="D69" i="8"/>
  <c r="D68" i="8"/>
  <c r="D67" i="8"/>
  <c r="D66" i="8"/>
  <c r="D65" i="8"/>
  <c r="D64" i="8"/>
  <c r="D63" i="8"/>
  <c r="D62" i="8"/>
  <c r="D61" i="8"/>
  <c r="D60" i="8"/>
  <c r="D58" i="8"/>
  <c r="D57" i="8"/>
  <c r="D56" i="8"/>
  <c r="D55" i="8"/>
  <c r="D54" i="8"/>
  <c r="D53" i="8"/>
  <c r="D52" i="8"/>
  <c r="D51" i="8"/>
  <c r="D50" i="8"/>
  <c r="D49" i="8"/>
  <c r="D48" i="8"/>
  <c r="D47" i="8"/>
  <c r="D46" i="8"/>
  <c r="D45" i="8"/>
  <c r="D44" i="8"/>
  <c r="D43" i="8"/>
  <c r="D42" i="8"/>
  <c r="D41" i="8"/>
  <c r="D39" i="8"/>
  <c r="D38" i="8"/>
  <c r="D37" i="8"/>
  <c r="D36" i="8"/>
  <c r="D35" i="8"/>
  <c r="D34" i="8"/>
  <c r="D32" i="8"/>
  <c r="D31" i="8"/>
  <c r="D30" i="8"/>
  <c r="D29" i="8"/>
  <c r="D28" i="8"/>
  <c r="D27" i="8"/>
  <c r="D26" i="8"/>
  <c r="D25" i="8"/>
  <c r="D24" i="8"/>
  <c r="D22" i="8"/>
  <c r="D21" i="8"/>
  <c r="D20" i="8"/>
  <c r="D19" i="8"/>
  <c r="D17" i="8"/>
  <c r="D16" i="8"/>
  <c r="D15" i="8"/>
  <c r="D14" i="8"/>
  <c r="E14" i="8" s="1"/>
  <c r="D13" i="8"/>
  <c r="D12" i="8"/>
  <c r="D11" i="8"/>
  <c r="D10" i="8"/>
  <c r="D9" i="8"/>
  <c r="D8" i="8"/>
  <c r="D459" i="8"/>
  <c r="D458" i="8"/>
  <c r="F458" i="8" s="1"/>
  <c r="H458" i="8" s="1"/>
  <c r="D457" i="8"/>
  <c r="D456" i="8"/>
  <c r="D455" i="8"/>
  <c r="D454" i="8"/>
  <c r="D453" i="8"/>
  <c r="D452" i="8"/>
  <c r="D451" i="8"/>
  <c r="D450" i="8"/>
  <c r="D449" i="8"/>
  <c r="D448" i="8"/>
  <c r="D447" i="8"/>
  <c r="D446" i="8"/>
  <c r="D445" i="8"/>
  <c r="D444" i="8"/>
  <c r="D443" i="8"/>
  <c r="D442" i="8"/>
  <c r="D441" i="8"/>
  <c r="D440" i="8"/>
  <c r="D439" i="8"/>
  <c r="D438" i="8"/>
  <c r="D437" i="8"/>
  <c r="D462" i="8"/>
  <c r="D461" i="8"/>
  <c r="F235" i="8"/>
  <c r="H235" i="8" s="1"/>
  <c r="E278" i="8"/>
  <c r="F278" i="8"/>
  <c r="H278" i="8" s="1"/>
  <c r="F626" i="12"/>
  <c r="D626" i="12"/>
  <c r="B626" i="12"/>
  <c r="G625" i="12"/>
  <c r="G626" i="12" s="1"/>
  <c r="C625" i="12"/>
  <c r="C626" i="12"/>
  <c r="G623" i="12"/>
  <c r="C623" i="12"/>
  <c r="G622" i="12"/>
  <c r="C622" i="12"/>
  <c r="G621" i="12"/>
  <c r="C621" i="12"/>
  <c r="G620" i="12"/>
  <c r="C620" i="12"/>
  <c r="G619" i="12"/>
  <c r="C619" i="12"/>
  <c r="G618" i="12"/>
  <c r="C618" i="12"/>
  <c r="G617" i="12"/>
  <c r="C617" i="12"/>
  <c r="G615" i="12"/>
  <c r="C615" i="12"/>
  <c r="G614" i="12"/>
  <c r="C614" i="12"/>
  <c r="G613" i="12"/>
  <c r="C613" i="12"/>
  <c r="G612" i="12"/>
  <c r="C612" i="12"/>
  <c r="G611" i="12"/>
  <c r="C611" i="12"/>
  <c r="G609" i="12"/>
  <c r="C609" i="12"/>
  <c r="G608" i="12"/>
  <c r="C608" i="12"/>
  <c r="G607" i="12"/>
  <c r="C607" i="12"/>
  <c r="G606" i="12"/>
  <c r="C606" i="12"/>
  <c r="G604" i="12"/>
  <c r="C604" i="12"/>
  <c r="G603" i="12"/>
  <c r="C603" i="12"/>
  <c r="G602" i="12"/>
  <c r="C602" i="12"/>
  <c r="G601" i="12"/>
  <c r="C601" i="12"/>
  <c r="G600" i="12"/>
  <c r="C600" i="12"/>
  <c r="G599" i="12"/>
  <c r="C599" i="12"/>
  <c r="G598" i="12"/>
  <c r="C598" i="12"/>
  <c r="G597" i="12"/>
  <c r="C597" i="12"/>
  <c r="G596" i="12"/>
  <c r="C596" i="12"/>
  <c r="G595" i="12"/>
  <c r="C595" i="12"/>
  <c r="G594" i="12"/>
  <c r="C594" i="12"/>
  <c r="G593" i="12"/>
  <c r="C593" i="12"/>
  <c r="G592" i="12"/>
  <c r="C592" i="12"/>
  <c r="G591" i="12"/>
  <c r="C591" i="12"/>
  <c r="G590" i="12"/>
  <c r="C590" i="12"/>
  <c r="G589" i="12"/>
  <c r="C589" i="12"/>
  <c r="G588" i="12"/>
  <c r="C588" i="12"/>
  <c r="G587" i="12"/>
  <c r="C587" i="12"/>
  <c r="G586" i="12"/>
  <c r="C586" i="12"/>
  <c r="G584" i="12"/>
  <c r="C584" i="12"/>
  <c r="G583" i="12"/>
  <c r="C583" i="12"/>
  <c r="G582" i="12"/>
  <c r="C582" i="12"/>
  <c r="G581" i="12"/>
  <c r="C581" i="12"/>
  <c r="G580" i="12"/>
  <c r="C580" i="12"/>
  <c r="G578" i="12"/>
  <c r="C578" i="12"/>
  <c r="G577" i="12"/>
  <c r="C577" i="12"/>
  <c r="G576" i="12"/>
  <c r="C576" i="12"/>
  <c r="G574" i="12"/>
  <c r="C574" i="12"/>
  <c r="G573" i="12"/>
  <c r="C573" i="12"/>
  <c r="G572" i="12"/>
  <c r="C572" i="12"/>
  <c r="G571" i="12"/>
  <c r="C571" i="12"/>
  <c r="G569" i="12"/>
  <c r="C569" i="12"/>
  <c r="G568" i="12"/>
  <c r="C568" i="12"/>
  <c r="G567" i="12"/>
  <c r="C567" i="12"/>
  <c r="G566" i="12"/>
  <c r="C566" i="12"/>
  <c r="G565" i="12"/>
  <c r="C565" i="12"/>
  <c r="G564" i="12"/>
  <c r="C564" i="12"/>
  <c r="G563" i="12"/>
  <c r="C563" i="12"/>
  <c r="G561" i="12"/>
  <c r="C561" i="12"/>
  <c r="G560" i="12"/>
  <c r="C560" i="12"/>
  <c r="G559" i="12"/>
  <c r="C559" i="12"/>
  <c r="G558" i="12"/>
  <c r="C558" i="12"/>
  <c r="G557" i="12"/>
  <c r="C557" i="12"/>
  <c r="G556" i="12"/>
  <c r="C556" i="12"/>
  <c r="G555" i="12"/>
  <c r="C555" i="12"/>
  <c r="G554" i="12"/>
  <c r="C554" i="12"/>
  <c r="G553" i="12"/>
  <c r="C553" i="12"/>
  <c r="G551" i="12"/>
  <c r="C551" i="12"/>
  <c r="G550" i="12"/>
  <c r="C550" i="12"/>
  <c r="G549" i="12"/>
  <c r="C549" i="12"/>
  <c r="G548" i="12"/>
  <c r="C548" i="12"/>
  <c r="G547" i="12"/>
  <c r="C547" i="12"/>
  <c r="G546" i="12"/>
  <c r="C546" i="12"/>
  <c r="G544" i="12"/>
  <c r="C544" i="12"/>
  <c r="G543" i="12"/>
  <c r="C543" i="12"/>
  <c r="G542" i="12"/>
  <c r="C542" i="12"/>
  <c r="G541" i="12"/>
  <c r="C541" i="12"/>
  <c r="G540" i="12"/>
  <c r="C540" i="12"/>
  <c r="G538" i="12"/>
  <c r="C538" i="12"/>
  <c r="G537" i="12"/>
  <c r="C537" i="12"/>
  <c r="G536" i="12"/>
  <c r="C536" i="12"/>
  <c r="G535" i="12"/>
  <c r="C535" i="12"/>
  <c r="G534" i="12"/>
  <c r="C534" i="12"/>
  <c r="G532" i="12"/>
  <c r="C532" i="12"/>
  <c r="G531" i="12"/>
  <c r="C531" i="12"/>
  <c r="G530" i="12"/>
  <c r="C530" i="12"/>
  <c r="G529" i="12"/>
  <c r="C529" i="12"/>
  <c r="G528" i="12"/>
  <c r="C528" i="12"/>
  <c r="G527" i="12"/>
  <c r="C527" i="12"/>
  <c r="G525" i="12"/>
  <c r="C525" i="12"/>
  <c r="G524" i="12"/>
  <c r="C524" i="12"/>
  <c r="G523" i="12"/>
  <c r="C523" i="12"/>
  <c r="G522" i="12"/>
  <c r="C522" i="12"/>
  <c r="G521" i="12"/>
  <c r="C521" i="12"/>
  <c r="G520" i="12"/>
  <c r="C520" i="12"/>
  <c r="G519" i="12"/>
  <c r="C519" i="12"/>
  <c r="G517" i="12"/>
  <c r="C517" i="12"/>
  <c r="G516" i="12"/>
  <c r="C516" i="12"/>
  <c r="G515" i="12"/>
  <c r="C515" i="12"/>
  <c r="G514" i="12"/>
  <c r="C514" i="12"/>
  <c r="G513" i="12"/>
  <c r="C513" i="12"/>
  <c r="G512" i="12"/>
  <c r="C512" i="12"/>
  <c r="G511" i="12"/>
  <c r="C511" i="12"/>
  <c r="G510" i="12"/>
  <c r="C510" i="12"/>
  <c r="G509" i="12"/>
  <c r="C509" i="12"/>
  <c r="G508" i="12"/>
  <c r="C508" i="12"/>
  <c r="G507" i="12"/>
  <c r="C507" i="12"/>
  <c r="G506" i="12"/>
  <c r="C506" i="12"/>
  <c r="G505" i="12"/>
  <c r="C505" i="12"/>
  <c r="G504" i="12"/>
  <c r="C504" i="12"/>
  <c r="G503" i="12"/>
  <c r="C503" i="12"/>
  <c r="G502" i="12"/>
  <c r="C502" i="12"/>
  <c r="G501" i="12"/>
  <c r="C501" i="12"/>
  <c r="G500" i="12"/>
  <c r="C500" i="12"/>
  <c r="G499" i="12"/>
  <c r="C499" i="12"/>
  <c r="G497" i="12"/>
  <c r="C497" i="12"/>
  <c r="G496" i="12"/>
  <c r="C496" i="12"/>
  <c r="G495" i="12"/>
  <c r="C495" i="12"/>
  <c r="G494" i="12"/>
  <c r="C494" i="12"/>
  <c r="G493" i="12"/>
  <c r="C493" i="12"/>
  <c r="G492" i="12"/>
  <c r="C492" i="12"/>
  <c r="G491" i="12"/>
  <c r="C491" i="12"/>
  <c r="G490" i="12"/>
  <c r="C490" i="12"/>
  <c r="G489" i="12"/>
  <c r="C489" i="12"/>
  <c r="G488" i="12"/>
  <c r="C488" i="12"/>
  <c r="G487" i="12"/>
  <c r="C487" i="12"/>
  <c r="G486" i="12"/>
  <c r="C486" i="12"/>
  <c r="G485" i="12"/>
  <c r="C485" i="12"/>
  <c r="G484" i="12"/>
  <c r="C484" i="12"/>
  <c r="G483" i="12"/>
  <c r="C483" i="12"/>
  <c r="G482" i="12"/>
  <c r="C482" i="12"/>
  <c r="G481" i="12"/>
  <c r="C481" i="12"/>
  <c r="G480" i="12"/>
  <c r="C480" i="12"/>
  <c r="G479" i="12"/>
  <c r="C479" i="12"/>
  <c r="G478" i="12"/>
  <c r="C478" i="12"/>
  <c r="G477" i="12"/>
  <c r="C477" i="12"/>
  <c r="G476" i="12"/>
  <c r="C476" i="12"/>
  <c r="G475" i="12"/>
  <c r="C475" i="12"/>
  <c r="G474" i="12"/>
  <c r="C474" i="12"/>
  <c r="G473" i="12"/>
  <c r="C473" i="12"/>
  <c r="G472" i="12"/>
  <c r="C472" i="12"/>
  <c r="G470" i="12"/>
  <c r="C470" i="12"/>
  <c r="G469" i="12"/>
  <c r="C469" i="12"/>
  <c r="G468" i="12"/>
  <c r="C468" i="12"/>
  <c r="G467" i="12"/>
  <c r="C467" i="12"/>
  <c r="G466" i="12"/>
  <c r="C466" i="12"/>
  <c r="G465" i="12"/>
  <c r="C465" i="12"/>
  <c r="G464" i="12"/>
  <c r="C464" i="12"/>
  <c r="G463" i="12"/>
  <c r="C463" i="12"/>
  <c r="G461" i="12"/>
  <c r="C461" i="12"/>
  <c r="G460" i="12"/>
  <c r="C460" i="12"/>
  <c r="G459" i="12"/>
  <c r="C459" i="12"/>
  <c r="G458" i="12"/>
  <c r="C458" i="12"/>
  <c r="G457" i="12"/>
  <c r="C457" i="12"/>
  <c r="G456" i="12"/>
  <c r="C456" i="12"/>
  <c r="G455" i="12"/>
  <c r="C455" i="12"/>
  <c r="G454" i="12"/>
  <c r="C454" i="12"/>
  <c r="G453" i="12"/>
  <c r="C453" i="12"/>
  <c r="G452" i="12"/>
  <c r="C452" i="12"/>
  <c r="G451" i="12"/>
  <c r="C451" i="12"/>
  <c r="G450" i="12"/>
  <c r="C450" i="12"/>
  <c r="G449" i="12"/>
  <c r="C449" i="12"/>
  <c r="G448" i="12"/>
  <c r="C448" i="12"/>
  <c r="G447" i="12"/>
  <c r="C447" i="12"/>
  <c r="G446" i="12"/>
  <c r="C446" i="12"/>
  <c r="G445" i="12"/>
  <c r="C445" i="12"/>
  <c r="G444" i="12"/>
  <c r="C444" i="12"/>
  <c r="G443" i="12"/>
  <c r="C443" i="12"/>
  <c r="G442" i="12"/>
  <c r="C442" i="12"/>
  <c r="G441" i="12"/>
  <c r="C441" i="12"/>
  <c r="G440" i="12"/>
  <c r="C440" i="12"/>
  <c r="G439" i="12"/>
  <c r="C439" i="12"/>
  <c r="G438" i="12"/>
  <c r="C438" i="12"/>
  <c r="G437" i="12"/>
  <c r="C437" i="12"/>
  <c r="G436" i="12"/>
  <c r="C436" i="12"/>
  <c r="G435" i="12"/>
  <c r="C435" i="12"/>
  <c r="G434" i="12"/>
  <c r="C434" i="12"/>
  <c r="G433" i="12"/>
  <c r="C433" i="12"/>
  <c r="G432" i="12"/>
  <c r="C432" i="12"/>
  <c r="G431" i="12"/>
  <c r="C431" i="12"/>
  <c r="G430" i="12"/>
  <c r="C430" i="12"/>
  <c r="G429" i="12"/>
  <c r="C429" i="12"/>
  <c r="G428" i="12"/>
  <c r="C428" i="12"/>
  <c r="G427" i="12"/>
  <c r="C427" i="12"/>
  <c r="G426" i="12"/>
  <c r="C426" i="12"/>
  <c r="G425" i="12"/>
  <c r="C425" i="12"/>
  <c r="G424" i="12"/>
  <c r="C424" i="12"/>
  <c r="G423" i="12"/>
  <c r="C423" i="12"/>
  <c r="G422" i="12"/>
  <c r="C422" i="12"/>
  <c r="G420" i="12"/>
  <c r="C420" i="12"/>
  <c r="G419" i="12"/>
  <c r="C419" i="12"/>
  <c r="G418" i="12"/>
  <c r="C418" i="12"/>
  <c r="G417" i="12"/>
  <c r="C417" i="12"/>
  <c r="G415" i="12"/>
  <c r="C415" i="12"/>
  <c r="G414" i="12"/>
  <c r="C414" i="12"/>
  <c r="G413" i="12"/>
  <c r="C413" i="12"/>
  <c r="G412" i="12"/>
  <c r="C412" i="12"/>
  <c r="G411" i="12"/>
  <c r="C411" i="12"/>
  <c r="G410" i="12"/>
  <c r="C410" i="12"/>
  <c r="G409" i="12"/>
  <c r="C409" i="12"/>
  <c r="G408" i="12"/>
  <c r="C408" i="12"/>
  <c r="G407" i="12"/>
  <c r="C407" i="12"/>
  <c r="G406" i="12"/>
  <c r="C406" i="12"/>
  <c r="G405" i="12"/>
  <c r="C405" i="12"/>
  <c r="G404" i="12"/>
  <c r="C404" i="12"/>
  <c r="G403" i="12"/>
  <c r="C403" i="12"/>
  <c r="G402" i="12"/>
  <c r="C402" i="12"/>
  <c r="G401" i="12"/>
  <c r="C401" i="12"/>
  <c r="G399" i="12"/>
  <c r="C399" i="12"/>
  <c r="G398" i="12"/>
  <c r="C398" i="12"/>
  <c r="G397" i="12"/>
  <c r="C397" i="12"/>
  <c r="G395" i="12"/>
  <c r="C395" i="12"/>
  <c r="G394" i="12"/>
  <c r="C394" i="12"/>
  <c r="G393" i="12"/>
  <c r="C393" i="12"/>
  <c r="G392" i="12"/>
  <c r="C392" i="12"/>
  <c r="G391" i="12"/>
  <c r="C391" i="12"/>
  <c r="G390" i="12"/>
  <c r="C390" i="12"/>
  <c r="G389" i="12"/>
  <c r="C389" i="12"/>
  <c r="G388" i="12"/>
  <c r="C388" i="12"/>
  <c r="G387" i="12"/>
  <c r="C387" i="12"/>
  <c r="G386" i="12"/>
  <c r="C386" i="12"/>
  <c r="G385" i="12"/>
  <c r="C385" i="12"/>
  <c r="G383" i="12"/>
  <c r="C383" i="12"/>
  <c r="G382" i="12"/>
  <c r="C382" i="12"/>
  <c r="G381" i="12"/>
  <c r="C381" i="12"/>
  <c r="G380" i="12"/>
  <c r="C380" i="12"/>
  <c r="G379" i="12"/>
  <c r="C379" i="12"/>
  <c r="G377" i="12"/>
  <c r="C377" i="12"/>
  <c r="G376" i="12"/>
  <c r="C376" i="12"/>
  <c r="G375" i="12"/>
  <c r="C375" i="12"/>
  <c r="G374" i="12"/>
  <c r="C374" i="12"/>
  <c r="G373" i="12"/>
  <c r="C373" i="12"/>
  <c r="G372" i="12"/>
  <c r="C372" i="12"/>
  <c r="G371" i="12"/>
  <c r="C371" i="12"/>
  <c r="G369" i="12"/>
  <c r="C369" i="12"/>
  <c r="G368" i="12"/>
  <c r="C368" i="12"/>
  <c r="G367" i="12"/>
  <c r="C367" i="12"/>
  <c r="G366" i="12"/>
  <c r="C366" i="12"/>
  <c r="G365" i="12"/>
  <c r="C365" i="12"/>
  <c r="G364" i="12"/>
  <c r="C364" i="12"/>
  <c r="G363" i="12"/>
  <c r="C363" i="12"/>
  <c r="G362" i="12"/>
  <c r="C362" i="12"/>
  <c r="G361" i="12"/>
  <c r="C361" i="12"/>
  <c r="G360" i="12"/>
  <c r="C360" i="12"/>
  <c r="G359" i="12"/>
  <c r="C359" i="12"/>
  <c r="G358" i="12"/>
  <c r="C358" i="12"/>
  <c r="G357" i="12"/>
  <c r="C357" i="12"/>
  <c r="G356" i="12"/>
  <c r="C356" i="12"/>
  <c r="G355" i="12"/>
  <c r="C355" i="12"/>
  <c r="G354" i="12"/>
  <c r="C354" i="12"/>
  <c r="G353" i="12"/>
  <c r="C353" i="12"/>
  <c r="G352" i="12"/>
  <c r="C352" i="12"/>
  <c r="G351" i="12"/>
  <c r="C351" i="12"/>
  <c r="G350" i="12"/>
  <c r="C350" i="12"/>
  <c r="G349" i="12"/>
  <c r="C349" i="12"/>
  <c r="G348" i="12"/>
  <c r="C348" i="12"/>
  <c r="G347" i="12"/>
  <c r="C347" i="12"/>
  <c r="G346" i="12"/>
  <c r="C346" i="12"/>
  <c r="G345" i="12"/>
  <c r="C345" i="12"/>
  <c r="G344" i="12"/>
  <c r="C344" i="12"/>
  <c r="G343" i="12"/>
  <c r="C343" i="12"/>
  <c r="G342" i="12"/>
  <c r="C342" i="12"/>
  <c r="G341" i="12"/>
  <c r="C341" i="12"/>
  <c r="G340" i="12"/>
  <c r="C340" i="12"/>
  <c r="G339" i="12"/>
  <c r="C339" i="12"/>
  <c r="G338" i="12"/>
  <c r="C338" i="12"/>
  <c r="G337" i="12"/>
  <c r="C337" i="12"/>
  <c r="G336" i="12"/>
  <c r="C336" i="12"/>
  <c r="G335" i="12"/>
  <c r="C335" i="12"/>
  <c r="G334" i="12"/>
  <c r="C334" i="12"/>
  <c r="G333" i="12"/>
  <c r="C333" i="12"/>
  <c r="G331" i="12"/>
  <c r="C331" i="12"/>
  <c r="G330" i="12"/>
  <c r="C330" i="12"/>
  <c r="G329" i="12"/>
  <c r="C329" i="12"/>
  <c r="G328" i="12"/>
  <c r="C328" i="12"/>
  <c r="G327" i="12"/>
  <c r="C327" i="12"/>
  <c r="G326" i="12"/>
  <c r="C326" i="12"/>
  <c r="G324" i="12"/>
  <c r="C324" i="12"/>
  <c r="G323" i="12"/>
  <c r="C323" i="12"/>
  <c r="G322" i="12"/>
  <c r="C322" i="12"/>
  <c r="G321" i="12"/>
  <c r="C321" i="12"/>
  <c r="G320" i="12"/>
  <c r="C320" i="12"/>
  <c r="G319" i="12"/>
  <c r="C319" i="12"/>
  <c r="G318" i="12"/>
  <c r="C318" i="12"/>
  <c r="G316" i="12"/>
  <c r="C316" i="12"/>
  <c r="G315" i="12"/>
  <c r="C315" i="12"/>
  <c r="G314" i="12"/>
  <c r="C314" i="12"/>
  <c r="G313" i="12"/>
  <c r="C313" i="12"/>
  <c r="G312" i="12"/>
  <c r="C312" i="12"/>
  <c r="G311" i="12"/>
  <c r="C311" i="12"/>
  <c r="G310" i="12"/>
  <c r="C310" i="12"/>
  <c r="G309" i="12"/>
  <c r="C309" i="12"/>
  <c r="G307" i="12"/>
  <c r="C307" i="12"/>
  <c r="G306" i="12"/>
  <c r="C306" i="12"/>
  <c r="G305" i="12"/>
  <c r="C305" i="12"/>
  <c r="G304" i="12"/>
  <c r="C304" i="12"/>
  <c r="G303" i="12"/>
  <c r="C303" i="12"/>
  <c r="G301" i="12"/>
  <c r="C301" i="12"/>
  <c r="G300" i="12"/>
  <c r="C300" i="12"/>
  <c r="G299" i="12"/>
  <c r="C299" i="12"/>
  <c r="G297" i="12"/>
  <c r="C297" i="12"/>
  <c r="G296" i="12"/>
  <c r="C296" i="12"/>
  <c r="G295" i="12"/>
  <c r="C295" i="12"/>
  <c r="G294" i="12"/>
  <c r="C294" i="12"/>
  <c r="G293" i="12"/>
  <c r="C293" i="12"/>
  <c r="G292" i="12"/>
  <c r="C292" i="12"/>
  <c r="G291" i="12"/>
  <c r="C291" i="12"/>
  <c r="G290" i="12"/>
  <c r="C290" i="12"/>
  <c r="G289" i="12"/>
  <c r="C289" i="12"/>
  <c r="G288" i="12"/>
  <c r="C288" i="12"/>
  <c r="G286" i="12"/>
  <c r="C286" i="12"/>
  <c r="G285" i="12"/>
  <c r="C285" i="12"/>
  <c r="G284" i="12"/>
  <c r="C284" i="12"/>
  <c r="G282" i="12"/>
  <c r="C282" i="12"/>
  <c r="G281" i="12"/>
  <c r="C281" i="12"/>
  <c r="G280" i="12"/>
  <c r="C280" i="12"/>
  <c r="G279" i="12"/>
  <c r="C279" i="12"/>
  <c r="G278" i="12"/>
  <c r="C278" i="12"/>
  <c r="G277" i="12"/>
  <c r="C277" i="12"/>
  <c r="G276" i="12"/>
  <c r="C276" i="12"/>
  <c r="G274" i="12"/>
  <c r="C274" i="12"/>
  <c r="G273" i="12"/>
  <c r="C273" i="12"/>
  <c r="G272" i="12"/>
  <c r="C272" i="12"/>
  <c r="G271" i="12"/>
  <c r="C271" i="12"/>
  <c r="G270" i="12"/>
  <c r="C270" i="12"/>
  <c r="G269" i="12"/>
  <c r="C269" i="12"/>
  <c r="G268" i="12"/>
  <c r="C268" i="12"/>
  <c r="G267" i="12"/>
  <c r="C267" i="12"/>
  <c r="G266" i="12"/>
  <c r="C266" i="12"/>
  <c r="G265" i="12"/>
  <c r="C265" i="12"/>
  <c r="G264" i="12"/>
  <c r="C264" i="12"/>
  <c r="G263" i="12"/>
  <c r="C263" i="12"/>
  <c r="G262" i="12"/>
  <c r="C262" i="12"/>
  <c r="G261" i="12"/>
  <c r="C261" i="12"/>
  <c r="G260" i="12"/>
  <c r="C260" i="12"/>
  <c r="G259" i="12"/>
  <c r="C259" i="12"/>
  <c r="G257" i="12"/>
  <c r="C257" i="12"/>
  <c r="G256" i="12"/>
  <c r="C256" i="12"/>
  <c r="G255" i="12"/>
  <c r="C255" i="12"/>
  <c r="G253" i="12"/>
  <c r="C253" i="12"/>
  <c r="G252" i="12"/>
  <c r="C252" i="12"/>
  <c r="G251" i="12"/>
  <c r="C251" i="12"/>
  <c r="G249" i="12"/>
  <c r="C249" i="12"/>
  <c r="G248" i="12"/>
  <c r="C248" i="12"/>
  <c r="G247" i="12"/>
  <c r="C247" i="12"/>
  <c r="G246" i="12"/>
  <c r="C246" i="12"/>
  <c r="G245" i="12"/>
  <c r="C245" i="12"/>
  <c r="G244" i="12"/>
  <c r="C244" i="12"/>
  <c r="G243" i="12"/>
  <c r="C243" i="12"/>
  <c r="G242" i="12"/>
  <c r="C242" i="12"/>
  <c r="G241" i="12"/>
  <c r="C241" i="12"/>
  <c r="G240" i="12"/>
  <c r="C240" i="12"/>
  <c r="G239" i="12"/>
  <c r="C239" i="12"/>
  <c r="G238" i="12"/>
  <c r="C238" i="12"/>
  <c r="G237" i="12"/>
  <c r="C237" i="12"/>
  <c r="G235" i="12"/>
  <c r="C235" i="12"/>
  <c r="G234" i="12"/>
  <c r="C234" i="12"/>
  <c r="G233" i="12"/>
  <c r="C233" i="12"/>
  <c r="G232" i="12"/>
  <c r="C232" i="12"/>
  <c r="G231" i="12"/>
  <c r="C231" i="12"/>
  <c r="G230" i="12"/>
  <c r="C230" i="12"/>
  <c r="G229" i="12"/>
  <c r="C229" i="12"/>
  <c r="G227" i="12"/>
  <c r="C227" i="12"/>
  <c r="G226" i="12"/>
  <c r="C226" i="12"/>
  <c r="G225" i="12"/>
  <c r="C225" i="12"/>
  <c r="G224" i="12"/>
  <c r="C224" i="12"/>
  <c r="G223" i="12"/>
  <c r="C223" i="12"/>
  <c r="G222" i="12"/>
  <c r="C222" i="12"/>
  <c r="G221" i="12"/>
  <c r="C221" i="12"/>
  <c r="G219" i="12"/>
  <c r="C219" i="12"/>
  <c r="G218" i="12"/>
  <c r="C218" i="12"/>
  <c r="G217" i="12"/>
  <c r="C217" i="12"/>
  <c r="G216" i="12"/>
  <c r="C216" i="12"/>
  <c r="G215" i="12"/>
  <c r="C215" i="12"/>
  <c r="G213" i="12"/>
  <c r="C213" i="12"/>
  <c r="G212" i="12"/>
  <c r="C212" i="12"/>
  <c r="G211" i="12"/>
  <c r="C211" i="12"/>
  <c r="G210" i="12"/>
  <c r="C210" i="12"/>
  <c r="G209" i="12"/>
  <c r="C209" i="12"/>
  <c r="G207" i="12"/>
  <c r="C207" i="12"/>
  <c r="G206" i="12"/>
  <c r="C206" i="12"/>
  <c r="G205" i="12"/>
  <c r="C205" i="12"/>
  <c r="G204" i="12"/>
  <c r="C204" i="12"/>
  <c r="G202" i="12"/>
  <c r="C202" i="12"/>
  <c r="G201" i="12"/>
  <c r="C201" i="12"/>
  <c r="G200" i="12"/>
  <c r="C200" i="12"/>
  <c r="G199" i="12"/>
  <c r="C199" i="12"/>
  <c r="G197" i="12"/>
  <c r="C197" i="12"/>
  <c r="G196" i="12"/>
  <c r="C196" i="12"/>
  <c r="G195" i="12"/>
  <c r="C195" i="12"/>
  <c r="G194" i="12"/>
  <c r="C194" i="12"/>
  <c r="G193" i="12"/>
  <c r="C193" i="12"/>
  <c r="G191" i="12"/>
  <c r="C191" i="12"/>
  <c r="G190" i="12"/>
  <c r="C190" i="12"/>
  <c r="G189" i="12"/>
  <c r="C189" i="12"/>
  <c r="G188" i="12"/>
  <c r="C188" i="12"/>
  <c r="G187" i="12"/>
  <c r="C187" i="12"/>
  <c r="G185" i="12"/>
  <c r="C185" i="12"/>
  <c r="G184" i="12"/>
  <c r="C184" i="12"/>
  <c r="G183" i="12"/>
  <c r="C183" i="12"/>
  <c r="G182" i="12"/>
  <c r="C182" i="12"/>
  <c r="G180" i="12"/>
  <c r="C180" i="12"/>
  <c r="G179" i="12"/>
  <c r="C179" i="12"/>
  <c r="G178" i="12"/>
  <c r="C178" i="12"/>
  <c r="G176" i="12"/>
  <c r="C176" i="12"/>
  <c r="G175" i="12"/>
  <c r="C175" i="12"/>
  <c r="G174" i="12"/>
  <c r="C174" i="12"/>
  <c r="G173" i="12"/>
  <c r="C173" i="12"/>
  <c r="G172" i="12"/>
  <c r="C172" i="12"/>
  <c r="G170" i="12"/>
  <c r="C170" i="12"/>
  <c r="G169" i="12"/>
  <c r="C169" i="12"/>
  <c r="G168" i="12"/>
  <c r="C168" i="12"/>
  <c r="G167" i="12"/>
  <c r="C167" i="12"/>
  <c r="G166" i="12"/>
  <c r="C166" i="12"/>
  <c r="G165" i="12"/>
  <c r="C165" i="12"/>
  <c r="G164" i="12"/>
  <c r="C164" i="12"/>
  <c r="G163" i="12"/>
  <c r="C163" i="12"/>
  <c r="G161" i="12"/>
  <c r="C161" i="12"/>
  <c r="G160" i="12"/>
  <c r="C160" i="12"/>
  <c r="G159" i="12"/>
  <c r="C159" i="12"/>
  <c r="G158" i="12"/>
  <c r="C158" i="12"/>
  <c r="G156" i="12"/>
  <c r="C156" i="12"/>
  <c r="G155" i="12"/>
  <c r="C155" i="12"/>
  <c r="G154" i="12"/>
  <c r="C154" i="12"/>
  <c r="G153" i="12"/>
  <c r="C153" i="12"/>
  <c r="G152" i="12"/>
  <c r="C152" i="12"/>
  <c r="G151" i="12"/>
  <c r="C151" i="12"/>
  <c r="G150" i="12"/>
  <c r="C150" i="12"/>
  <c r="G148" i="12"/>
  <c r="C148" i="12"/>
  <c r="G147" i="12"/>
  <c r="C147" i="12"/>
  <c r="G146" i="12"/>
  <c r="C146" i="12"/>
  <c r="G145" i="12"/>
  <c r="C145" i="12"/>
  <c r="G143" i="12"/>
  <c r="C143" i="12"/>
  <c r="G142" i="12"/>
  <c r="C142" i="12"/>
  <c r="G141" i="12"/>
  <c r="C141" i="12"/>
  <c r="G140" i="12"/>
  <c r="C140" i="12"/>
  <c r="G139" i="12"/>
  <c r="C139" i="12"/>
  <c r="G138" i="12"/>
  <c r="C138" i="12"/>
  <c r="G136" i="12"/>
  <c r="C136" i="12"/>
  <c r="G135" i="12"/>
  <c r="C135" i="12"/>
  <c r="G134" i="12"/>
  <c r="C134" i="12"/>
  <c r="G133" i="12"/>
  <c r="C133" i="12"/>
  <c r="G131" i="12"/>
  <c r="C131" i="12"/>
  <c r="G130" i="12"/>
  <c r="C130" i="12"/>
  <c r="G129" i="12"/>
  <c r="C129" i="12"/>
  <c r="G127" i="12"/>
  <c r="C127" i="12"/>
  <c r="G126" i="12"/>
  <c r="C126" i="12"/>
  <c r="G125" i="12"/>
  <c r="C125" i="12"/>
  <c r="G124" i="12"/>
  <c r="C124" i="12"/>
  <c r="G122" i="12"/>
  <c r="C122" i="12"/>
  <c r="G121" i="12"/>
  <c r="C121" i="12"/>
  <c r="G120" i="12"/>
  <c r="C120" i="12"/>
  <c r="G119" i="12"/>
  <c r="C119" i="12"/>
  <c r="G118" i="12"/>
  <c r="C118" i="12"/>
  <c r="G116" i="12"/>
  <c r="C116" i="12"/>
  <c r="G115" i="12"/>
  <c r="C115" i="12"/>
  <c r="G114" i="12"/>
  <c r="C114" i="12"/>
  <c r="G113" i="12"/>
  <c r="C113" i="12"/>
  <c r="G112" i="12"/>
  <c r="C112" i="12"/>
  <c r="G111" i="12"/>
  <c r="C111" i="12"/>
  <c r="G109" i="12"/>
  <c r="C109" i="12"/>
  <c r="G108" i="12"/>
  <c r="C108" i="12"/>
  <c r="G107" i="12"/>
  <c r="C107" i="12"/>
  <c r="G106" i="12"/>
  <c r="C106" i="12"/>
  <c r="G104" i="12"/>
  <c r="C104" i="12"/>
  <c r="G103" i="12"/>
  <c r="C103" i="12"/>
  <c r="G102" i="12"/>
  <c r="C102" i="12"/>
  <c r="G100" i="12"/>
  <c r="C100" i="12"/>
  <c r="G99" i="12"/>
  <c r="C99" i="12"/>
  <c r="G98" i="12"/>
  <c r="C98" i="12"/>
  <c r="G97" i="12"/>
  <c r="C97" i="12"/>
  <c r="G95" i="12"/>
  <c r="C95" i="12"/>
  <c r="G94" i="12"/>
  <c r="C94" i="12"/>
  <c r="G93" i="12"/>
  <c r="C93" i="12"/>
  <c r="G92" i="12"/>
  <c r="C92" i="12"/>
  <c r="G91" i="12"/>
  <c r="C91" i="12"/>
  <c r="G90" i="12"/>
  <c r="C90" i="12"/>
  <c r="G89" i="12"/>
  <c r="C89" i="12"/>
  <c r="G88" i="12"/>
  <c r="C88" i="12"/>
  <c r="G87" i="12"/>
  <c r="C87" i="12"/>
  <c r="G86" i="12"/>
  <c r="C86" i="12"/>
  <c r="G85" i="12"/>
  <c r="C85" i="12"/>
  <c r="G84" i="12"/>
  <c r="C84" i="12"/>
  <c r="G83" i="12"/>
  <c r="C83" i="12"/>
  <c r="G82" i="12"/>
  <c r="C82" i="12"/>
  <c r="G81" i="12"/>
  <c r="C81" i="12"/>
  <c r="G80" i="12"/>
  <c r="C80" i="12"/>
  <c r="G79" i="12"/>
  <c r="C79" i="12"/>
  <c r="G78" i="12"/>
  <c r="C78" i="12"/>
  <c r="G77" i="12"/>
  <c r="C77" i="12"/>
  <c r="G76" i="12"/>
  <c r="C76" i="12"/>
  <c r="G75" i="12"/>
  <c r="C75" i="12"/>
  <c r="G74" i="12"/>
  <c r="C74" i="12"/>
  <c r="G73" i="12"/>
  <c r="C73" i="12"/>
  <c r="G72" i="12"/>
  <c r="C72" i="12"/>
  <c r="G71" i="12"/>
  <c r="C71" i="12"/>
  <c r="G70" i="12"/>
  <c r="C70" i="12"/>
  <c r="G69" i="12"/>
  <c r="C69" i="12"/>
  <c r="G68" i="12"/>
  <c r="C68" i="12"/>
  <c r="G67" i="12"/>
  <c r="C67" i="12"/>
  <c r="G66" i="12"/>
  <c r="C66" i="12"/>
  <c r="G65" i="12"/>
  <c r="C65" i="12"/>
  <c r="G64" i="12"/>
  <c r="C64" i="12"/>
  <c r="G63" i="12"/>
  <c r="C63" i="12"/>
  <c r="G61" i="12"/>
  <c r="C61" i="12"/>
  <c r="G60" i="12"/>
  <c r="C60" i="12"/>
  <c r="G59" i="12"/>
  <c r="C59" i="12"/>
  <c r="G58" i="12"/>
  <c r="C58" i="12"/>
  <c r="G57" i="12"/>
  <c r="C57" i="12"/>
  <c r="G56" i="12"/>
  <c r="C56" i="12"/>
  <c r="G55" i="12"/>
  <c r="C55" i="12"/>
  <c r="G54" i="12"/>
  <c r="C54" i="12"/>
  <c r="G53" i="12"/>
  <c r="C53" i="12"/>
  <c r="G52" i="12"/>
  <c r="C52" i="12"/>
  <c r="G51" i="12"/>
  <c r="C51" i="12"/>
  <c r="G50" i="12"/>
  <c r="C50" i="12"/>
  <c r="G49" i="12"/>
  <c r="C49" i="12"/>
  <c r="G48" i="12"/>
  <c r="C48" i="12"/>
  <c r="G47" i="12"/>
  <c r="C47" i="12"/>
  <c r="G46" i="12"/>
  <c r="C46" i="12"/>
  <c r="G45" i="12"/>
  <c r="C45" i="12"/>
  <c r="G44" i="12"/>
  <c r="C44" i="12"/>
  <c r="G42" i="12"/>
  <c r="C42" i="12"/>
  <c r="G41" i="12"/>
  <c r="C41" i="12"/>
  <c r="G40" i="12"/>
  <c r="C40" i="12"/>
  <c r="G39" i="12"/>
  <c r="C39" i="12"/>
  <c r="G38" i="12"/>
  <c r="C38" i="12"/>
  <c r="G37" i="12"/>
  <c r="C37" i="12"/>
  <c r="G35" i="12"/>
  <c r="C35" i="12"/>
  <c r="G34" i="12"/>
  <c r="C34" i="12"/>
  <c r="G33" i="12"/>
  <c r="C33" i="12"/>
  <c r="G32" i="12"/>
  <c r="C32" i="12"/>
  <c r="G31" i="12"/>
  <c r="C31" i="12"/>
  <c r="G30" i="12"/>
  <c r="C30" i="12"/>
  <c r="G29" i="12"/>
  <c r="C29" i="12"/>
  <c r="G28" i="12"/>
  <c r="C28" i="12"/>
  <c r="G27" i="12"/>
  <c r="C27" i="12"/>
  <c r="G25" i="12"/>
  <c r="C25" i="12"/>
  <c r="G24" i="12"/>
  <c r="C24" i="12"/>
  <c r="G23" i="12"/>
  <c r="C23" i="12"/>
  <c r="G22" i="12"/>
  <c r="C22" i="12"/>
  <c r="G20" i="12"/>
  <c r="C20" i="12"/>
  <c r="G19" i="12"/>
  <c r="C19" i="12"/>
  <c r="G18" i="12"/>
  <c r="C18" i="12"/>
  <c r="G17" i="12"/>
  <c r="C17" i="12"/>
  <c r="G16" i="12"/>
  <c r="C16" i="12"/>
  <c r="G15" i="12"/>
  <c r="C15" i="12"/>
  <c r="G14" i="12"/>
  <c r="C14" i="12"/>
  <c r="G13" i="12"/>
  <c r="C13" i="12"/>
  <c r="G12" i="12"/>
  <c r="C12" i="12"/>
  <c r="G11" i="12"/>
  <c r="C11" i="12"/>
  <c r="G10" i="12"/>
  <c r="C10" i="12"/>
  <c r="G8" i="12"/>
  <c r="C8" i="12"/>
  <c r="F625" i="8"/>
  <c r="H625" i="8" s="1"/>
  <c r="F624" i="8"/>
  <c r="H624" i="8" s="1"/>
  <c r="E623" i="8"/>
  <c r="G623" i="8"/>
  <c r="F621" i="8"/>
  <c r="H621" i="8" s="1"/>
  <c r="E619" i="8"/>
  <c r="G619" i="8" s="1"/>
  <c r="G617" i="8"/>
  <c r="F616" i="8"/>
  <c r="H616" i="8" s="1"/>
  <c r="F615" i="8"/>
  <c r="H615" i="8" s="1"/>
  <c r="E613" i="8"/>
  <c r="G613" i="8" s="1"/>
  <c r="F610" i="8"/>
  <c r="H610" i="8"/>
  <c r="E609" i="8"/>
  <c r="G609" i="8" s="1"/>
  <c r="F608" i="8"/>
  <c r="H608" i="8" s="1"/>
  <c r="E606" i="8"/>
  <c r="G606" i="8" s="1"/>
  <c r="H605" i="8"/>
  <c r="E604" i="8"/>
  <c r="G604" i="8" s="1"/>
  <c r="F603" i="8"/>
  <c r="H603" i="8" s="1"/>
  <c r="F601" i="8"/>
  <c r="H601" i="8" s="1"/>
  <c r="E600" i="8"/>
  <c r="G600" i="8"/>
  <c r="E599" i="8"/>
  <c r="G599" i="8" s="1"/>
  <c r="E598" i="8"/>
  <c r="G598" i="8" s="1"/>
  <c r="E596" i="8"/>
  <c r="G596" i="8" s="1"/>
  <c r="E594" i="8"/>
  <c r="G594" i="8"/>
  <c r="F592" i="8"/>
  <c r="H592" i="8" s="1"/>
  <c r="E591" i="8"/>
  <c r="G591" i="8" s="1"/>
  <c r="F590" i="8"/>
  <c r="H590" i="8" s="1"/>
  <c r="E589" i="8"/>
  <c r="G589" i="8"/>
  <c r="F585" i="8"/>
  <c r="H585" i="8" s="1"/>
  <c r="F584" i="8"/>
  <c r="H584" i="8" s="1"/>
  <c r="E583" i="8"/>
  <c r="G583" i="8"/>
  <c r="F582" i="8"/>
  <c r="H582" i="8" s="1"/>
  <c r="F581" i="8"/>
  <c r="H581" i="8" s="1"/>
  <c r="F577" i="8"/>
  <c r="H577" i="8"/>
  <c r="E575" i="8"/>
  <c r="G575" i="8" s="1"/>
  <c r="F574" i="8"/>
  <c r="H574" i="8" s="1"/>
  <c r="E573" i="8"/>
  <c r="G573" i="8" s="1"/>
  <c r="F572" i="8"/>
  <c r="H572" i="8"/>
  <c r="F570" i="8"/>
  <c r="H570" i="8" s="1"/>
  <c r="F569" i="8"/>
  <c r="H569" i="8" s="1"/>
  <c r="F566" i="8"/>
  <c r="H566" i="8" s="1"/>
  <c r="F565" i="8"/>
  <c r="H565" i="8"/>
  <c r="F564" i="8"/>
  <c r="H564" i="8" s="1"/>
  <c r="F561" i="8"/>
  <c r="H561" i="8" s="1"/>
  <c r="F560" i="8"/>
  <c r="H560" i="8"/>
  <c r="F559" i="8"/>
  <c r="H559" i="8" s="1"/>
  <c r="E558" i="8"/>
  <c r="G558" i="8" s="1"/>
  <c r="F557" i="8"/>
  <c r="H557" i="8" s="1"/>
  <c r="F556" i="8"/>
  <c r="H556" i="8"/>
  <c r="E555" i="8"/>
  <c r="G555" i="8" s="1"/>
  <c r="F554" i="8"/>
  <c r="H554" i="8" s="1"/>
  <c r="F550" i="8"/>
  <c r="H550" i="8"/>
  <c r="E548" i="8"/>
  <c r="G548" i="8" s="1"/>
  <c r="F547" i="8"/>
  <c r="H547" i="8" s="1"/>
  <c r="F545" i="8"/>
  <c r="H545" i="8" s="1"/>
  <c r="E544" i="8"/>
  <c r="G544" i="8"/>
  <c r="E543" i="8"/>
  <c r="G543" i="8" s="1"/>
  <c r="F541" i="8"/>
  <c r="H541" i="8" s="1"/>
  <c r="E539" i="8"/>
  <c r="G539" i="8" s="1"/>
  <c r="F538" i="8"/>
  <c r="H538" i="8"/>
  <c r="E537" i="8"/>
  <c r="G537" i="8" s="1"/>
  <c r="F535" i="8"/>
  <c r="H535" i="8" s="1"/>
  <c r="F533" i="8"/>
  <c r="H533" i="8"/>
  <c r="F532" i="8"/>
  <c r="H532" i="8" s="1"/>
  <c r="F529" i="8"/>
  <c r="H529" i="8"/>
  <c r="E528" i="8"/>
  <c r="G528" i="8"/>
  <c r="F526" i="8"/>
  <c r="H526" i="8" s="1"/>
  <c r="F525" i="8"/>
  <c r="H525" i="8" s="1"/>
  <c r="F523" i="8"/>
  <c r="H523" i="8"/>
  <c r="F522" i="8"/>
  <c r="H522" i="8"/>
  <c r="F521" i="8"/>
  <c r="H521" i="8" s="1"/>
  <c r="F520" i="8"/>
  <c r="H520" i="8" s="1"/>
  <c r="F517" i="8"/>
  <c r="H517" i="8"/>
  <c r="F516" i="8"/>
  <c r="H516" i="8" s="1"/>
  <c r="E514" i="8"/>
  <c r="G514" i="8" s="1"/>
  <c r="E513" i="8"/>
  <c r="G513" i="8"/>
  <c r="F512" i="8"/>
  <c r="H512" i="8"/>
  <c r="F511" i="8"/>
  <c r="H511" i="8" s="1"/>
  <c r="F510" i="8"/>
  <c r="H510" i="8" s="1"/>
  <c r="F509" i="8"/>
  <c r="H509" i="8"/>
  <c r="E506" i="8"/>
  <c r="G506" i="8" s="1"/>
  <c r="E505" i="8"/>
  <c r="G505" i="8" s="1"/>
  <c r="F504" i="8"/>
  <c r="H504" i="8"/>
  <c r="F503" i="8"/>
  <c r="H503" i="8"/>
  <c r="F502" i="8"/>
  <c r="H502" i="8" s="1"/>
  <c r="F501" i="8"/>
  <c r="H501" i="8" s="1"/>
  <c r="F497" i="8"/>
  <c r="H497" i="8" s="1"/>
  <c r="F495" i="8"/>
  <c r="H495" i="8" s="1"/>
  <c r="E493" i="8"/>
  <c r="G493" i="8" s="1"/>
  <c r="E492" i="8"/>
  <c r="G492" i="8"/>
  <c r="E488" i="8"/>
  <c r="G488" i="8" s="1"/>
  <c r="F487" i="8"/>
  <c r="H487" i="8"/>
  <c r="F486" i="8"/>
  <c r="H486" i="8"/>
  <c r="F485" i="8"/>
  <c r="H485" i="8" s="1"/>
  <c r="E484" i="8"/>
  <c r="G484" i="8" s="1"/>
  <c r="F483" i="8"/>
  <c r="H483" i="8"/>
  <c r="F482" i="8"/>
  <c r="H482" i="8"/>
  <c r="F481" i="8"/>
  <c r="H481" i="8" s="1"/>
  <c r="F479" i="8"/>
  <c r="H479" i="8" s="1"/>
  <c r="F478" i="8"/>
  <c r="H478" i="8"/>
  <c r="E476" i="8"/>
  <c r="G476" i="8" s="1"/>
  <c r="F474" i="8"/>
  <c r="H474" i="8" s="1"/>
  <c r="E473" i="8"/>
  <c r="G473" i="8"/>
  <c r="F471" i="8"/>
  <c r="H471" i="8"/>
  <c r="E470" i="8"/>
  <c r="G470" i="8" s="1"/>
  <c r="F469" i="8"/>
  <c r="H469" i="8" s="1"/>
  <c r="F468" i="8"/>
  <c r="H468" i="8"/>
  <c r="E464" i="8"/>
  <c r="G464" i="8" s="1"/>
  <c r="E461" i="8"/>
  <c r="G461" i="8" s="1"/>
  <c r="E459" i="8"/>
  <c r="G459" i="8"/>
  <c r="F456" i="8"/>
  <c r="H456" i="8" s="1"/>
  <c r="F454" i="8"/>
  <c r="H454" i="8" s="1"/>
  <c r="F452" i="8"/>
  <c r="H452" i="8"/>
  <c r="F449" i="8"/>
  <c r="H449" i="8"/>
  <c r="F448" i="8"/>
  <c r="H448" i="8" s="1"/>
  <c r="F445" i="8"/>
  <c r="H445" i="8" s="1"/>
  <c r="F444" i="8"/>
  <c r="H444" i="8"/>
  <c r="F441" i="8"/>
  <c r="H441" i="8"/>
  <c r="F440" i="8"/>
  <c r="H440" i="8" s="1"/>
  <c r="F437" i="8"/>
  <c r="H437" i="8" s="1"/>
  <c r="F436" i="8"/>
  <c r="H436" i="8"/>
  <c r="F433" i="8"/>
  <c r="H433" i="8"/>
  <c r="F432" i="8"/>
  <c r="H432" i="8" s="1"/>
  <c r="F429" i="8"/>
  <c r="H429" i="8" s="1"/>
  <c r="F428" i="8"/>
  <c r="H428" i="8"/>
  <c r="F425" i="8"/>
  <c r="H425" i="8"/>
  <c r="F424" i="8"/>
  <c r="H424" i="8" s="1"/>
  <c r="F422" i="8"/>
  <c r="H422" i="8" s="1"/>
  <c r="F420" i="8"/>
  <c r="H420" i="8"/>
  <c r="E418" i="8"/>
  <c r="G418" i="8"/>
  <c r="F417" i="8"/>
  <c r="H417" i="8" s="1"/>
  <c r="F415" i="8"/>
  <c r="H415" i="8" s="1"/>
  <c r="E414" i="8"/>
  <c r="G414" i="8"/>
  <c r="E413" i="8"/>
  <c r="G413" i="8"/>
  <c r="F412" i="8"/>
  <c r="H412" i="8" s="1"/>
  <c r="F411" i="8"/>
  <c r="H411" i="8" s="1"/>
  <c r="E410" i="8"/>
  <c r="G410" i="8"/>
  <c r="F407" i="8"/>
  <c r="H407" i="8" s="1"/>
  <c r="F406" i="8"/>
  <c r="H406" i="8" s="1"/>
  <c r="E405" i="8"/>
  <c r="G405" i="8"/>
  <c r="F404" i="8"/>
  <c r="H404" i="8"/>
  <c r="F403" i="8"/>
  <c r="H403" i="8" s="1"/>
  <c r="F401" i="8"/>
  <c r="H401" i="8" s="1"/>
  <c r="F398" i="8"/>
  <c r="H398" i="8"/>
  <c r="F397" i="8"/>
  <c r="H397" i="8" s="1"/>
  <c r="F395" i="8"/>
  <c r="H395" i="8" s="1"/>
  <c r="E394" i="8"/>
  <c r="G394" i="8"/>
  <c r="F393" i="8"/>
  <c r="H393" i="8"/>
  <c r="F392" i="8"/>
  <c r="H392" i="8" s="1"/>
  <c r="E391" i="8"/>
  <c r="G391" i="8" s="1"/>
  <c r="F389" i="8"/>
  <c r="H389" i="8"/>
  <c r="E388" i="8"/>
  <c r="G388" i="8" s="1"/>
  <c r="F385" i="8"/>
  <c r="H385" i="8" s="1"/>
  <c r="E383" i="8"/>
  <c r="G383" i="8"/>
  <c r="F382" i="8"/>
  <c r="H382" i="8"/>
  <c r="E381" i="8"/>
  <c r="G381" i="8" s="1"/>
  <c r="E380" i="8"/>
  <c r="G380" i="8" s="1"/>
  <c r="F379" i="8"/>
  <c r="H379" i="8"/>
  <c r="E377" i="8"/>
  <c r="G377" i="8"/>
  <c r="F376" i="8"/>
  <c r="H376" i="8" s="1"/>
  <c r="F375" i="8"/>
  <c r="H375" i="8" s="1"/>
  <c r="F374" i="8"/>
  <c r="H374" i="8"/>
  <c r="F371" i="8"/>
  <c r="H371" i="8" s="1"/>
  <c r="F369" i="8"/>
  <c r="H369" i="8" s="1"/>
  <c r="F368" i="8"/>
  <c r="H368" i="8"/>
  <c r="E367" i="8"/>
  <c r="G367" i="8"/>
  <c r="E366" i="8"/>
  <c r="G366" i="8" s="1"/>
  <c r="F365" i="8"/>
  <c r="H365" i="8" s="1"/>
  <c r="F364" i="8"/>
  <c r="H364" i="8"/>
  <c r="F361" i="8"/>
  <c r="H361" i="8"/>
  <c r="F360" i="8"/>
  <c r="H360" i="8" s="1"/>
  <c r="E359" i="8"/>
  <c r="G359" i="8" s="1"/>
  <c r="F358" i="8"/>
  <c r="H358" i="8"/>
  <c r="F357" i="8"/>
  <c r="H357" i="8"/>
  <c r="E355" i="8"/>
  <c r="G355" i="8" s="1"/>
  <c r="F354" i="8"/>
  <c r="H354" i="8" s="1"/>
  <c r="F353" i="8"/>
  <c r="H353" i="8"/>
  <c r="F352" i="8"/>
  <c r="H352" i="8"/>
  <c r="E351" i="8"/>
  <c r="G351" i="8" s="1"/>
  <c r="E350" i="8"/>
  <c r="G350" i="8" s="1"/>
  <c r="F349" i="8"/>
  <c r="H349" i="8"/>
  <c r="F348" i="8"/>
  <c r="F345" i="8"/>
  <c r="H345" i="8"/>
  <c r="F344" i="8"/>
  <c r="H344" i="8"/>
  <c r="E343" i="8"/>
  <c r="G343" i="8"/>
  <c r="F342" i="8"/>
  <c r="H342" i="8" s="1"/>
  <c r="F341" i="8"/>
  <c r="H341" i="8"/>
  <c r="F338" i="8"/>
  <c r="H338" i="8" s="1"/>
  <c r="F337" i="8"/>
  <c r="H337" i="8" s="1"/>
  <c r="F336" i="8"/>
  <c r="H336" i="8"/>
  <c r="E335" i="8"/>
  <c r="G335" i="8"/>
  <c r="E334" i="8"/>
  <c r="G334" i="8" s="1"/>
  <c r="F333" i="8"/>
  <c r="H333" i="8" s="1"/>
  <c r="F331" i="8"/>
  <c r="H331" i="8"/>
  <c r="E329" i="8"/>
  <c r="G329" i="8" s="1"/>
  <c r="F328" i="8"/>
  <c r="H328" i="8" s="1"/>
  <c r="F327" i="8"/>
  <c r="H327" i="8"/>
  <c r="E324" i="8"/>
  <c r="G324" i="8"/>
  <c r="F323" i="8"/>
  <c r="H323" i="8" s="1"/>
  <c r="E322" i="8"/>
  <c r="G322" i="8" s="1"/>
  <c r="H321" i="8"/>
  <c r="E320" i="8"/>
  <c r="G320" i="8"/>
  <c r="F319" i="8"/>
  <c r="H319" i="8" s="1"/>
  <c r="F318" i="8"/>
  <c r="H318" i="8" s="1"/>
  <c r="E316" i="8"/>
  <c r="G316" i="8"/>
  <c r="E314" i="8"/>
  <c r="G314" i="8"/>
  <c r="F311" i="8"/>
  <c r="H311" i="8" s="1"/>
  <c r="E310" i="8"/>
  <c r="G310" i="8"/>
  <c r="F309" i="8"/>
  <c r="H309" i="8"/>
  <c r="E307" i="8"/>
  <c r="G307" i="8" s="1"/>
  <c r="F306" i="8"/>
  <c r="H306" i="8" s="1"/>
  <c r="E305" i="8"/>
  <c r="G305" i="8"/>
  <c r="F304" i="8"/>
  <c r="H304" i="8"/>
  <c r="F301" i="8"/>
  <c r="H301" i="8" s="1"/>
  <c r="E300" i="8"/>
  <c r="G300" i="8"/>
  <c r="F299" i="8"/>
  <c r="H299" i="8"/>
  <c r="F297" i="8"/>
  <c r="H297" i="8" s="1"/>
  <c r="F296" i="8"/>
  <c r="H296" i="8" s="1"/>
  <c r="E295" i="8"/>
  <c r="G295" i="8"/>
  <c r="F294" i="8"/>
  <c r="H294" i="8"/>
  <c r="E292" i="8"/>
  <c r="G292" i="8" s="1"/>
  <c r="E291" i="8"/>
  <c r="G291" i="8"/>
  <c r="F290" i="8"/>
  <c r="H290" i="8"/>
  <c r="F289" i="8"/>
  <c r="H289" i="8" s="1"/>
  <c r="F288" i="8"/>
  <c r="H288" i="8" s="1"/>
  <c r="F286" i="8"/>
  <c r="H286" i="8"/>
  <c r="F285" i="8"/>
  <c r="H285" i="8"/>
  <c r="E282" i="8"/>
  <c r="G282" i="8" s="1"/>
  <c r="F281" i="8"/>
  <c r="H281" i="8"/>
  <c r="E280" i="8"/>
  <c r="G280" i="8"/>
  <c r="F279" i="8"/>
  <c r="H279" i="8" s="1"/>
  <c r="E277" i="8"/>
  <c r="G277" i="8" s="1"/>
  <c r="F276" i="8"/>
  <c r="H276" i="8"/>
  <c r="F273" i="8"/>
  <c r="H273" i="8" s="1"/>
  <c r="F272" i="8"/>
  <c r="H272" i="8" s="1"/>
  <c r="F271" i="8"/>
  <c r="H271" i="8"/>
  <c r="F270" i="8"/>
  <c r="H270" i="8"/>
  <c r="F269" i="8"/>
  <c r="H269" i="8" s="1"/>
  <c r="F268" i="8"/>
  <c r="H268" i="8" s="1"/>
  <c r="E266" i="8"/>
  <c r="G266" i="8"/>
  <c r="F264" i="8"/>
  <c r="H264" i="8" s="1"/>
  <c r="F263" i="8"/>
  <c r="H263" i="8" s="1"/>
  <c r="F262" i="8"/>
  <c r="H262" i="8"/>
  <c r="E261" i="8"/>
  <c r="G261" i="8"/>
  <c r="F260" i="8"/>
  <c r="H260" i="8" s="1"/>
  <c r="F259" i="8"/>
  <c r="H259" i="8" s="1"/>
  <c r="F258" i="8"/>
  <c r="H258" i="8"/>
  <c r="E255" i="8"/>
  <c r="G255" i="8" s="1"/>
  <c r="F254" i="8"/>
  <c r="H254" i="8" s="1"/>
  <c r="F253" i="8"/>
  <c r="H253" i="8"/>
  <c r="F251" i="8"/>
  <c r="H251" i="8"/>
  <c r="F250" i="8"/>
  <c r="H250" i="8" s="1"/>
  <c r="E249" i="8"/>
  <c r="G249" i="8" s="1"/>
  <c r="E247" i="8"/>
  <c r="G247" i="8"/>
  <c r="E245" i="8"/>
  <c r="G245" i="8" s="1"/>
  <c r="F244" i="8"/>
  <c r="H244" i="8" s="1"/>
  <c r="E243" i="8"/>
  <c r="G243" i="8"/>
  <c r="F242" i="8"/>
  <c r="H242" i="8"/>
  <c r="E241" i="8"/>
  <c r="G241" i="8" s="1"/>
  <c r="E240" i="8"/>
  <c r="G240" i="8" s="1"/>
  <c r="E239" i="8"/>
  <c r="G239" i="8"/>
  <c r="E237" i="8"/>
  <c r="G237" i="8" s="1"/>
  <c r="E236" i="8"/>
  <c r="G236" i="8" s="1"/>
  <c r="E233" i="8"/>
  <c r="G233" i="8" s="1"/>
  <c r="E232" i="8"/>
  <c r="G232" i="8" s="1"/>
  <c r="F231" i="8"/>
  <c r="H231" i="8"/>
  <c r="E230" i="8"/>
  <c r="G230" i="8"/>
  <c r="E229" i="8"/>
  <c r="G229" i="8" s="1"/>
  <c r="E228" i="8"/>
  <c r="G228" i="8" s="1"/>
  <c r="E227" i="8"/>
  <c r="G227" i="8"/>
  <c r="F225" i="8"/>
  <c r="H225" i="8"/>
  <c r="F224" i="8"/>
  <c r="H224" i="8" s="1"/>
  <c r="F223" i="8"/>
  <c r="H223" i="8" s="1"/>
  <c r="E222" i="8"/>
  <c r="G222" i="8"/>
  <c r="E221" i="8"/>
  <c r="G221" i="8"/>
  <c r="E220" i="8"/>
  <c r="G220" i="8" s="1"/>
  <c r="F219" i="8"/>
  <c r="H219" i="8" s="1"/>
  <c r="E217" i="8"/>
  <c r="G217" i="8"/>
  <c r="F216" i="8"/>
  <c r="H216" i="8"/>
  <c r="F215" i="8"/>
  <c r="H215" i="8" s="1"/>
  <c r="E214" i="8"/>
  <c r="G214" i="8" s="1"/>
  <c r="F213" i="8"/>
  <c r="H213" i="8"/>
  <c r="E211" i="8"/>
  <c r="G211" i="8"/>
  <c r="F210" i="8"/>
  <c r="H210" i="8" s="1"/>
  <c r="E209" i="8"/>
  <c r="G209" i="8" s="1"/>
  <c r="E208" i="8"/>
  <c r="G208" i="8"/>
  <c r="F207" i="8"/>
  <c r="H207" i="8"/>
  <c r="F205" i="8"/>
  <c r="H205" i="8" s="1"/>
  <c r="F204" i="8"/>
  <c r="H204" i="8" s="1"/>
  <c r="E203" i="8"/>
  <c r="G203" i="8"/>
  <c r="E202" i="8"/>
  <c r="G202" i="8"/>
  <c r="F200" i="8"/>
  <c r="H200" i="8" s="1"/>
  <c r="E199" i="8"/>
  <c r="G199" i="8" s="1"/>
  <c r="E198" i="8"/>
  <c r="G198" i="8"/>
  <c r="F197" i="8"/>
  <c r="H197" i="8"/>
  <c r="F195" i="8"/>
  <c r="H195" i="8" s="1"/>
  <c r="F194" i="8"/>
  <c r="H194" i="8" s="1"/>
  <c r="E193" i="8"/>
  <c r="G193" i="8"/>
  <c r="E192" i="8"/>
  <c r="G192" i="8"/>
  <c r="F191" i="8"/>
  <c r="H191" i="8" s="1"/>
  <c r="F189" i="8"/>
  <c r="H189" i="8" s="1"/>
  <c r="E188" i="8"/>
  <c r="G188" i="8"/>
  <c r="E187" i="8"/>
  <c r="G187" i="8"/>
  <c r="F186" i="8"/>
  <c r="H186" i="8" s="1"/>
  <c r="F185" i="8"/>
  <c r="H185" i="8" s="1"/>
  <c r="E183" i="8"/>
  <c r="G183" i="8"/>
  <c r="F182" i="8"/>
  <c r="H182" i="8"/>
  <c r="E181" i="8"/>
  <c r="G181" i="8" s="1"/>
  <c r="F180" i="8"/>
  <c r="H180" i="8" s="1"/>
  <c r="F178" i="8"/>
  <c r="H178" i="8"/>
  <c r="F177" i="8"/>
  <c r="H177" i="8"/>
  <c r="F176" i="8"/>
  <c r="H176" i="8" s="1"/>
  <c r="E174" i="8"/>
  <c r="G174" i="8" s="1"/>
  <c r="F173" i="8"/>
  <c r="H173" i="8"/>
  <c r="E172" i="8"/>
  <c r="G172" i="8"/>
  <c r="F171" i="8"/>
  <c r="H171" i="8" s="1"/>
  <c r="F170" i="8"/>
  <c r="H170" i="8" s="1"/>
  <c r="E168" i="8"/>
  <c r="G168" i="8"/>
  <c r="F167" i="8"/>
  <c r="H167" i="8"/>
  <c r="F166" i="8"/>
  <c r="H166" i="8" s="1"/>
  <c r="E165" i="8"/>
  <c r="G165" i="8" s="1"/>
  <c r="E164" i="8"/>
  <c r="G164" i="8"/>
  <c r="F163" i="8"/>
  <c r="H163" i="8"/>
  <c r="F162" i="8"/>
  <c r="H162" i="8" s="1"/>
  <c r="F161" i="8"/>
  <c r="H161" i="8" s="1"/>
  <c r="F159" i="8"/>
  <c r="H159" i="8"/>
  <c r="E158" i="8"/>
  <c r="G158" i="8"/>
  <c r="F157" i="8"/>
  <c r="H157" i="8" s="1"/>
  <c r="E156" i="8"/>
  <c r="G156" i="8" s="1"/>
  <c r="E154" i="8"/>
  <c r="G154" i="8"/>
  <c r="F153" i="8"/>
  <c r="H153" i="8"/>
  <c r="E152" i="8"/>
  <c r="E150" i="8"/>
  <c r="G150" i="8"/>
  <c r="F149" i="8"/>
  <c r="H149" i="8" s="1"/>
  <c r="F148" i="8"/>
  <c r="H148" i="8" s="1"/>
  <c r="E146" i="8"/>
  <c r="G146" i="8"/>
  <c r="F145" i="8"/>
  <c r="H145" i="8"/>
  <c r="E144" i="8"/>
  <c r="G144" i="8" s="1"/>
  <c r="E143" i="8"/>
  <c r="G143" i="8"/>
  <c r="F140" i="8"/>
  <c r="H140" i="8"/>
  <c r="F139" i="8"/>
  <c r="H139" i="8" s="1"/>
  <c r="E138" i="8"/>
  <c r="G138" i="8" s="1"/>
  <c r="E137" i="8"/>
  <c r="G137" i="8"/>
  <c r="F136" i="8"/>
  <c r="H136" i="8"/>
  <c r="F134" i="8"/>
  <c r="H134" i="8" s="1"/>
  <c r="F133" i="8"/>
  <c r="H133" i="8" s="1"/>
  <c r="G132" i="8"/>
  <c r="E131" i="8"/>
  <c r="G131" i="8"/>
  <c r="F129" i="8"/>
  <c r="H129" i="8" s="1"/>
  <c r="F128" i="8"/>
  <c r="H128" i="8" s="1"/>
  <c r="E127" i="8"/>
  <c r="G127" i="8"/>
  <c r="E125" i="8"/>
  <c r="G125" i="8" s="1"/>
  <c r="F124" i="8"/>
  <c r="H124" i="8"/>
  <c r="E123" i="8"/>
  <c r="G123" i="8"/>
  <c r="H122" i="8"/>
  <c r="F120" i="8"/>
  <c r="H120" i="8" s="1"/>
  <c r="F119" i="8"/>
  <c r="H119" i="8" s="1"/>
  <c r="E118" i="8"/>
  <c r="G118" i="8"/>
  <c r="E117" i="8"/>
  <c r="G117" i="8"/>
  <c r="F116" i="8"/>
  <c r="H116" i="8" s="1"/>
  <c r="F111" i="8"/>
  <c r="H111" i="8" s="1"/>
  <c r="E113" i="8"/>
  <c r="G113" i="8"/>
  <c r="F114" i="8"/>
  <c r="H114" i="8" s="1"/>
  <c r="F110" i="8"/>
  <c r="H110" i="8" s="1"/>
  <c r="E109" i="8"/>
  <c r="G109" i="8"/>
  <c r="F107" i="8"/>
  <c r="H107" i="8"/>
  <c r="E106" i="8"/>
  <c r="G106" i="8" s="1"/>
  <c r="F105" i="8"/>
  <c r="H105" i="8" s="1"/>
  <c r="E104" i="8"/>
  <c r="G104" i="8"/>
  <c r="H102" i="8"/>
  <c r="E101" i="8"/>
  <c r="G101" i="8" s="1"/>
  <c r="F100" i="8"/>
  <c r="H100" i="8" s="1"/>
  <c r="E97" i="8"/>
  <c r="G97" i="8"/>
  <c r="F96" i="8"/>
  <c r="H96" i="8"/>
  <c r="F62" i="8"/>
  <c r="H62" i="8" s="1"/>
  <c r="E63" i="8"/>
  <c r="G63" i="8" s="1"/>
  <c r="F64" i="8"/>
  <c r="H64" i="8"/>
  <c r="E65" i="8"/>
  <c r="G65" i="8"/>
  <c r="F66" i="8"/>
  <c r="H66" i="8" s="1"/>
  <c r="F68" i="8"/>
  <c r="H68" i="8" s="1"/>
  <c r="E69" i="8"/>
  <c r="G69" i="8"/>
  <c r="F71" i="8"/>
  <c r="H71" i="8"/>
  <c r="E72" i="8"/>
  <c r="G72" i="8" s="1"/>
  <c r="F73" i="8"/>
  <c r="H73" i="8" s="1"/>
  <c r="E74" i="8"/>
  <c r="G74" i="8"/>
  <c r="F75" i="8"/>
  <c r="H75" i="8"/>
  <c r="E76" i="8"/>
  <c r="G76" i="8" s="1"/>
  <c r="F77" i="8"/>
  <c r="H77" i="8" s="1"/>
  <c r="E78" i="8"/>
  <c r="G78" i="8"/>
  <c r="F79" i="8"/>
  <c r="H79" i="8"/>
  <c r="E80" i="8"/>
  <c r="G80" i="8" s="1"/>
  <c r="F81" i="8"/>
  <c r="H81" i="8" s="1"/>
  <c r="E82" i="8"/>
  <c r="G82" i="8"/>
  <c r="F83" i="8"/>
  <c r="H83" i="8"/>
  <c r="E84" i="8"/>
  <c r="G84" i="8" s="1"/>
  <c r="F85" i="8"/>
  <c r="H85" i="8" s="1"/>
  <c r="E86" i="8"/>
  <c r="G86" i="8"/>
  <c r="F87" i="8"/>
  <c r="H87" i="8"/>
  <c r="E88" i="8"/>
  <c r="G88" i="8" s="1"/>
  <c r="E90" i="8"/>
  <c r="G90" i="8" s="1"/>
  <c r="E61" i="8"/>
  <c r="G61" i="8"/>
  <c r="F60" i="8"/>
  <c r="H60" i="8" s="1"/>
  <c r="E58" i="8"/>
  <c r="G58" i="8" s="1"/>
  <c r="F57" i="8"/>
  <c r="H57" i="8"/>
  <c r="E56" i="8"/>
  <c r="G56" i="8"/>
  <c r="F55" i="8"/>
  <c r="H55" i="8" s="1"/>
  <c r="E54" i="8"/>
  <c r="G54" i="8" s="1"/>
  <c r="F53" i="8"/>
  <c r="H53" i="8"/>
  <c r="E52" i="8"/>
  <c r="G52" i="8"/>
  <c r="F51" i="8"/>
  <c r="H51" i="8" s="1"/>
  <c r="E50" i="8"/>
  <c r="G50" i="8" s="1"/>
  <c r="F49" i="8"/>
  <c r="H49" i="8"/>
  <c r="E48" i="8"/>
  <c r="G48" i="8"/>
  <c r="F47" i="8"/>
  <c r="H47" i="8" s="1"/>
  <c r="E46" i="8"/>
  <c r="G46" i="8" s="1"/>
  <c r="F45" i="8"/>
  <c r="H45" i="8"/>
  <c r="E44" i="8"/>
  <c r="G44" i="8"/>
  <c r="F43" i="8"/>
  <c r="H43" i="8" s="1"/>
  <c r="E42" i="8"/>
  <c r="G42" i="8" s="1"/>
  <c r="F41" i="8"/>
  <c r="H41" i="8"/>
  <c r="E39" i="8"/>
  <c r="G39" i="8"/>
  <c r="F38" i="8"/>
  <c r="H38" i="8" s="1"/>
  <c r="E37" i="8"/>
  <c r="G37" i="8" s="1"/>
  <c r="F36" i="8"/>
  <c r="H36" i="8"/>
  <c r="E35" i="8"/>
  <c r="G35" i="8"/>
  <c r="F34" i="8"/>
  <c r="H34" i="8" s="1"/>
  <c r="E32" i="8"/>
  <c r="G32" i="8" s="1"/>
  <c r="F31" i="8"/>
  <c r="H31" i="8"/>
  <c r="E30" i="8"/>
  <c r="G30" i="8"/>
  <c r="F29" i="8"/>
  <c r="H29" i="8" s="1"/>
  <c r="E28" i="8"/>
  <c r="G28" i="8" s="1"/>
  <c r="F27" i="8"/>
  <c r="H27" i="8"/>
  <c r="E26" i="8"/>
  <c r="G26" i="8"/>
  <c r="F25" i="8"/>
  <c r="H25" i="8" s="1"/>
  <c r="E24" i="8"/>
  <c r="G24" i="8" s="1"/>
  <c r="F22" i="8"/>
  <c r="H22" i="8"/>
  <c r="E21" i="8"/>
  <c r="G21" i="8"/>
  <c r="F20" i="8"/>
  <c r="H20" i="8" s="1"/>
  <c r="E19" i="8"/>
  <c r="G19" i="8" s="1"/>
  <c r="E9" i="8"/>
  <c r="G9" i="8"/>
  <c r="E10" i="8"/>
  <c r="G10" i="8"/>
  <c r="E11" i="8"/>
  <c r="G11" i="8" s="1"/>
  <c r="E12" i="8"/>
  <c r="G12" i="8" s="1"/>
  <c r="E13" i="8"/>
  <c r="G13" i="8"/>
  <c r="G14" i="8"/>
  <c r="E15" i="8"/>
  <c r="G15" i="8" s="1"/>
  <c r="E16" i="8"/>
  <c r="G16" i="8" s="1"/>
  <c r="E17" i="8"/>
  <c r="G17" i="8"/>
  <c r="E8" i="8"/>
  <c r="G8" i="8"/>
  <c r="E538" i="8"/>
  <c r="G538" i="8" s="1"/>
  <c r="E354" i="8"/>
  <c r="G354" i="8"/>
  <c r="F613" i="8"/>
  <c r="H613" i="8" s="1"/>
  <c r="E406" i="8"/>
  <c r="G406" i="8"/>
  <c r="F528" i="8"/>
  <c r="H528" i="8" s="1"/>
  <c r="F461" i="8"/>
  <c r="H461" i="8"/>
  <c r="E225" i="8"/>
  <c r="G225" i="8" s="1"/>
  <c r="E246" i="8"/>
  <c r="G246" i="8"/>
  <c r="F255" i="8"/>
  <c r="H255" i="8" s="1"/>
  <c r="E259" i="8"/>
  <c r="G259" i="8"/>
  <c r="F405" i="8"/>
  <c r="H405" i="8" s="1"/>
  <c r="F131" i="8"/>
  <c r="H131" i="8" s="1"/>
  <c r="E306" i="8"/>
  <c r="G306" i="8" s="1"/>
  <c r="E374" i="8"/>
  <c r="G374" i="8"/>
  <c r="E440" i="8"/>
  <c r="G440" i="8" s="1"/>
  <c r="E510" i="8"/>
  <c r="G510" i="8"/>
  <c r="E525" i="8"/>
  <c r="G525" i="8" s="1"/>
  <c r="F555" i="8"/>
  <c r="H555" i="8"/>
  <c r="F619" i="8"/>
  <c r="H619" i="8" s="1"/>
  <c r="F151" i="8"/>
  <c r="H151" i="8"/>
  <c r="E173" i="8"/>
  <c r="G173" i="8" s="1"/>
  <c r="E177" i="8"/>
  <c r="G177" i="8"/>
  <c r="F312" i="8"/>
  <c r="H312" i="8" s="1"/>
  <c r="E338" i="8"/>
  <c r="G338" i="8"/>
  <c r="E368" i="8"/>
  <c r="G368" i="8" s="1"/>
  <c r="E483" i="8"/>
  <c r="G483" i="8"/>
  <c r="F506" i="8"/>
  <c r="H506" i="8" s="1"/>
  <c r="E509" i="8"/>
  <c r="G509" i="8" s="1"/>
  <c r="E511" i="8"/>
  <c r="G511" i="8" s="1"/>
  <c r="F394" i="8"/>
  <c r="H394" i="8"/>
  <c r="E182" i="8"/>
  <c r="G182" i="8" s="1"/>
  <c r="E285" i="8"/>
  <c r="G285" i="8"/>
  <c r="F350" i="8"/>
  <c r="H350" i="8" s="1"/>
  <c r="F410" i="8"/>
  <c r="H410" i="8"/>
  <c r="F413" i="8"/>
  <c r="H413" i="8" s="1"/>
  <c r="E424" i="8"/>
  <c r="G424" i="8"/>
  <c r="F470" i="8"/>
  <c r="H470" i="8" s="1"/>
  <c r="E481" i="8"/>
  <c r="G481" i="8"/>
  <c r="E487" i="8"/>
  <c r="G487" i="8" s="1"/>
  <c r="H493" i="8"/>
  <c r="E501" i="8"/>
  <c r="G501" i="8" s="1"/>
  <c r="E503" i="8"/>
  <c r="G503" i="8" s="1"/>
  <c r="E532" i="8"/>
  <c r="G532" i="8"/>
  <c r="E536" i="8"/>
  <c r="G536" i="8"/>
  <c r="F598" i="8"/>
  <c r="H598" i="8" s="1"/>
  <c r="E321" i="8"/>
  <c r="G321" i="8" s="1"/>
  <c r="F324" i="8"/>
  <c r="H324" i="8"/>
  <c r="F366" i="8"/>
  <c r="H366" i="8"/>
  <c r="F380" i="8"/>
  <c r="H380" i="8" s="1"/>
  <c r="F391" i="8"/>
  <c r="H391" i="8" s="1"/>
  <c r="F414" i="8"/>
  <c r="H414" i="8"/>
  <c r="F418" i="8"/>
  <c r="H418" i="8"/>
  <c r="E456" i="8"/>
  <c r="G456" i="8"/>
  <c r="E471" i="8"/>
  <c r="G471" i="8" s="1"/>
  <c r="F488" i="8"/>
  <c r="H488" i="8"/>
  <c r="E502" i="8"/>
  <c r="G502" i="8"/>
  <c r="E557" i="8"/>
  <c r="G557" i="8"/>
  <c r="E569" i="8"/>
  <c r="G569" i="8" s="1"/>
  <c r="E588" i="8"/>
  <c r="G588" i="8"/>
  <c r="F599" i="8"/>
  <c r="H599" i="8"/>
  <c r="F158" i="8"/>
  <c r="H158" i="8" s="1"/>
  <c r="E268" i="8"/>
  <c r="G268" i="8" s="1"/>
  <c r="E296" i="8"/>
  <c r="G296" i="8"/>
  <c r="E304" i="8"/>
  <c r="G304" i="8"/>
  <c r="E319" i="8"/>
  <c r="G319" i="8"/>
  <c r="F334" i="8"/>
  <c r="H334" i="8" s="1"/>
  <c r="E336" i="8"/>
  <c r="G336" i="8"/>
  <c r="F343" i="8"/>
  <c r="H343" i="8"/>
  <c r="E352" i="8"/>
  <c r="G352" i="8" s="1"/>
  <c r="F359" i="8"/>
  <c r="H359" i="8" s="1"/>
  <c r="E395" i="8"/>
  <c r="G395" i="8"/>
  <c r="E398" i="8"/>
  <c r="G398" i="8"/>
  <c r="E432" i="8"/>
  <c r="G432" i="8" s="1"/>
  <c r="F477" i="8"/>
  <c r="H477" i="8" s="1"/>
  <c r="E497" i="8"/>
  <c r="G497" i="8"/>
  <c r="F505" i="8"/>
  <c r="H505" i="8"/>
  <c r="F514" i="8"/>
  <c r="H514" i="8" s="1"/>
  <c r="E517" i="8"/>
  <c r="G517" i="8" s="1"/>
  <c r="F530" i="8"/>
  <c r="F543" i="8"/>
  <c r="H543" i="8" s="1"/>
  <c r="E559" i="8"/>
  <c r="G559" i="8"/>
  <c r="F562" i="8"/>
  <c r="H562" i="8" s="1"/>
  <c r="E574" i="8"/>
  <c r="G574" i="8"/>
  <c r="E590" i="8"/>
  <c r="G590" i="8" s="1"/>
  <c r="F594" i="8"/>
  <c r="H594" i="8"/>
  <c r="E603" i="8"/>
  <c r="G603" i="8" s="1"/>
  <c r="E605" i="8"/>
  <c r="G605" i="8"/>
  <c r="E159" i="8"/>
  <c r="G159" i="8" s="1"/>
  <c r="F192" i="8"/>
  <c r="H192" i="8" s="1"/>
  <c r="F295" i="8"/>
  <c r="H295" i="8" s="1"/>
  <c r="F339" i="8"/>
  <c r="H339" i="8"/>
  <c r="E342" i="8"/>
  <c r="G342" i="8" s="1"/>
  <c r="E348" i="8"/>
  <c r="F355" i="8"/>
  <c r="H355" i="8" s="1"/>
  <c r="E358" i="8"/>
  <c r="G358" i="8" s="1"/>
  <c r="E364" i="8"/>
  <c r="G364" i="8"/>
  <c r="E382" i="8"/>
  <c r="G382" i="8"/>
  <c r="F390" i="8"/>
  <c r="H390" i="8"/>
  <c r="E448" i="8"/>
  <c r="G448" i="8" s="1"/>
  <c r="F513" i="8"/>
  <c r="H513" i="8"/>
  <c r="E518" i="8"/>
  <c r="G518" i="8"/>
  <c r="F544" i="8"/>
  <c r="H544" i="8"/>
  <c r="F548" i="8"/>
  <c r="H548" i="8" s="1"/>
  <c r="F575" i="8"/>
  <c r="H575" i="8"/>
  <c r="F165" i="8"/>
  <c r="H165" i="8"/>
  <c r="F233" i="8"/>
  <c r="H233" i="8"/>
  <c r="F236" i="8"/>
  <c r="H236" i="8" s="1"/>
  <c r="F292" i="8"/>
  <c r="H292" i="8"/>
  <c r="F300" i="8"/>
  <c r="H300" i="8"/>
  <c r="E326" i="8"/>
  <c r="G326" i="8"/>
  <c r="F326" i="8"/>
  <c r="H326" i="8" s="1"/>
  <c r="F386" i="8"/>
  <c r="H386" i="8"/>
  <c r="E386" i="8"/>
  <c r="G386" i="8"/>
  <c r="F402" i="8"/>
  <c r="H402" i="8"/>
  <c r="E402" i="8"/>
  <c r="G402" i="8" s="1"/>
  <c r="E431" i="8"/>
  <c r="G431" i="8"/>
  <c r="F431" i="8"/>
  <c r="H431" i="8"/>
  <c r="E447" i="8"/>
  <c r="G447" i="8" s="1"/>
  <c r="F447" i="8"/>
  <c r="H447" i="8" s="1"/>
  <c r="E531" i="8"/>
  <c r="G531" i="8"/>
  <c r="F531" i="8"/>
  <c r="H531" i="8"/>
  <c r="F597" i="8"/>
  <c r="H597" i="8" s="1"/>
  <c r="E597" i="8"/>
  <c r="G597" i="8" s="1"/>
  <c r="E602" i="8"/>
  <c r="G602" i="8"/>
  <c r="F602" i="8"/>
  <c r="H602" i="8"/>
  <c r="F614" i="8"/>
  <c r="H614" i="8" s="1"/>
  <c r="E614" i="8"/>
  <c r="G614" i="8" s="1"/>
  <c r="F620" i="8"/>
  <c r="H620" i="8"/>
  <c r="E620" i="8"/>
  <c r="G620" i="8"/>
  <c r="F138" i="8"/>
  <c r="H138" i="8"/>
  <c r="F141" i="8"/>
  <c r="H141" i="8" s="1"/>
  <c r="E153" i="8"/>
  <c r="G153" i="8"/>
  <c r="F164" i="8"/>
  <c r="H164" i="8"/>
  <c r="F199" i="8"/>
  <c r="H199" i="8"/>
  <c r="F208" i="8"/>
  <c r="H208" i="8" s="1"/>
  <c r="F211" i="8"/>
  <c r="H211" i="8"/>
  <c r="E219" i="8"/>
  <c r="G219" i="8"/>
  <c r="F232" i="8"/>
  <c r="H232" i="8"/>
  <c r="F243" i="8"/>
  <c r="H243" i="8" s="1"/>
  <c r="E272" i="8"/>
  <c r="G272" i="8"/>
  <c r="E276" i="8"/>
  <c r="G276" i="8"/>
  <c r="F291" i="8"/>
  <c r="H291" i="8" s="1"/>
  <c r="F315" i="8"/>
  <c r="H315" i="8" s="1"/>
  <c r="E315" i="8"/>
  <c r="G315" i="8"/>
  <c r="E323" i="8"/>
  <c r="G323" i="8"/>
  <c r="F329" i="8"/>
  <c r="H329" i="8"/>
  <c r="F340" i="8"/>
  <c r="H340" i="8" s="1"/>
  <c r="E340" i="8"/>
  <c r="G340" i="8"/>
  <c r="F346" i="8"/>
  <c r="H346" i="8"/>
  <c r="E346" i="8"/>
  <c r="G346" i="8" s="1"/>
  <c r="E363" i="8"/>
  <c r="G363" i="8" s="1"/>
  <c r="F363" i="8"/>
  <c r="H363" i="8"/>
  <c r="F377" i="8"/>
  <c r="H377" i="8"/>
  <c r="E409" i="8"/>
  <c r="G409" i="8" s="1"/>
  <c r="F409" i="8"/>
  <c r="H409" i="8" s="1"/>
  <c r="E428" i="8"/>
  <c r="G428" i="8"/>
  <c r="E435" i="8"/>
  <c r="G435" i="8"/>
  <c r="F435" i="8"/>
  <c r="H435" i="8" s="1"/>
  <c r="E444" i="8"/>
  <c r="G444" i="8" s="1"/>
  <c r="E451" i="8"/>
  <c r="G451" i="8"/>
  <c r="F451" i="8"/>
  <c r="H451" i="8"/>
  <c r="F459" i="8"/>
  <c r="H459" i="8"/>
  <c r="F467" i="8"/>
  <c r="H467" i="8" s="1"/>
  <c r="E467" i="8"/>
  <c r="G467" i="8"/>
  <c r="F475" i="8"/>
  <c r="H475" i="8"/>
  <c r="E475" i="8"/>
  <c r="G475" i="8"/>
  <c r="E480" i="8"/>
  <c r="G480" i="8" s="1"/>
  <c r="F480" i="8"/>
  <c r="H480" i="8"/>
  <c r="F489" i="8"/>
  <c r="H489" i="8"/>
  <c r="E489" i="8"/>
  <c r="G489" i="8"/>
  <c r="H492" i="8"/>
  <c r="F507" i="8"/>
  <c r="H507" i="8"/>
  <c r="E507" i="8"/>
  <c r="G507" i="8" s="1"/>
  <c r="F551" i="8"/>
  <c r="H551" i="8"/>
  <c r="E551" i="8"/>
  <c r="G551" i="8" s="1"/>
  <c r="E561" i="8"/>
  <c r="G561" i="8"/>
  <c r="E568" i="8"/>
  <c r="G568" i="8" s="1"/>
  <c r="F568" i="8"/>
  <c r="H568" i="8" s="1"/>
  <c r="E582" i="8"/>
  <c r="G582" i="8" s="1"/>
  <c r="E611" i="8"/>
  <c r="G611" i="8"/>
  <c r="F611" i="8"/>
  <c r="H611" i="8" s="1"/>
  <c r="F617" i="8"/>
  <c r="H617" i="8"/>
  <c r="E624" i="8"/>
  <c r="G624" i="8" s="1"/>
  <c r="E373" i="8"/>
  <c r="G373" i="8"/>
  <c r="F373" i="8"/>
  <c r="H373" i="8" s="1"/>
  <c r="F387" i="8"/>
  <c r="H387" i="8"/>
  <c r="E387" i="8"/>
  <c r="G387" i="8" s="1"/>
  <c r="E423" i="8"/>
  <c r="G423" i="8"/>
  <c r="F423" i="8"/>
  <c r="H423" i="8" s="1"/>
  <c r="E439" i="8"/>
  <c r="G439" i="8"/>
  <c r="F439" i="8"/>
  <c r="H439" i="8" s="1"/>
  <c r="E455" i="8"/>
  <c r="G455" i="8"/>
  <c r="F455" i="8"/>
  <c r="H455" i="8" s="1"/>
  <c r="E524" i="8"/>
  <c r="G524" i="8" s="1"/>
  <c r="F524" i="8"/>
  <c r="H524" i="8" s="1"/>
  <c r="F542" i="8"/>
  <c r="H542" i="8"/>
  <c r="E542" i="8"/>
  <c r="G542" i="8" s="1"/>
  <c r="E579" i="8"/>
  <c r="G579" i="8"/>
  <c r="F579" i="8"/>
  <c r="H579" i="8" s="1"/>
  <c r="E587" i="8"/>
  <c r="G587" i="8"/>
  <c r="F587" i="8"/>
  <c r="H587" i="8" s="1"/>
  <c r="F595" i="8"/>
  <c r="H595" i="8"/>
  <c r="E595" i="8"/>
  <c r="G595" i="8" s="1"/>
  <c r="E124" i="8"/>
  <c r="G124" i="8"/>
  <c r="F143" i="8"/>
  <c r="H143" i="8" s="1"/>
  <c r="F146" i="8"/>
  <c r="H146" i="8"/>
  <c r="F150" i="8"/>
  <c r="H150" i="8" s="1"/>
  <c r="E167" i="8"/>
  <c r="G167" i="8"/>
  <c r="E171" i="8"/>
  <c r="G171" i="8" s="1"/>
  <c r="E189" i="8"/>
  <c r="G189" i="8" s="1"/>
  <c r="F217" i="8"/>
  <c r="H217" i="8" s="1"/>
  <c r="E224" i="8"/>
  <c r="G224" i="8"/>
  <c r="E238" i="8"/>
  <c r="G238" i="8" s="1"/>
  <c r="E244" i="8"/>
  <c r="G244" i="8"/>
  <c r="E263" i="8"/>
  <c r="G263" i="8" s="1"/>
  <c r="F282" i="8"/>
  <c r="H282" i="8"/>
  <c r="F307" i="8"/>
  <c r="H307" i="8" s="1"/>
  <c r="E311" i="8"/>
  <c r="G311" i="8"/>
  <c r="F313" i="8"/>
  <c r="H313" i="8" s="1"/>
  <c r="E313" i="8"/>
  <c r="G313" i="8"/>
  <c r="F316" i="8"/>
  <c r="H316" i="8" s="1"/>
  <c r="E328" i="8"/>
  <c r="G328" i="8"/>
  <c r="E347" i="8"/>
  <c r="G347" i="8" s="1"/>
  <c r="F347" i="8"/>
  <c r="H347" i="8"/>
  <c r="F356" i="8"/>
  <c r="H356" i="8" s="1"/>
  <c r="E356" i="8"/>
  <c r="G356" i="8" s="1"/>
  <c r="F362" i="8"/>
  <c r="H362" i="8" s="1"/>
  <c r="E362" i="8"/>
  <c r="G362" i="8"/>
  <c r="F419" i="8"/>
  <c r="H419" i="8" s="1"/>
  <c r="E419" i="8"/>
  <c r="G419" i="8"/>
  <c r="E427" i="8"/>
  <c r="G427" i="8" s="1"/>
  <c r="F427" i="8"/>
  <c r="H427" i="8"/>
  <c r="E436" i="8"/>
  <c r="G436" i="8" s="1"/>
  <c r="E443" i="8"/>
  <c r="G443" i="8"/>
  <c r="F443" i="8"/>
  <c r="H443" i="8" s="1"/>
  <c r="E452" i="8"/>
  <c r="G452" i="8"/>
  <c r="F466" i="8"/>
  <c r="H466" i="8" s="1"/>
  <c r="E466" i="8"/>
  <c r="G466" i="8"/>
  <c r="E468" i="8"/>
  <c r="G468" i="8" s="1"/>
  <c r="F476" i="8"/>
  <c r="H476" i="8"/>
  <c r="E485" i="8"/>
  <c r="G485" i="8" s="1"/>
  <c r="H491" i="8"/>
  <c r="E491" i="8"/>
  <c r="G491" i="8" s="1"/>
  <c r="E496" i="8"/>
  <c r="G496" i="8" s="1"/>
  <c r="F496" i="8"/>
  <c r="H496" i="8"/>
  <c r="F515" i="8"/>
  <c r="H515" i="8"/>
  <c r="E515" i="8"/>
  <c r="G515" i="8" s="1"/>
  <c r="E521" i="8"/>
  <c r="G521" i="8" s="1"/>
  <c r="F549" i="8"/>
  <c r="H549" i="8"/>
  <c r="E549" i="8"/>
  <c r="G549" i="8"/>
  <c r="F552" i="8"/>
  <c r="H552" i="8" s="1"/>
  <c r="F567" i="8"/>
  <c r="H567" i="8" s="1"/>
  <c r="E567" i="8"/>
  <c r="G567" i="8"/>
  <c r="F583" i="8"/>
  <c r="H583" i="8"/>
  <c r="E592" i="8"/>
  <c r="G592" i="8"/>
  <c r="E616" i="8"/>
  <c r="G616" i="8" s="1"/>
  <c r="F320" i="8"/>
  <c r="H320" i="8" s="1"/>
  <c r="E330" i="8"/>
  <c r="G330" i="8"/>
  <c r="F335" i="8"/>
  <c r="H335" i="8" s="1"/>
  <c r="E344" i="8"/>
  <c r="G344" i="8"/>
  <c r="F351" i="8"/>
  <c r="H351" i="8" s="1"/>
  <c r="E360" i="8"/>
  <c r="G360" i="8" s="1"/>
  <c r="F367" i="8"/>
  <c r="H367" i="8" s="1"/>
  <c r="F383" i="8"/>
  <c r="H383" i="8"/>
  <c r="F399" i="8"/>
  <c r="H399" i="8" s="1"/>
  <c r="F464" i="8"/>
  <c r="H464" i="8"/>
  <c r="F473" i="8"/>
  <c r="H473" i="8" s="1"/>
  <c r="E479" i="8"/>
  <c r="G479" i="8"/>
  <c r="F484" i="8"/>
  <c r="H484" i="8" s="1"/>
  <c r="E495" i="8"/>
  <c r="G495" i="8"/>
  <c r="F539" i="8"/>
  <c r="H539" i="8" s="1"/>
  <c r="F558" i="8"/>
  <c r="H558" i="8"/>
  <c r="E565" i="8"/>
  <c r="G565" i="8" s="1"/>
  <c r="E578" i="8"/>
  <c r="G578" i="8"/>
  <c r="E584" i="8"/>
  <c r="G584" i="8" s="1"/>
  <c r="F589" i="8"/>
  <c r="H589" i="8"/>
  <c r="E601" i="8"/>
  <c r="G601" i="8" s="1"/>
  <c r="F606" i="8"/>
  <c r="H606" i="8" s="1"/>
  <c r="E610" i="8"/>
  <c r="G610" i="8" s="1"/>
  <c r="F623" i="8"/>
  <c r="H623" i="8"/>
  <c r="E621" i="8"/>
  <c r="G621" i="8" s="1"/>
  <c r="E625" i="8"/>
  <c r="G625" i="8"/>
  <c r="E622" i="8"/>
  <c r="G622" i="8" s="1"/>
  <c r="E615" i="8"/>
  <c r="G615" i="8"/>
  <c r="F609" i="8"/>
  <c r="H609" i="8" s="1"/>
  <c r="E608" i="8"/>
  <c r="G608" i="8"/>
  <c r="F591" i="8"/>
  <c r="H591" i="8"/>
  <c r="F596" i="8"/>
  <c r="H596" i="8"/>
  <c r="F600" i="8"/>
  <c r="H600" i="8" s="1"/>
  <c r="F604" i="8"/>
  <c r="H604" i="8"/>
  <c r="E585" i="8"/>
  <c r="G585" i="8"/>
  <c r="E581" i="8"/>
  <c r="G581" i="8"/>
  <c r="E577" i="8"/>
  <c r="G577" i="8" s="1"/>
  <c r="F573" i="8"/>
  <c r="H573" i="8"/>
  <c r="E572" i="8"/>
  <c r="G572" i="8"/>
  <c r="E566" i="8"/>
  <c r="G566" i="8"/>
  <c r="E570" i="8"/>
  <c r="G570" i="8" s="1"/>
  <c r="E564" i="8"/>
  <c r="G564" i="8" s="1"/>
  <c r="E556" i="8"/>
  <c r="G556" i="8"/>
  <c r="E560" i="8"/>
  <c r="G560" i="8"/>
  <c r="E554" i="8"/>
  <c r="G554" i="8" s="1"/>
  <c r="E550" i="8"/>
  <c r="G550" i="8" s="1"/>
  <c r="E547" i="8"/>
  <c r="G547" i="8"/>
  <c r="E545" i="8"/>
  <c r="G545" i="8"/>
  <c r="E541" i="8"/>
  <c r="G541" i="8" s="1"/>
  <c r="F537" i="8"/>
  <c r="H537" i="8" s="1"/>
  <c r="E535" i="8"/>
  <c r="G535" i="8" s="1"/>
  <c r="E529" i="8"/>
  <c r="G529" i="8"/>
  <c r="E533" i="8"/>
  <c r="G533" i="8" s="1"/>
  <c r="E522" i="8"/>
  <c r="G522" i="8"/>
  <c r="E526" i="8"/>
  <c r="G526" i="8" s="1"/>
  <c r="E523" i="8"/>
  <c r="G523" i="8"/>
  <c r="E520" i="8"/>
  <c r="G520" i="8" s="1"/>
  <c r="E504" i="8"/>
  <c r="G504" i="8"/>
  <c r="E508" i="8"/>
  <c r="G508" i="8" s="1"/>
  <c r="E512" i="8"/>
  <c r="G512" i="8"/>
  <c r="E516" i="8"/>
  <c r="G516" i="8" s="1"/>
  <c r="E500" i="8"/>
  <c r="G500" i="8"/>
  <c r="E474" i="8"/>
  <c r="G474" i="8"/>
  <c r="E478" i="8"/>
  <c r="G478" i="8"/>
  <c r="E482" i="8"/>
  <c r="G482" i="8" s="1"/>
  <c r="E486" i="8"/>
  <c r="G486" i="8"/>
  <c r="E490" i="8"/>
  <c r="G490" i="8"/>
  <c r="E494" i="8"/>
  <c r="G494" i="8"/>
  <c r="E498" i="8"/>
  <c r="G498" i="8" s="1"/>
  <c r="E465" i="8"/>
  <c r="G465" i="8"/>
  <c r="E469" i="8"/>
  <c r="G469" i="8"/>
  <c r="E429" i="8"/>
  <c r="G429" i="8"/>
  <c r="F462" i="8"/>
  <c r="H462" i="8" s="1"/>
  <c r="E462" i="8"/>
  <c r="G462" i="8" s="1"/>
  <c r="F453" i="8"/>
  <c r="H453" i="8" s="1"/>
  <c r="E453" i="8"/>
  <c r="G453" i="8"/>
  <c r="E425" i="8"/>
  <c r="G425" i="8" s="1"/>
  <c r="E433" i="8"/>
  <c r="G433" i="8" s="1"/>
  <c r="E437" i="8"/>
  <c r="G437" i="8"/>
  <c r="E441" i="8"/>
  <c r="G441" i="8"/>
  <c r="E445" i="8"/>
  <c r="G445" i="8" s="1"/>
  <c r="E449" i="8"/>
  <c r="G449" i="8" s="1"/>
  <c r="F457" i="8"/>
  <c r="H457" i="8" s="1"/>
  <c r="E457" i="8"/>
  <c r="G457" i="8"/>
  <c r="F426" i="8"/>
  <c r="H426" i="8" s="1"/>
  <c r="E426" i="8"/>
  <c r="G426" i="8"/>
  <c r="F430" i="8"/>
  <c r="H430" i="8" s="1"/>
  <c r="E430" i="8"/>
  <c r="G430" i="8"/>
  <c r="F434" i="8"/>
  <c r="H434" i="8" s="1"/>
  <c r="E434" i="8"/>
  <c r="G434" i="8"/>
  <c r="F438" i="8"/>
  <c r="H438" i="8" s="1"/>
  <c r="E438" i="8"/>
  <c r="G438" i="8"/>
  <c r="F442" i="8"/>
  <c r="H442" i="8" s="1"/>
  <c r="E442" i="8"/>
  <c r="G442" i="8"/>
  <c r="F446" i="8"/>
  <c r="H446" i="8"/>
  <c r="E446" i="8"/>
  <c r="G446" i="8"/>
  <c r="F450" i="8"/>
  <c r="H450" i="8" s="1"/>
  <c r="E450" i="8"/>
  <c r="G450" i="8" s="1"/>
  <c r="E454" i="8"/>
  <c r="G454" i="8"/>
  <c r="E458" i="8"/>
  <c r="G458" i="8"/>
  <c r="E422" i="8"/>
  <c r="G422" i="8" s="1"/>
  <c r="E420" i="8"/>
  <c r="G420" i="8"/>
  <c r="E417" i="8"/>
  <c r="G417" i="8"/>
  <c r="E403" i="8"/>
  <c r="G403" i="8"/>
  <c r="E407" i="8"/>
  <c r="G407" i="8" s="1"/>
  <c r="E411" i="8"/>
  <c r="G411" i="8" s="1"/>
  <c r="E415" i="8"/>
  <c r="G415" i="8" s="1"/>
  <c r="E404" i="8"/>
  <c r="G404" i="8"/>
  <c r="E408" i="8"/>
  <c r="G408" i="8" s="1"/>
  <c r="E412" i="8"/>
  <c r="G412" i="8" s="1"/>
  <c r="E401" i="8"/>
  <c r="G401" i="8"/>
  <c r="E397" i="8"/>
  <c r="G397" i="8"/>
  <c r="E392" i="8"/>
  <c r="G392" i="8" s="1"/>
  <c r="F388" i="8"/>
  <c r="H388" i="8" s="1"/>
  <c r="E389" i="8"/>
  <c r="G389" i="8" s="1"/>
  <c r="E393" i="8"/>
  <c r="G393" i="8"/>
  <c r="E385" i="8"/>
  <c r="G385" i="8" s="1"/>
  <c r="F381" i="8"/>
  <c r="H381" i="8"/>
  <c r="E379" i="8"/>
  <c r="G379" i="8" s="1"/>
  <c r="E375" i="8"/>
  <c r="G375" i="8"/>
  <c r="E372" i="8"/>
  <c r="G372" i="8" s="1"/>
  <c r="E376" i="8"/>
  <c r="G376" i="8"/>
  <c r="E371" i="8"/>
  <c r="G371" i="8" s="1"/>
  <c r="E337" i="8"/>
  <c r="G337" i="8"/>
  <c r="E341" i="8"/>
  <c r="G341" i="8" s="1"/>
  <c r="E345" i="8"/>
  <c r="G345" i="8"/>
  <c r="E349" i="8"/>
  <c r="G349" i="8"/>
  <c r="E353" i="8"/>
  <c r="G353" i="8"/>
  <c r="E357" i="8"/>
  <c r="G357" i="8" s="1"/>
  <c r="E361" i="8"/>
  <c r="G361" i="8" s="1"/>
  <c r="E365" i="8"/>
  <c r="G365" i="8"/>
  <c r="E369" i="8"/>
  <c r="G369" i="8"/>
  <c r="E333" i="8"/>
  <c r="G333" i="8" s="1"/>
  <c r="E327" i="8"/>
  <c r="G327" i="8"/>
  <c r="E331" i="8"/>
  <c r="G331" i="8"/>
  <c r="F322" i="8"/>
  <c r="H322" i="8"/>
  <c r="E318" i="8"/>
  <c r="G318" i="8" s="1"/>
  <c r="F310" i="8"/>
  <c r="H310" i="8" s="1"/>
  <c r="F314" i="8"/>
  <c r="H314" i="8" s="1"/>
  <c r="E309" i="8"/>
  <c r="G309" i="8"/>
  <c r="F305" i="8"/>
  <c r="H305" i="8" s="1"/>
  <c r="E303" i="8"/>
  <c r="G303" i="8" s="1"/>
  <c r="E301" i="8"/>
  <c r="G301" i="8"/>
  <c r="E299" i="8"/>
  <c r="G299" i="8"/>
  <c r="E289" i="8"/>
  <c r="G289" i="8" s="1"/>
  <c r="E293" i="8"/>
  <c r="G293" i="8" s="1"/>
  <c r="E297" i="8"/>
  <c r="G297" i="8" s="1"/>
  <c r="E290" i="8"/>
  <c r="G290" i="8"/>
  <c r="E294" i="8"/>
  <c r="G294" i="8" s="1"/>
  <c r="E288" i="8"/>
  <c r="G288" i="8"/>
  <c r="E286" i="8"/>
  <c r="G286" i="8" s="1"/>
  <c r="E284" i="8"/>
  <c r="G284" i="8"/>
  <c r="F117" i="8"/>
  <c r="H117" i="8" s="1"/>
  <c r="F187" i="8"/>
  <c r="H187" i="8"/>
  <c r="F188" i="8"/>
  <c r="H188" i="8" s="1"/>
  <c r="F214" i="8"/>
  <c r="H214" i="8"/>
  <c r="F220" i="8"/>
  <c r="H220" i="8" s="1"/>
  <c r="F221" i="8"/>
  <c r="H221" i="8"/>
  <c r="F229" i="8"/>
  <c r="H229" i="8"/>
  <c r="F240" i="8"/>
  <c r="H240" i="8"/>
  <c r="F265" i="8"/>
  <c r="H265" i="8" s="1"/>
  <c r="F266" i="8"/>
  <c r="H266" i="8" s="1"/>
  <c r="F127" i="8"/>
  <c r="H127" i="8"/>
  <c r="F132" i="8"/>
  <c r="H132" i="8"/>
  <c r="E149" i="8"/>
  <c r="G149" i="8" s="1"/>
  <c r="F154" i="8"/>
  <c r="H154" i="8"/>
  <c r="E163" i="8"/>
  <c r="G163" i="8"/>
  <c r="F168" i="8"/>
  <c r="H168" i="8"/>
  <c r="F193" i="8"/>
  <c r="H193" i="8" s="1"/>
  <c r="F202" i="8"/>
  <c r="H202" i="8" s="1"/>
  <c r="E204" i="8"/>
  <c r="G204" i="8" s="1"/>
  <c r="E210" i="8"/>
  <c r="G210" i="8"/>
  <c r="F228" i="8"/>
  <c r="H228" i="8" s="1"/>
  <c r="F239" i="8"/>
  <c r="H239" i="8" s="1"/>
  <c r="F249" i="8"/>
  <c r="H249" i="8" s="1"/>
  <c r="E258" i="8"/>
  <c r="G258" i="8"/>
  <c r="E262" i="8"/>
  <c r="G262" i="8" s="1"/>
  <c r="E270" i="8"/>
  <c r="G270" i="8" s="1"/>
  <c r="E271" i="8"/>
  <c r="G271" i="8" s="1"/>
  <c r="E279" i="8"/>
  <c r="G279" i="8"/>
  <c r="E281" i="8"/>
  <c r="G281" i="8" s="1"/>
  <c r="E119" i="8"/>
  <c r="G119" i="8" s="1"/>
  <c r="F125" i="8"/>
  <c r="H125" i="8" s="1"/>
  <c r="E128" i="8"/>
  <c r="G128" i="8"/>
  <c r="E133" i="8"/>
  <c r="G133" i="8" s="1"/>
  <c r="F137" i="8"/>
  <c r="H137" i="8" s="1"/>
  <c r="E145" i="8"/>
  <c r="G145" i="8" s="1"/>
  <c r="F156" i="8"/>
  <c r="H156" i="8"/>
  <c r="F174" i="8"/>
  <c r="H174" i="8" s="1"/>
  <c r="F183" i="8"/>
  <c r="H183" i="8" s="1"/>
  <c r="E194" i="8"/>
  <c r="G194" i="8" s="1"/>
  <c r="F198" i="8"/>
  <c r="H198" i="8"/>
  <c r="F203" i="8"/>
  <c r="H203" i="8" s="1"/>
  <c r="E216" i="8"/>
  <c r="G216" i="8" s="1"/>
  <c r="F227" i="8"/>
  <c r="H227" i="8" s="1"/>
  <c r="E242" i="8"/>
  <c r="G242" i="8"/>
  <c r="F247" i="8"/>
  <c r="H247" i="8" s="1"/>
  <c r="E250" i="8"/>
  <c r="G250" i="8" s="1"/>
  <c r="E254" i="8"/>
  <c r="G254" i="8" s="1"/>
  <c r="F261" i="8"/>
  <c r="H261" i="8"/>
  <c r="F277" i="8"/>
  <c r="H277" i="8" s="1"/>
  <c r="F280" i="8"/>
  <c r="H280" i="8" s="1"/>
  <c r="E275" i="8"/>
  <c r="G275" i="8" s="1"/>
  <c r="E260" i="8"/>
  <c r="G260" i="8"/>
  <c r="E264" i="8"/>
  <c r="G264" i="8" s="1"/>
  <c r="E269" i="8"/>
  <c r="G269" i="8" s="1"/>
  <c r="E273" i="8"/>
  <c r="G273" i="8" s="1"/>
  <c r="E257" i="8"/>
  <c r="G257" i="8"/>
  <c r="E253" i="8"/>
  <c r="G253" i="8" s="1"/>
  <c r="E251" i="8"/>
  <c r="G251" i="8" s="1"/>
  <c r="F237" i="8"/>
  <c r="H237" i="8" s="1"/>
  <c r="F241" i="8"/>
  <c r="H241" i="8"/>
  <c r="F245" i="8"/>
  <c r="H245" i="8" s="1"/>
  <c r="E235" i="8"/>
  <c r="G235" i="8" s="1"/>
  <c r="F230" i="8"/>
  <c r="H230" i="8" s="1"/>
  <c r="E231" i="8"/>
  <c r="G231" i="8"/>
  <c r="F222" i="8"/>
  <c r="H222" i="8" s="1"/>
  <c r="E223" i="8"/>
  <c r="G223" i="8" s="1"/>
  <c r="E215" i="8"/>
  <c r="G215" i="8" s="1"/>
  <c r="E213" i="8"/>
  <c r="G213" i="8"/>
  <c r="F209" i="8"/>
  <c r="H209" i="8" s="1"/>
  <c r="E207" i="8"/>
  <c r="G207" i="8" s="1"/>
  <c r="E205" i="8"/>
  <c r="G205" i="8" s="1"/>
  <c r="E200" i="8"/>
  <c r="G200" i="8"/>
  <c r="E197" i="8"/>
  <c r="G197" i="8" s="1"/>
  <c r="E195" i="8"/>
  <c r="G195" i="8" s="1"/>
  <c r="E191" i="8"/>
  <c r="G191" i="8" s="1"/>
  <c r="E186" i="8"/>
  <c r="G186" i="8"/>
  <c r="E185" i="8"/>
  <c r="G185" i="8" s="1"/>
  <c r="F181" i="8"/>
  <c r="H181" i="8" s="1"/>
  <c r="E180" i="8"/>
  <c r="G180" i="8" s="1"/>
  <c r="E178" i="8"/>
  <c r="G178" i="8"/>
  <c r="E176" i="8"/>
  <c r="G176" i="8" s="1"/>
  <c r="F172" i="8"/>
  <c r="H172" i="8" s="1"/>
  <c r="E170" i="8"/>
  <c r="G170" i="8" s="1"/>
  <c r="E162" i="8"/>
  <c r="G162" i="8"/>
  <c r="E166" i="8"/>
  <c r="G166" i="8" s="1"/>
  <c r="E161" i="8"/>
  <c r="G161" i="8" s="1"/>
  <c r="E157" i="8"/>
  <c r="G157" i="8" s="1"/>
  <c r="F152" i="8"/>
  <c r="H152" i="8"/>
  <c r="E148" i="8"/>
  <c r="G148" i="8" s="1"/>
  <c r="F144" i="8"/>
  <c r="H144" i="8" s="1"/>
  <c r="E139" i="8"/>
  <c r="G139" i="8" s="1"/>
  <c r="E140" i="8"/>
  <c r="G140" i="8"/>
  <c r="E136" i="8"/>
  <c r="G136" i="8" s="1"/>
  <c r="E134" i="8"/>
  <c r="G134" i="8" s="1"/>
  <c r="E129" i="8"/>
  <c r="G129" i="8" s="1"/>
  <c r="F123" i="8"/>
  <c r="H123" i="8"/>
  <c r="E122" i="8"/>
  <c r="G122" i="8" s="1"/>
  <c r="F118" i="8"/>
  <c r="H118" i="8" s="1"/>
  <c r="E120" i="8"/>
  <c r="G120" i="8" s="1"/>
  <c r="E116" i="8"/>
  <c r="G116" i="8"/>
  <c r="E102" i="8"/>
  <c r="G102" i="8" s="1"/>
  <c r="F24" i="8"/>
  <c r="H24" i="8" s="1"/>
  <c r="E53" i="8"/>
  <c r="G53" i="8" s="1"/>
  <c r="E87" i="8"/>
  <c r="G87" i="8"/>
  <c r="F8" i="8"/>
  <c r="H8" i="8" s="1"/>
  <c r="F16" i="8"/>
  <c r="H16" i="8" s="1"/>
  <c r="E71" i="8"/>
  <c r="G71" i="8" s="1"/>
  <c r="F32" i="8"/>
  <c r="H32" i="8"/>
  <c r="F13" i="8"/>
  <c r="H13" i="8" s="1"/>
  <c r="E20" i="8"/>
  <c r="G20" i="8" s="1"/>
  <c r="E36" i="8"/>
  <c r="G36" i="8" s="1"/>
  <c r="F44" i="8"/>
  <c r="H44" i="8"/>
  <c r="F50" i="8"/>
  <c r="H50" i="8" s="1"/>
  <c r="F56" i="8"/>
  <c r="H56" i="8" s="1"/>
  <c r="F63" i="8"/>
  <c r="H63" i="8" s="1"/>
  <c r="F78" i="8"/>
  <c r="H78" i="8"/>
  <c r="F84" i="8"/>
  <c r="H84" i="8" s="1"/>
  <c r="F90" i="8"/>
  <c r="H90" i="8" s="1"/>
  <c r="E114" i="8"/>
  <c r="G114" i="8" s="1"/>
  <c r="F9" i="8"/>
  <c r="H9" i="8"/>
  <c r="F15" i="8"/>
  <c r="H15" i="8" s="1"/>
  <c r="E25" i="8"/>
  <c r="G25" i="8" s="1"/>
  <c r="E31" i="8"/>
  <c r="G31" i="8" s="1"/>
  <c r="E38" i="8"/>
  <c r="G38" i="8"/>
  <c r="E45" i="8"/>
  <c r="G45" i="8" s="1"/>
  <c r="F52" i="8"/>
  <c r="H52" i="8" s="1"/>
  <c r="F58" i="8"/>
  <c r="H58" i="8" s="1"/>
  <c r="F65" i="8"/>
  <c r="H65" i="8"/>
  <c r="F72" i="8"/>
  <c r="H72" i="8" s="1"/>
  <c r="E79" i="8"/>
  <c r="G79" i="8" s="1"/>
  <c r="F86" i="8"/>
  <c r="H86" i="8" s="1"/>
  <c r="F92" i="8"/>
  <c r="H92" i="8"/>
  <c r="F11" i="8"/>
  <c r="H11" i="8" s="1"/>
  <c r="E22" i="8"/>
  <c r="G22" i="8"/>
  <c r="E27" i="8"/>
  <c r="G27" i="8"/>
  <c r="F46" i="8"/>
  <c r="H46" i="8"/>
  <c r="F61" i="8"/>
  <c r="H61" i="8" s="1"/>
  <c r="F74" i="8"/>
  <c r="H74" i="8"/>
  <c r="F80" i="8"/>
  <c r="H80" i="8"/>
  <c r="E96" i="8"/>
  <c r="G96" i="8"/>
  <c r="F104" i="8"/>
  <c r="H104" i="8" s="1"/>
  <c r="F109" i="8"/>
  <c r="H109" i="8"/>
  <c r="F12" i="8"/>
  <c r="H12" i="8"/>
  <c r="F17" i="8"/>
  <c r="H17" i="8"/>
  <c r="E29" i="8"/>
  <c r="G29" i="8" s="1"/>
  <c r="E34" i="8"/>
  <c r="G34" i="8"/>
  <c r="F42" i="8"/>
  <c r="H42" i="8"/>
  <c r="F48" i="8"/>
  <c r="H48" i="8"/>
  <c r="F54" i="8"/>
  <c r="H54" i="8" s="1"/>
  <c r="E62" i="8"/>
  <c r="G62" i="8"/>
  <c r="F69" i="8"/>
  <c r="H69" i="8"/>
  <c r="F76" i="8"/>
  <c r="H76" i="8"/>
  <c r="F82" i="8"/>
  <c r="H82" i="8" s="1"/>
  <c r="F88" i="8"/>
  <c r="H88" i="8"/>
  <c r="F97" i="8"/>
  <c r="H97" i="8"/>
  <c r="E100" i="8"/>
  <c r="G100" i="8"/>
  <c r="F106" i="8"/>
  <c r="H106" i="8" s="1"/>
  <c r="E112" i="8"/>
  <c r="G112" i="8"/>
  <c r="F91" i="8"/>
  <c r="H91" i="8"/>
  <c r="E91" i="8"/>
  <c r="G91" i="8"/>
  <c r="F98" i="8"/>
  <c r="H98" i="8" s="1"/>
  <c r="E98" i="8"/>
  <c r="G98" i="8"/>
  <c r="F26" i="8"/>
  <c r="H26" i="8"/>
  <c r="F35" i="8"/>
  <c r="H35" i="8"/>
  <c r="E47" i="8"/>
  <c r="G47" i="8" s="1"/>
  <c r="E55" i="8"/>
  <c r="G55" i="8"/>
  <c r="E64" i="8"/>
  <c r="G64" i="8"/>
  <c r="E73" i="8"/>
  <c r="G73" i="8"/>
  <c r="E81" i="8"/>
  <c r="G81" i="8" s="1"/>
  <c r="F93" i="8"/>
  <c r="H93" i="8"/>
  <c r="E93" i="8"/>
  <c r="G93" i="8"/>
  <c r="F89" i="8"/>
  <c r="H89" i="8"/>
  <c r="E89" i="8"/>
  <c r="G89" i="8" s="1"/>
  <c r="F95" i="8"/>
  <c r="H95" i="8"/>
  <c r="E95" i="8"/>
  <c r="G95" i="8"/>
  <c r="F21" i="8"/>
  <c r="H21" i="8"/>
  <c r="F30" i="8"/>
  <c r="H30" i="8" s="1"/>
  <c r="F39" i="8"/>
  <c r="H39" i="8"/>
  <c r="E43" i="8"/>
  <c r="G43" i="8"/>
  <c r="E51" i="8"/>
  <c r="G51" i="8"/>
  <c r="E60" i="8"/>
  <c r="G60" i="8" s="1"/>
  <c r="E68" i="8"/>
  <c r="G68" i="8"/>
  <c r="E77" i="8"/>
  <c r="G77" i="8"/>
  <c r="E85" i="8"/>
  <c r="G85" i="8"/>
  <c r="F10" i="8"/>
  <c r="H10" i="8" s="1"/>
  <c r="F14" i="8"/>
  <c r="H14" i="8"/>
  <c r="F19" i="8"/>
  <c r="H19" i="8"/>
  <c r="F28" i="8"/>
  <c r="H28" i="8"/>
  <c r="F37" i="8"/>
  <c r="H37" i="8" s="1"/>
  <c r="E41" i="8"/>
  <c r="G41" i="8"/>
  <c r="E49" i="8"/>
  <c r="G49" i="8"/>
  <c r="E57" i="8"/>
  <c r="G57" i="8"/>
  <c r="E66" i="8"/>
  <c r="G66" i="8" s="1"/>
  <c r="E75" i="8"/>
  <c r="G75" i="8"/>
  <c r="E83" i="8"/>
  <c r="G83" i="8"/>
  <c r="F101" i="8"/>
  <c r="H101" i="8"/>
  <c r="E105" i="8"/>
  <c r="G105" i="8" s="1"/>
  <c r="F113" i="8"/>
  <c r="H113" i="8"/>
  <c r="E111" i="8"/>
  <c r="G111" i="8"/>
  <c r="E107" i="8"/>
  <c r="G107" i="8"/>
  <c r="E110" i="8"/>
  <c r="G110" i="8" s="1"/>
  <c r="C627" i="8"/>
  <c r="G627" i="11"/>
  <c r="G626" i="11" s="1"/>
  <c r="C627" i="11"/>
  <c r="C626" i="11" s="1"/>
  <c r="F626" i="11"/>
  <c r="D626" i="11"/>
  <c r="B626" i="11"/>
  <c r="G623" i="11"/>
  <c r="C623" i="11"/>
  <c r="G622" i="11"/>
  <c r="C622" i="11"/>
  <c r="G621" i="11"/>
  <c r="C621" i="11"/>
  <c r="G620" i="11"/>
  <c r="C620" i="11"/>
  <c r="G619" i="11"/>
  <c r="C619" i="11"/>
  <c r="G618" i="11"/>
  <c r="C618" i="11"/>
  <c r="G617" i="11"/>
  <c r="C617" i="11"/>
  <c r="G615" i="11"/>
  <c r="C615" i="11"/>
  <c r="G614" i="11"/>
  <c r="C614" i="11"/>
  <c r="G613" i="11"/>
  <c r="C613" i="11"/>
  <c r="G612" i="11"/>
  <c r="C612" i="11"/>
  <c r="G611" i="11"/>
  <c r="C611" i="11"/>
  <c r="G609" i="11"/>
  <c r="C609" i="11"/>
  <c r="G608" i="11"/>
  <c r="C608" i="11"/>
  <c r="G607" i="11"/>
  <c r="C607" i="11"/>
  <c r="G606" i="11"/>
  <c r="C606" i="11"/>
  <c r="G604" i="11"/>
  <c r="C604" i="11"/>
  <c r="G603" i="11"/>
  <c r="C603" i="11"/>
  <c r="G602" i="11"/>
  <c r="C602" i="11"/>
  <c r="G601" i="11"/>
  <c r="C601" i="11"/>
  <c r="G600" i="11"/>
  <c r="C600" i="11"/>
  <c r="G599" i="11"/>
  <c r="C599" i="11"/>
  <c r="G598" i="11"/>
  <c r="C598" i="11"/>
  <c r="G597" i="11"/>
  <c r="C597" i="11"/>
  <c r="G596" i="11"/>
  <c r="C596" i="11"/>
  <c r="G595" i="11"/>
  <c r="C595" i="11"/>
  <c r="G594" i="11"/>
  <c r="C594" i="11"/>
  <c r="G593" i="11"/>
  <c r="C593" i="11"/>
  <c r="G592" i="11"/>
  <c r="C592" i="11"/>
  <c r="G591" i="11"/>
  <c r="C591" i="11"/>
  <c r="G590" i="11"/>
  <c r="C590" i="11"/>
  <c r="G589" i="11"/>
  <c r="C589" i="11"/>
  <c r="G588" i="11"/>
  <c r="C588" i="11"/>
  <c r="G587" i="11"/>
  <c r="C587" i="11"/>
  <c r="G586" i="11"/>
  <c r="C586" i="11"/>
  <c r="G584" i="11"/>
  <c r="C584" i="11"/>
  <c r="G583" i="11"/>
  <c r="C583" i="11"/>
  <c r="G582" i="11"/>
  <c r="C582" i="11"/>
  <c r="G581" i="11"/>
  <c r="C581" i="11"/>
  <c r="G580" i="11"/>
  <c r="C580" i="11"/>
  <c r="G578" i="11"/>
  <c r="C578" i="11"/>
  <c r="G577" i="11"/>
  <c r="C577" i="11"/>
  <c r="G576" i="11"/>
  <c r="C576" i="11"/>
  <c r="G574" i="11"/>
  <c r="C574" i="11"/>
  <c r="G573" i="11"/>
  <c r="C573" i="11"/>
  <c r="G572" i="11"/>
  <c r="C572" i="11"/>
  <c r="G571" i="11"/>
  <c r="C571" i="11"/>
  <c r="G569" i="11"/>
  <c r="C569" i="11"/>
  <c r="G568" i="11"/>
  <c r="C568" i="11"/>
  <c r="G567" i="11"/>
  <c r="C567" i="11"/>
  <c r="G566" i="11"/>
  <c r="C566" i="11"/>
  <c r="G565" i="11"/>
  <c r="C565" i="11"/>
  <c r="G564" i="11"/>
  <c r="C564" i="11"/>
  <c r="G563" i="11"/>
  <c r="C563" i="11"/>
  <c r="G561" i="11"/>
  <c r="C561" i="11"/>
  <c r="G560" i="11"/>
  <c r="C560" i="11"/>
  <c r="G559" i="11"/>
  <c r="C559" i="11"/>
  <c r="G558" i="11"/>
  <c r="C558" i="11"/>
  <c r="G557" i="11"/>
  <c r="C557" i="11"/>
  <c r="G556" i="11"/>
  <c r="C556" i="11"/>
  <c r="G555" i="11"/>
  <c r="C555" i="11"/>
  <c r="G554" i="11"/>
  <c r="C554" i="11"/>
  <c r="G553" i="11"/>
  <c r="C553" i="11"/>
  <c r="G551" i="11"/>
  <c r="C551" i="11"/>
  <c r="G550" i="11"/>
  <c r="C550" i="11"/>
  <c r="G549" i="11"/>
  <c r="C549" i="11"/>
  <c r="G548" i="11"/>
  <c r="C548" i="11"/>
  <c r="G547" i="11"/>
  <c r="C547" i="11"/>
  <c r="G546" i="11"/>
  <c r="C546" i="11"/>
  <c r="G544" i="11"/>
  <c r="C544" i="11"/>
  <c r="G543" i="11"/>
  <c r="C543" i="11"/>
  <c r="G542" i="11"/>
  <c r="C542" i="11"/>
  <c r="G541" i="11"/>
  <c r="C541" i="11"/>
  <c r="G540" i="11"/>
  <c r="C540" i="11"/>
  <c r="G538" i="11"/>
  <c r="C538" i="11"/>
  <c r="G537" i="11"/>
  <c r="C537" i="11"/>
  <c r="G536" i="11"/>
  <c r="C536" i="11"/>
  <c r="G535" i="11"/>
  <c r="C535" i="11"/>
  <c r="G534" i="11"/>
  <c r="C534" i="11"/>
  <c r="G532" i="11"/>
  <c r="C532" i="11"/>
  <c r="G531" i="11"/>
  <c r="C531" i="11"/>
  <c r="G530" i="11"/>
  <c r="C530" i="11"/>
  <c r="G529" i="11"/>
  <c r="C529" i="11"/>
  <c r="G528" i="11"/>
  <c r="C528" i="11"/>
  <c r="G527" i="11"/>
  <c r="C527" i="11"/>
  <c r="G525" i="11"/>
  <c r="C525" i="11"/>
  <c r="G524" i="11"/>
  <c r="C524" i="11"/>
  <c r="G523" i="11"/>
  <c r="C523" i="11"/>
  <c r="G522" i="11"/>
  <c r="C522" i="11"/>
  <c r="G521" i="11"/>
  <c r="C521" i="11"/>
  <c r="G520" i="11"/>
  <c r="C520" i="11"/>
  <c r="G519" i="11"/>
  <c r="C519" i="11"/>
  <c r="G517" i="11"/>
  <c r="C517" i="11"/>
  <c r="G516" i="11"/>
  <c r="C516" i="11"/>
  <c r="G515" i="11"/>
  <c r="C515" i="11"/>
  <c r="G514" i="11"/>
  <c r="C514" i="11"/>
  <c r="G513" i="11"/>
  <c r="C513" i="11"/>
  <c r="G512" i="11"/>
  <c r="C512" i="11"/>
  <c r="G511" i="11"/>
  <c r="C511" i="11"/>
  <c r="G510" i="11"/>
  <c r="C510" i="11"/>
  <c r="G509" i="11"/>
  <c r="C509" i="11"/>
  <c r="G508" i="11"/>
  <c r="C508" i="11"/>
  <c r="G507" i="11"/>
  <c r="C507" i="11"/>
  <c r="G506" i="11"/>
  <c r="C506" i="11"/>
  <c r="G505" i="11"/>
  <c r="C505" i="11"/>
  <c r="G504" i="11"/>
  <c r="C504" i="11"/>
  <c r="G503" i="11"/>
  <c r="C503" i="11"/>
  <c r="G502" i="11"/>
  <c r="C502" i="11"/>
  <c r="G501" i="11"/>
  <c r="C501" i="11"/>
  <c r="G500" i="11"/>
  <c r="C500" i="11"/>
  <c r="G499" i="11"/>
  <c r="C499" i="11"/>
  <c r="G497" i="11"/>
  <c r="C497" i="11"/>
  <c r="G496" i="11"/>
  <c r="C496" i="11"/>
  <c r="G495" i="11"/>
  <c r="C495" i="11"/>
  <c r="G494" i="11"/>
  <c r="C494" i="11"/>
  <c r="G493" i="11"/>
  <c r="C493" i="11"/>
  <c r="G492" i="11"/>
  <c r="C492" i="11"/>
  <c r="G491" i="11"/>
  <c r="C491" i="11"/>
  <c r="G490" i="11"/>
  <c r="C490" i="11"/>
  <c r="G489" i="11"/>
  <c r="C489" i="11"/>
  <c r="G488" i="11"/>
  <c r="C488" i="11"/>
  <c r="G487" i="11"/>
  <c r="C487" i="11"/>
  <c r="G486" i="11"/>
  <c r="C486" i="11"/>
  <c r="G485" i="11"/>
  <c r="C485" i="11"/>
  <c r="G484" i="11"/>
  <c r="C484" i="11"/>
  <c r="G483" i="11"/>
  <c r="C483" i="11"/>
  <c r="G482" i="11"/>
  <c r="C482" i="11"/>
  <c r="G481" i="11"/>
  <c r="C481" i="11"/>
  <c r="G480" i="11"/>
  <c r="C480" i="11"/>
  <c r="G479" i="11"/>
  <c r="C479" i="11"/>
  <c r="G478" i="11"/>
  <c r="C478" i="11"/>
  <c r="G477" i="11"/>
  <c r="C477" i="11"/>
  <c r="G476" i="11"/>
  <c r="C476" i="11"/>
  <c r="G475" i="11"/>
  <c r="C475" i="11"/>
  <c r="G474" i="11"/>
  <c r="C474" i="11"/>
  <c r="G473" i="11"/>
  <c r="C473" i="11"/>
  <c r="G472" i="11"/>
  <c r="C472" i="11"/>
  <c r="G470" i="11"/>
  <c r="C470" i="11"/>
  <c r="G469" i="11"/>
  <c r="C469" i="11"/>
  <c r="G468" i="11"/>
  <c r="C468" i="11"/>
  <c r="G467" i="11"/>
  <c r="C467" i="11"/>
  <c r="G466" i="11"/>
  <c r="C466" i="11"/>
  <c r="G465" i="11"/>
  <c r="C465" i="11"/>
  <c r="G464" i="11"/>
  <c r="C464" i="11"/>
  <c r="G463" i="11"/>
  <c r="C463" i="11"/>
  <c r="G461" i="11"/>
  <c r="C461" i="11"/>
  <c r="G460" i="11"/>
  <c r="C460" i="11"/>
  <c r="G459" i="11"/>
  <c r="C459" i="11"/>
  <c r="G458" i="11"/>
  <c r="C458" i="11"/>
  <c r="G457" i="11"/>
  <c r="C457" i="11"/>
  <c r="G456" i="11"/>
  <c r="C456" i="11"/>
  <c r="G455" i="11"/>
  <c r="C455" i="11"/>
  <c r="G454" i="11"/>
  <c r="C454" i="11"/>
  <c r="G453" i="11"/>
  <c r="C453" i="11"/>
  <c r="G452" i="11"/>
  <c r="C452" i="11"/>
  <c r="G451" i="11"/>
  <c r="C451" i="11"/>
  <c r="G450" i="11"/>
  <c r="C450" i="11"/>
  <c r="G449" i="11"/>
  <c r="C449" i="11"/>
  <c r="G448" i="11"/>
  <c r="C448" i="11"/>
  <c r="G447" i="11"/>
  <c r="C447" i="11"/>
  <c r="G446" i="11"/>
  <c r="C446" i="11"/>
  <c r="G445" i="11"/>
  <c r="C445" i="11"/>
  <c r="G444" i="11"/>
  <c r="C444" i="11"/>
  <c r="G443" i="11"/>
  <c r="C443" i="11"/>
  <c r="G442" i="11"/>
  <c r="C442" i="11"/>
  <c r="G441" i="11"/>
  <c r="C441" i="11"/>
  <c r="G440" i="11"/>
  <c r="C440" i="11"/>
  <c r="G439" i="11"/>
  <c r="C439" i="11"/>
  <c r="G438" i="11"/>
  <c r="C438" i="11"/>
  <c r="G437" i="11"/>
  <c r="C437" i="11"/>
  <c r="G436" i="11"/>
  <c r="C436" i="11"/>
  <c r="G435" i="11"/>
  <c r="C435" i="11"/>
  <c r="G434" i="11"/>
  <c r="C434" i="11"/>
  <c r="G433" i="11"/>
  <c r="C433" i="11"/>
  <c r="G432" i="11"/>
  <c r="C432" i="11"/>
  <c r="G431" i="11"/>
  <c r="C431" i="11"/>
  <c r="G430" i="11"/>
  <c r="C430" i="11"/>
  <c r="G429" i="11"/>
  <c r="C429" i="11"/>
  <c r="G428" i="11"/>
  <c r="C428" i="11"/>
  <c r="G427" i="11"/>
  <c r="C427" i="11"/>
  <c r="G426" i="11"/>
  <c r="C426" i="11"/>
  <c r="G425" i="11"/>
  <c r="C425" i="11"/>
  <c r="G424" i="11"/>
  <c r="C424" i="11"/>
  <c r="G423" i="11"/>
  <c r="C423" i="11"/>
  <c r="G422" i="11"/>
  <c r="C422" i="11"/>
  <c r="G420" i="11"/>
  <c r="C420" i="11"/>
  <c r="G419" i="11"/>
  <c r="C419" i="11"/>
  <c r="G418" i="11"/>
  <c r="C418" i="11"/>
  <c r="G417" i="11"/>
  <c r="C417" i="11"/>
  <c r="G415" i="11"/>
  <c r="C415" i="11"/>
  <c r="G414" i="11"/>
  <c r="C414" i="11"/>
  <c r="G413" i="11"/>
  <c r="C413" i="11"/>
  <c r="G412" i="11"/>
  <c r="C412" i="11"/>
  <c r="G411" i="11"/>
  <c r="C411" i="11"/>
  <c r="G410" i="11"/>
  <c r="C410" i="11"/>
  <c r="G409" i="11"/>
  <c r="C409" i="11"/>
  <c r="G408" i="11"/>
  <c r="C408" i="11"/>
  <c r="G407" i="11"/>
  <c r="C407" i="11"/>
  <c r="G406" i="11"/>
  <c r="C406" i="11"/>
  <c r="G405" i="11"/>
  <c r="C405" i="11"/>
  <c r="G404" i="11"/>
  <c r="C404" i="11"/>
  <c r="G403" i="11"/>
  <c r="C403" i="11"/>
  <c r="G402" i="11"/>
  <c r="C402" i="11"/>
  <c r="G401" i="11"/>
  <c r="C401" i="11"/>
  <c r="G399" i="11"/>
  <c r="C399" i="11"/>
  <c r="G398" i="11"/>
  <c r="C398" i="11"/>
  <c r="G397" i="11"/>
  <c r="C397" i="11"/>
  <c r="G395" i="11"/>
  <c r="C395" i="11"/>
  <c r="G394" i="11"/>
  <c r="C394" i="11"/>
  <c r="G393" i="11"/>
  <c r="C393" i="11"/>
  <c r="G392" i="11"/>
  <c r="C392" i="11"/>
  <c r="G391" i="11"/>
  <c r="C391" i="11"/>
  <c r="G390" i="11"/>
  <c r="C390" i="11"/>
  <c r="G389" i="11"/>
  <c r="C389" i="11"/>
  <c r="G388" i="11"/>
  <c r="C388" i="11"/>
  <c r="G387" i="11"/>
  <c r="C387" i="11"/>
  <c r="G386" i="11"/>
  <c r="C386" i="11"/>
  <c r="G385" i="11"/>
  <c r="C385" i="11"/>
  <c r="G383" i="11"/>
  <c r="C383" i="11"/>
  <c r="G382" i="11"/>
  <c r="C382" i="11"/>
  <c r="G381" i="11"/>
  <c r="C381" i="11"/>
  <c r="G380" i="11"/>
  <c r="C380" i="11"/>
  <c r="G379" i="11"/>
  <c r="C379" i="11"/>
  <c r="G377" i="11"/>
  <c r="C377" i="11"/>
  <c r="G376" i="11"/>
  <c r="C376" i="11"/>
  <c r="G375" i="11"/>
  <c r="C375" i="11"/>
  <c r="G374" i="11"/>
  <c r="C374" i="11"/>
  <c r="G373" i="11"/>
  <c r="C373" i="11"/>
  <c r="G372" i="11"/>
  <c r="C372" i="11"/>
  <c r="G371" i="11"/>
  <c r="C371" i="11"/>
  <c r="G369" i="11"/>
  <c r="C369" i="11"/>
  <c r="G368" i="11"/>
  <c r="C368" i="11"/>
  <c r="G367" i="11"/>
  <c r="C367" i="11"/>
  <c r="G366" i="11"/>
  <c r="C366" i="11"/>
  <c r="G365" i="11"/>
  <c r="C365" i="11"/>
  <c r="G364" i="11"/>
  <c r="C364" i="11"/>
  <c r="G363" i="11"/>
  <c r="C363" i="11"/>
  <c r="G362" i="11"/>
  <c r="C362" i="11"/>
  <c r="G361" i="11"/>
  <c r="C361" i="11"/>
  <c r="G360" i="11"/>
  <c r="C360" i="11"/>
  <c r="G359" i="11"/>
  <c r="C359" i="11"/>
  <c r="G358" i="11"/>
  <c r="C358" i="11"/>
  <c r="G357" i="11"/>
  <c r="C357" i="11"/>
  <c r="G356" i="11"/>
  <c r="C356" i="11"/>
  <c r="G355" i="11"/>
  <c r="C355" i="11"/>
  <c r="G354" i="11"/>
  <c r="C354" i="11"/>
  <c r="G353" i="11"/>
  <c r="C353" i="11"/>
  <c r="G352" i="11"/>
  <c r="C352" i="11"/>
  <c r="G351" i="11"/>
  <c r="C351" i="11"/>
  <c r="G350" i="11"/>
  <c r="C350" i="11"/>
  <c r="G349" i="11"/>
  <c r="C349" i="11"/>
  <c r="G348" i="11"/>
  <c r="C348" i="11"/>
  <c r="G347" i="11"/>
  <c r="C347" i="11"/>
  <c r="G346" i="11"/>
  <c r="C346" i="11"/>
  <c r="G345" i="11"/>
  <c r="C345" i="11"/>
  <c r="G344" i="11"/>
  <c r="C344" i="11"/>
  <c r="G343" i="11"/>
  <c r="C343" i="11"/>
  <c r="G342" i="11"/>
  <c r="C342" i="11"/>
  <c r="G341" i="11"/>
  <c r="C341" i="11"/>
  <c r="G340" i="11"/>
  <c r="C340" i="11"/>
  <c r="G339" i="11"/>
  <c r="C339" i="11"/>
  <c r="G338" i="11"/>
  <c r="C338" i="11"/>
  <c r="G337" i="11"/>
  <c r="C337" i="11"/>
  <c r="G336" i="11"/>
  <c r="C336" i="11"/>
  <c r="G335" i="11"/>
  <c r="C335" i="11"/>
  <c r="G334" i="11"/>
  <c r="C334" i="11"/>
  <c r="G333" i="11"/>
  <c r="C333" i="11"/>
  <c r="G331" i="11"/>
  <c r="C331" i="11"/>
  <c r="G330" i="11"/>
  <c r="C330" i="11"/>
  <c r="G329" i="11"/>
  <c r="C329" i="11"/>
  <c r="G328" i="11"/>
  <c r="C328" i="11"/>
  <c r="G327" i="11"/>
  <c r="C327" i="11"/>
  <c r="G326" i="11"/>
  <c r="C326" i="11"/>
  <c r="G324" i="11"/>
  <c r="C324" i="11"/>
  <c r="G323" i="11"/>
  <c r="C323" i="11"/>
  <c r="G322" i="11"/>
  <c r="C322" i="11"/>
  <c r="G321" i="11"/>
  <c r="C321" i="11"/>
  <c r="G320" i="11"/>
  <c r="C320" i="11"/>
  <c r="G319" i="11"/>
  <c r="C319" i="11"/>
  <c r="G318" i="11"/>
  <c r="C318" i="11"/>
  <c r="G316" i="11"/>
  <c r="C316" i="11"/>
  <c r="G315" i="11"/>
  <c r="C315" i="11"/>
  <c r="G314" i="11"/>
  <c r="C314" i="11"/>
  <c r="G313" i="11"/>
  <c r="C313" i="11"/>
  <c r="G312" i="11"/>
  <c r="C312" i="11"/>
  <c r="G311" i="11"/>
  <c r="C311" i="11"/>
  <c r="G310" i="11"/>
  <c r="C310" i="11"/>
  <c r="G309" i="11"/>
  <c r="C309" i="11"/>
  <c r="G307" i="11"/>
  <c r="C307" i="11"/>
  <c r="G306" i="11"/>
  <c r="C306" i="11"/>
  <c r="G305" i="11"/>
  <c r="C305" i="11"/>
  <c r="G304" i="11"/>
  <c r="C304" i="11"/>
  <c r="G303" i="11"/>
  <c r="C303" i="11"/>
  <c r="G301" i="11"/>
  <c r="C301" i="11"/>
  <c r="G300" i="11"/>
  <c r="C300" i="11"/>
  <c r="G299" i="11"/>
  <c r="C299" i="11"/>
  <c r="G297" i="11"/>
  <c r="C297" i="11"/>
  <c r="G296" i="11"/>
  <c r="C296" i="11"/>
  <c r="G295" i="11"/>
  <c r="C295" i="11"/>
  <c r="G294" i="11"/>
  <c r="C294" i="11"/>
  <c r="G293" i="11"/>
  <c r="C293" i="11"/>
  <c r="G292" i="11"/>
  <c r="C292" i="11"/>
  <c r="G291" i="11"/>
  <c r="C291" i="11"/>
  <c r="G290" i="11"/>
  <c r="C290" i="11"/>
  <c r="G289" i="11"/>
  <c r="C289" i="11"/>
  <c r="G288" i="11"/>
  <c r="C288" i="11"/>
  <c r="G286" i="11"/>
  <c r="C286" i="11"/>
  <c r="G285" i="11"/>
  <c r="C285" i="11"/>
  <c r="G284" i="11"/>
  <c r="C284" i="11"/>
  <c r="G282" i="11"/>
  <c r="C282" i="11"/>
  <c r="G281" i="11"/>
  <c r="C281" i="11"/>
  <c r="G280" i="11"/>
  <c r="C280" i="11"/>
  <c r="G279" i="11"/>
  <c r="C279" i="11"/>
  <c r="G278" i="11"/>
  <c r="C278" i="11"/>
  <c r="G277" i="11"/>
  <c r="C277" i="11"/>
  <c r="G276" i="11"/>
  <c r="C276" i="11"/>
  <c r="G274" i="11"/>
  <c r="C274" i="11"/>
  <c r="G273" i="11"/>
  <c r="C273" i="11"/>
  <c r="G272" i="11"/>
  <c r="C272" i="11"/>
  <c r="G271" i="11"/>
  <c r="C271" i="11"/>
  <c r="G270" i="11"/>
  <c r="C270" i="11"/>
  <c r="G269" i="11"/>
  <c r="C269" i="11"/>
  <c r="G268" i="11"/>
  <c r="C268" i="11"/>
  <c r="G267" i="11"/>
  <c r="C267" i="11"/>
  <c r="G266" i="11"/>
  <c r="C266" i="11"/>
  <c r="G265" i="11"/>
  <c r="C265" i="11"/>
  <c r="G264" i="11"/>
  <c r="C264" i="11"/>
  <c r="G263" i="11"/>
  <c r="C263" i="11"/>
  <c r="G262" i="11"/>
  <c r="C262" i="11"/>
  <c r="G261" i="11"/>
  <c r="C261" i="11"/>
  <c r="G260" i="11"/>
  <c r="C260" i="11"/>
  <c r="G259" i="11"/>
  <c r="C259" i="11"/>
  <c r="G257" i="11"/>
  <c r="C257" i="11"/>
  <c r="G256" i="11"/>
  <c r="C256" i="11"/>
  <c r="G255" i="11"/>
  <c r="C255" i="11"/>
  <c r="G253" i="11"/>
  <c r="C253" i="11"/>
  <c r="G252" i="11"/>
  <c r="C252" i="11"/>
  <c r="G251" i="11"/>
  <c r="C251" i="11"/>
  <c r="G249" i="11"/>
  <c r="C249" i="11"/>
  <c r="G248" i="11"/>
  <c r="C248" i="11"/>
  <c r="G247" i="11"/>
  <c r="C247" i="11"/>
  <c r="G246" i="11"/>
  <c r="C246" i="11"/>
  <c r="G245" i="11"/>
  <c r="C245" i="11"/>
  <c r="G244" i="11"/>
  <c r="C244" i="11"/>
  <c r="G243" i="11"/>
  <c r="C243" i="11"/>
  <c r="G242" i="11"/>
  <c r="C242" i="11"/>
  <c r="G241" i="11"/>
  <c r="C241" i="11"/>
  <c r="G240" i="11"/>
  <c r="C240" i="11"/>
  <c r="G239" i="11"/>
  <c r="C239" i="11"/>
  <c r="G238" i="11"/>
  <c r="C238" i="11"/>
  <c r="G237" i="11"/>
  <c r="C237" i="11"/>
  <c r="G235" i="11"/>
  <c r="C235" i="11"/>
  <c r="G234" i="11"/>
  <c r="C234" i="11"/>
  <c r="G233" i="11"/>
  <c r="C233" i="11"/>
  <c r="G232" i="11"/>
  <c r="C232" i="11"/>
  <c r="G231" i="11"/>
  <c r="C231" i="11"/>
  <c r="G230" i="11"/>
  <c r="C230" i="11"/>
  <c r="G229" i="11"/>
  <c r="C229" i="11"/>
  <c r="G227" i="11"/>
  <c r="C227" i="11"/>
  <c r="G226" i="11"/>
  <c r="C226" i="11"/>
  <c r="G225" i="11"/>
  <c r="C225" i="11"/>
  <c r="G224" i="11"/>
  <c r="C224" i="11"/>
  <c r="G223" i="11"/>
  <c r="C223" i="11"/>
  <c r="G222" i="11"/>
  <c r="C222" i="11"/>
  <c r="G221" i="11"/>
  <c r="C221" i="11"/>
  <c r="G219" i="11"/>
  <c r="C219" i="11"/>
  <c r="G218" i="11"/>
  <c r="C218" i="11"/>
  <c r="G217" i="11"/>
  <c r="C217" i="11"/>
  <c r="G216" i="11"/>
  <c r="C216" i="11"/>
  <c r="G215" i="11"/>
  <c r="C215" i="11"/>
  <c r="G213" i="11"/>
  <c r="C213" i="11"/>
  <c r="G212" i="11"/>
  <c r="C212" i="11"/>
  <c r="G211" i="11"/>
  <c r="C211" i="11"/>
  <c r="G210" i="11"/>
  <c r="C210" i="11"/>
  <c r="G209" i="11"/>
  <c r="C209" i="11"/>
  <c r="G207" i="11"/>
  <c r="C207" i="11"/>
  <c r="G206" i="11"/>
  <c r="C206" i="11"/>
  <c r="G205" i="11"/>
  <c r="C205" i="11"/>
  <c r="G204" i="11"/>
  <c r="C204" i="11"/>
  <c r="G202" i="11"/>
  <c r="C202" i="11"/>
  <c r="G201" i="11"/>
  <c r="C201" i="11"/>
  <c r="G200" i="11"/>
  <c r="C200" i="11"/>
  <c r="G199" i="11"/>
  <c r="C199" i="11"/>
  <c r="G197" i="11"/>
  <c r="C197" i="11"/>
  <c r="G196" i="11"/>
  <c r="C196" i="11"/>
  <c r="G195" i="11"/>
  <c r="C195" i="11"/>
  <c r="G194" i="11"/>
  <c r="C194" i="11"/>
  <c r="G193" i="11"/>
  <c r="C193" i="11"/>
  <c r="G191" i="11"/>
  <c r="C191" i="11"/>
  <c r="G190" i="11"/>
  <c r="C190" i="11"/>
  <c r="G189" i="11"/>
  <c r="C189" i="11"/>
  <c r="G188" i="11"/>
  <c r="C188" i="11"/>
  <c r="G187" i="11"/>
  <c r="C187" i="11"/>
  <c r="G185" i="11"/>
  <c r="C185" i="11"/>
  <c r="G184" i="11"/>
  <c r="C184" i="11"/>
  <c r="G183" i="11"/>
  <c r="C183" i="11"/>
  <c r="G182" i="11"/>
  <c r="C182" i="11"/>
  <c r="G180" i="11"/>
  <c r="C180" i="11"/>
  <c r="G179" i="11"/>
  <c r="C179" i="11"/>
  <c r="G178" i="11"/>
  <c r="C178" i="11"/>
  <c r="G176" i="11"/>
  <c r="C176" i="11"/>
  <c r="G175" i="11"/>
  <c r="C175" i="11"/>
  <c r="G174" i="11"/>
  <c r="C174" i="11"/>
  <c r="G173" i="11"/>
  <c r="C173" i="11"/>
  <c r="G172" i="11"/>
  <c r="C172" i="11"/>
  <c r="G170" i="11"/>
  <c r="C170" i="11"/>
  <c r="G169" i="11"/>
  <c r="C169" i="11"/>
  <c r="G168" i="11"/>
  <c r="C168" i="11"/>
  <c r="G167" i="11"/>
  <c r="C167" i="11"/>
  <c r="G166" i="11"/>
  <c r="C166" i="11"/>
  <c r="G165" i="11"/>
  <c r="C165" i="11"/>
  <c r="G164" i="11"/>
  <c r="C164" i="11"/>
  <c r="G163" i="11"/>
  <c r="C163" i="11"/>
  <c r="G161" i="11"/>
  <c r="C161" i="11"/>
  <c r="G160" i="11"/>
  <c r="C160" i="11"/>
  <c r="G159" i="11"/>
  <c r="C159" i="11"/>
  <c r="G158" i="11"/>
  <c r="C158" i="11"/>
  <c r="G156" i="11"/>
  <c r="C156" i="11"/>
  <c r="G155" i="11"/>
  <c r="C155" i="11"/>
  <c r="G154" i="11"/>
  <c r="C154" i="11"/>
  <c r="G153" i="11"/>
  <c r="C153" i="11"/>
  <c r="G152" i="11"/>
  <c r="C152" i="11"/>
  <c r="G151" i="11"/>
  <c r="C151" i="11"/>
  <c r="G150" i="11"/>
  <c r="C150" i="11"/>
  <c r="G148" i="11"/>
  <c r="C148" i="11"/>
  <c r="G147" i="11"/>
  <c r="C147" i="11"/>
  <c r="G146" i="11"/>
  <c r="C146" i="11"/>
  <c r="G145" i="11"/>
  <c r="C145" i="11"/>
  <c r="G143" i="11"/>
  <c r="C143" i="11"/>
  <c r="G142" i="11"/>
  <c r="C142" i="11"/>
  <c r="G141" i="11"/>
  <c r="C141" i="11"/>
  <c r="G140" i="11"/>
  <c r="C140" i="11"/>
  <c r="G139" i="11"/>
  <c r="C139" i="11"/>
  <c r="G138" i="11"/>
  <c r="C138" i="11"/>
  <c r="G136" i="11"/>
  <c r="C136" i="11"/>
  <c r="G135" i="11"/>
  <c r="C135" i="11"/>
  <c r="G134" i="11"/>
  <c r="C134" i="11"/>
  <c r="G133" i="11"/>
  <c r="C133" i="11"/>
  <c r="G131" i="11"/>
  <c r="C131" i="11"/>
  <c r="G130" i="11"/>
  <c r="C130" i="11"/>
  <c r="G129" i="11"/>
  <c r="C129" i="11"/>
  <c r="G127" i="11"/>
  <c r="C127" i="11"/>
  <c r="G126" i="11"/>
  <c r="C126" i="11"/>
  <c r="G125" i="11"/>
  <c r="C125" i="11"/>
  <c r="G124" i="11"/>
  <c r="C124" i="11"/>
  <c r="G122" i="11"/>
  <c r="C122" i="11"/>
  <c r="G121" i="11"/>
  <c r="C121" i="11"/>
  <c r="G120" i="11"/>
  <c r="C120" i="11"/>
  <c r="G119" i="11"/>
  <c r="C119" i="11"/>
  <c r="G118" i="11"/>
  <c r="C118" i="11"/>
  <c r="G116" i="11"/>
  <c r="C116" i="11"/>
  <c r="G115" i="11"/>
  <c r="C115" i="11"/>
  <c r="G114" i="11"/>
  <c r="C114" i="11"/>
  <c r="G113" i="11"/>
  <c r="C113" i="11"/>
  <c r="G112" i="11"/>
  <c r="C112" i="11"/>
  <c r="G111" i="11"/>
  <c r="C111" i="11"/>
  <c r="G109" i="11"/>
  <c r="C109" i="11"/>
  <c r="G108" i="11"/>
  <c r="C108" i="11"/>
  <c r="G107" i="11"/>
  <c r="C107" i="11"/>
  <c r="G106" i="11"/>
  <c r="C106" i="11"/>
  <c r="G104" i="11"/>
  <c r="C104" i="11"/>
  <c r="G103" i="11"/>
  <c r="C103" i="11"/>
  <c r="G102" i="11"/>
  <c r="C102" i="11"/>
  <c r="G100" i="11"/>
  <c r="C100" i="11"/>
  <c r="G99" i="11"/>
  <c r="C99" i="11"/>
  <c r="G98" i="11"/>
  <c r="C98" i="11"/>
  <c r="G97" i="11"/>
  <c r="C97" i="11"/>
  <c r="G95" i="11"/>
  <c r="C95" i="11"/>
  <c r="G94" i="11"/>
  <c r="C94" i="11"/>
  <c r="G93" i="11"/>
  <c r="C93" i="11"/>
  <c r="G92" i="11"/>
  <c r="C92" i="11"/>
  <c r="G91" i="11"/>
  <c r="C91" i="11"/>
  <c r="G90" i="11"/>
  <c r="C90" i="11"/>
  <c r="G89" i="11"/>
  <c r="C89" i="11"/>
  <c r="G88" i="11"/>
  <c r="C88" i="11"/>
  <c r="G87" i="11"/>
  <c r="C87" i="11"/>
  <c r="G86" i="11"/>
  <c r="C86" i="11"/>
  <c r="G85" i="11"/>
  <c r="C85" i="11"/>
  <c r="G84" i="11"/>
  <c r="C84" i="11"/>
  <c r="G83" i="11"/>
  <c r="C83" i="11"/>
  <c r="G82" i="11"/>
  <c r="C82" i="11"/>
  <c r="G81" i="11"/>
  <c r="C81" i="11"/>
  <c r="G80" i="11"/>
  <c r="C80" i="11"/>
  <c r="G79" i="11"/>
  <c r="C79" i="11"/>
  <c r="G78" i="11"/>
  <c r="C78" i="11"/>
  <c r="G77" i="11"/>
  <c r="C77" i="11"/>
  <c r="G76" i="11"/>
  <c r="C76" i="11"/>
  <c r="G75" i="11"/>
  <c r="C75" i="11"/>
  <c r="G74" i="11"/>
  <c r="C74" i="11"/>
  <c r="G73" i="11"/>
  <c r="C73" i="11"/>
  <c r="G72" i="11"/>
  <c r="C72" i="11"/>
  <c r="G71" i="11"/>
  <c r="C71" i="11"/>
  <c r="G70" i="11"/>
  <c r="C70" i="11"/>
  <c r="G69" i="11"/>
  <c r="C69" i="11"/>
  <c r="G68" i="11"/>
  <c r="C68" i="11"/>
  <c r="G67" i="11"/>
  <c r="C67" i="11"/>
  <c r="G66" i="11"/>
  <c r="C66" i="11"/>
  <c r="G65" i="11"/>
  <c r="C65" i="11"/>
  <c r="G64" i="11"/>
  <c r="C64" i="11"/>
  <c r="G63" i="11"/>
  <c r="C63" i="11"/>
  <c r="G61" i="11"/>
  <c r="C61" i="11"/>
  <c r="G60" i="11"/>
  <c r="C60" i="11"/>
  <c r="G59" i="11"/>
  <c r="C59" i="11"/>
  <c r="G58" i="11"/>
  <c r="C58" i="11"/>
  <c r="G57" i="11"/>
  <c r="C57" i="11"/>
  <c r="G56" i="11"/>
  <c r="C56" i="11"/>
  <c r="G55" i="11"/>
  <c r="C55" i="11"/>
  <c r="G54" i="11"/>
  <c r="C54" i="11"/>
  <c r="G53" i="11"/>
  <c r="C53" i="11"/>
  <c r="G52" i="11"/>
  <c r="C52" i="11"/>
  <c r="G51" i="11"/>
  <c r="C51" i="11"/>
  <c r="G50" i="11"/>
  <c r="C50" i="11"/>
  <c r="G49" i="11"/>
  <c r="C49" i="11"/>
  <c r="G48" i="11"/>
  <c r="C48" i="11"/>
  <c r="G47" i="11"/>
  <c r="C47" i="11"/>
  <c r="G46" i="11"/>
  <c r="C46" i="11"/>
  <c r="G45" i="11"/>
  <c r="C45" i="11"/>
  <c r="G44" i="11"/>
  <c r="C44" i="11"/>
  <c r="G42" i="11"/>
  <c r="C42" i="11"/>
  <c r="G41" i="11"/>
  <c r="C41" i="11"/>
  <c r="G40" i="11"/>
  <c r="C40" i="11"/>
  <c r="G39" i="11"/>
  <c r="C39" i="11"/>
  <c r="G38" i="11"/>
  <c r="C38" i="11"/>
  <c r="G37" i="11"/>
  <c r="C37" i="11"/>
  <c r="G35" i="11"/>
  <c r="C35" i="11"/>
  <c r="G34" i="11"/>
  <c r="C34" i="11"/>
  <c r="G33" i="11"/>
  <c r="C33" i="11"/>
  <c r="G32" i="11"/>
  <c r="C32" i="11"/>
  <c r="G31" i="11"/>
  <c r="C31" i="11"/>
  <c r="G30" i="11"/>
  <c r="C30" i="11"/>
  <c r="G29" i="11"/>
  <c r="C29" i="11"/>
  <c r="G28" i="11"/>
  <c r="C28" i="11"/>
  <c r="G27" i="11"/>
  <c r="C27" i="11"/>
  <c r="G25" i="11"/>
  <c r="C25" i="11"/>
  <c r="G24" i="11"/>
  <c r="C24" i="11"/>
  <c r="G23" i="11"/>
  <c r="C23" i="11"/>
  <c r="G22" i="11"/>
  <c r="C22" i="11"/>
  <c r="G20" i="11"/>
  <c r="C20" i="11"/>
  <c r="G19" i="11"/>
  <c r="C19" i="11"/>
  <c r="G18" i="11"/>
  <c r="C18" i="11"/>
  <c r="G17" i="11"/>
  <c r="C17" i="11"/>
  <c r="G16" i="11"/>
  <c r="C16" i="11"/>
  <c r="G15" i="11"/>
  <c r="C15" i="11"/>
  <c r="G14" i="11"/>
  <c r="C14" i="11"/>
  <c r="G13" i="11"/>
  <c r="C13" i="11"/>
  <c r="G12" i="11"/>
  <c r="C12" i="11"/>
  <c r="G11" i="11"/>
  <c r="C11" i="11"/>
  <c r="G10" i="11"/>
  <c r="C10" i="11"/>
  <c r="C629" i="8"/>
  <c r="C628" i="8" s="1"/>
  <c r="D629" i="8"/>
  <c r="E629" i="8" s="1"/>
  <c r="G629" i="8" s="1"/>
  <c r="G636" i="22" l="1"/>
  <c r="I636" i="22" s="1"/>
  <c r="G637" i="20"/>
  <c r="I637" i="20" s="1"/>
  <c r="E638" i="20"/>
  <c r="F637" i="20"/>
  <c r="H637" i="20" s="1"/>
  <c r="F639" i="20"/>
  <c r="H639" i="20" s="1"/>
  <c r="G639" i="20"/>
  <c r="I639" i="20" s="1"/>
  <c r="G215" i="18"/>
  <c r="I215" i="18" s="1"/>
  <c r="F215" i="18"/>
  <c r="H215" i="18" s="1"/>
  <c r="G355" i="18"/>
  <c r="I355" i="18" s="1"/>
  <c r="F355" i="18"/>
  <c r="H355" i="18" s="1"/>
  <c r="F51" i="18"/>
  <c r="H51" i="18" s="1"/>
  <c r="G51" i="18"/>
  <c r="I51" i="18" s="1"/>
  <c r="G95" i="18"/>
  <c r="I95" i="18" s="1"/>
  <c r="F95" i="18"/>
  <c r="H95" i="18" s="1"/>
  <c r="G156" i="18"/>
  <c r="I156" i="18" s="1"/>
  <c r="F156" i="18"/>
  <c r="H156" i="18" s="1"/>
  <c r="G175" i="18"/>
  <c r="I175" i="18" s="1"/>
  <c r="F175" i="18"/>
  <c r="H175" i="18" s="1"/>
  <c r="G225" i="18"/>
  <c r="I225" i="18" s="1"/>
  <c r="F225" i="18"/>
  <c r="H225" i="18" s="1"/>
  <c r="G273" i="18"/>
  <c r="I273" i="18" s="1"/>
  <c r="F273" i="18"/>
  <c r="H273" i="18" s="1"/>
  <c r="G319" i="18"/>
  <c r="I319" i="18" s="1"/>
  <c r="F319" i="18"/>
  <c r="H319" i="18" s="1"/>
  <c r="G422" i="18"/>
  <c r="I422" i="18" s="1"/>
  <c r="F422" i="18"/>
  <c r="H422" i="18" s="1"/>
  <c r="G448" i="18"/>
  <c r="I448" i="18" s="1"/>
  <c r="F448" i="18"/>
  <c r="H448" i="18" s="1"/>
  <c r="G490" i="18"/>
  <c r="I490" i="18" s="1"/>
  <c r="F490" i="18"/>
  <c r="H490" i="18" s="1"/>
  <c r="G542" i="18"/>
  <c r="I542" i="18" s="1"/>
  <c r="F542" i="18"/>
  <c r="H542" i="18" s="1"/>
  <c r="G579" i="18"/>
  <c r="I579" i="18" s="1"/>
  <c r="F579" i="18"/>
  <c r="H579" i="18" s="1"/>
  <c r="G634" i="18"/>
  <c r="I634" i="18" s="1"/>
  <c r="F634" i="18"/>
  <c r="H634" i="18" s="1"/>
  <c r="F33" i="18"/>
  <c r="H33" i="18" s="1"/>
  <c r="G33" i="18"/>
  <c r="I33" i="18" s="1"/>
  <c r="G79" i="18"/>
  <c r="I79" i="18" s="1"/>
  <c r="F79" i="18"/>
  <c r="H79" i="18" s="1"/>
  <c r="G146" i="18"/>
  <c r="I146" i="18" s="1"/>
  <c r="F146" i="18"/>
  <c r="H146" i="18" s="1"/>
  <c r="G282" i="18"/>
  <c r="I282" i="18" s="1"/>
  <c r="F282" i="18"/>
  <c r="H282" i="18" s="1"/>
  <c r="G328" i="18"/>
  <c r="I328" i="18" s="1"/>
  <c r="F328" i="18"/>
  <c r="H328" i="18" s="1"/>
  <c r="G431" i="18"/>
  <c r="I431" i="18" s="1"/>
  <c r="F431" i="18"/>
  <c r="H431" i="18" s="1"/>
  <c r="G472" i="18"/>
  <c r="I472" i="18" s="1"/>
  <c r="F472" i="18"/>
  <c r="H472" i="18" s="1"/>
  <c r="G515" i="18"/>
  <c r="I515" i="18" s="1"/>
  <c r="F515" i="18"/>
  <c r="H515" i="18" s="1"/>
  <c r="G561" i="18"/>
  <c r="I561" i="18" s="1"/>
  <c r="F561" i="18"/>
  <c r="H561" i="18" s="1"/>
  <c r="F373" i="18"/>
  <c r="H373" i="18" s="1"/>
  <c r="G373" i="18"/>
  <c r="I373" i="18" s="1"/>
  <c r="G15" i="18"/>
  <c r="I15" i="18" s="1"/>
  <c r="F15" i="18"/>
  <c r="H15" i="18" s="1"/>
  <c r="G59" i="18"/>
  <c r="I59" i="18" s="1"/>
  <c r="F59" i="18"/>
  <c r="H59" i="18" s="1"/>
  <c r="G106" i="18"/>
  <c r="I106" i="18" s="1"/>
  <c r="F106" i="18"/>
  <c r="H106" i="18" s="1"/>
  <c r="G166" i="18"/>
  <c r="I166" i="18" s="1"/>
  <c r="F166" i="18"/>
  <c r="H166" i="18" s="1"/>
  <c r="G206" i="18"/>
  <c r="I206" i="18" s="1"/>
  <c r="F206" i="18"/>
  <c r="H206" i="18" s="1"/>
  <c r="G253" i="18"/>
  <c r="I253" i="18" s="1"/>
  <c r="F253" i="18"/>
  <c r="H253" i="18" s="1"/>
  <c r="G300" i="18"/>
  <c r="I300" i="18" s="1"/>
  <c r="F300" i="18"/>
  <c r="H300" i="18" s="1"/>
  <c r="F395" i="18"/>
  <c r="H395" i="18" s="1"/>
  <c r="G395" i="18"/>
  <c r="I395" i="18" s="1"/>
  <c r="G440" i="18"/>
  <c r="I440" i="18" s="1"/>
  <c r="F440" i="18"/>
  <c r="H440" i="18" s="1"/>
  <c r="G481" i="18"/>
  <c r="I481" i="18" s="1"/>
  <c r="F481" i="18"/>
  <c r="H481" i="18" s="1"/>
  <c r="F523" i="18"/>
  <c r="H523" i="18" s="1"/>
  <c r="G523" i="18"/>
  <c r="I523" i="18" s="1"/>
  <c r="G570" i="18"/>
  <c r="I570" i="18" s="1"/>
  <c r="F570" i="18"/>
  <c r="H570" i="18" s="1"/>
  <c r="G347" i="18"/>
  <c r="I347" i="18" s="1"/>
  <c r="F347" i="18"/>
  <c r="H347" i="18" s="1"/>
  <c r="G71" i="18"/>
  <c r="I71" i="18" s="1"/>
  <c r="F71" i="18"/>
  <c r="H71" i="18" s="1"/>
  <c r="G135" i="18"/>
  <c r="I135" i="18" s="1"/>
  <c r="F135" i="18"/>
  <c r="H135" i="18" s="1"/>
  <c r="F195" i="18"/>
  <c r="H195" i="18" s="1"/>
  <c r="G195" i="18"/>
  <c r="I195" i="18" s="1"/>
  <c r="G265" i="18"/>
  <c r="I265" i="18" s="1"/>
  <c r="F265" i="18"/>
  <c r="H265" i="18" s="1"/>
  <c r="G310" i="18"/>
  <c r="I310" i="18" s="1"/>
  <c r="F310" i="18"/>
  <c r="H310" i="18" s="1"/>
  <c r="G403" i="18"/>
  <c r="I403" i="18" s="1"/>
  <c r="F403" i="18"/>
  <c r="H403" i="18" s="1"/>
  <c r="G456" i="18"/>
  <c r="I456" i="18" s="1"/>
  <c r="F456" i="18"/>
  <c r="H456" i="18" s="1"/>
  <c r="G506" i="18"/>
  <c r="I506" i="18" s="1"/>
  <c r="F506" i="18"/>
  <c r="H506" i="18" s="1"/>
  <c r="G552" i="18"/>
  <c r="I552" i="18" s="1"/>
  <c r="F552" i="18"/>
  <c r="H552" i="18" s="1"/>
  <c r="G599" i="18"/>
  <c r="I599" i="18" s="1"/>
  <c r="F599" i="18"/>
  <c r="H599" i="18" s="1"/>
  <c r="G607" i="18"/>
  <c r="I607" i="18" s="1"/>
  <c r="F607" i="18"/>
  <c r="H607" i="18" s="1"/>
  <c r="G615" i="18"/>
  <c r="I615" i="18" s="1"/>
  <c r="F615" i="18"/>
  <c r="H615" i="18" s="1"/>
  <c r="F625" i="18"/>
  <c r="H625" i="18" s="1"/>
  <c r="G625" i="18"/>
  <c r="I625" i="18" s="1"/>
  <c r="F363" i="18"/>
  <c r="H363" i="18" s="1"/>
  <c r="G363" i="18"/>
  <c r="I363" i="18" s="1"/>
  <c r="F629" i="8"/>
  <c r="H629" i="8" s="1"/>
  <c r="F234" i="18"/>
  <c r="H234" i="18" s="1"/>
  <c r="E7" i="8"/>
  <c r="G7" i="8" s="1"/>
  <c r="F7" i="8"/>
  <c r="H7" i="8" s="1"/>
  <c r="D627" i="8"/>
  <c r="F43" i="18"/>
  <c r="H43" i="18" s="1"/>
  <c r="G43" i="18"/>
  <c r="I43" i="18" s="1"/>
  <c r="G87" i="18"/>
  <c r="I87" i="18" s="1"/>
  <c r="F87" i="18"/>
  <c r="H87" i="18" s="1"/>
  <c r="G115" i="18"/>
  <c r="I115" i="18" s="1"/>
  <c r="F115" i="18"/>
  <c r="H115" i="18" s="1"/>
  <c r="G185" i="18"/>
  <c r="I185" i="18" s="1"/>
  <c r="F185" i="18"/>
  <c r="H185" i="18" s="1"/>
  <c r="G243" i="18"/>
  <c r="I243" i="18" s="1"/>
  <c r="F243" i="18"/>
  <c r="H243" i="18" s="1"/>
  <c r="G291" i="18"/>
  <c r="I291" i="18" s="1"/>
  <c r="F291" i="18"/>
  <c r="H291" i="18" s="1"/>
  <c r="G385" i="18"/>
  <c r="I385" i="18" s="1"/>
  <c r="F385" i="18"/>
  <c r="H385" i="18" s="1"/>
  <c r="G414" i="18"/>
  <c r="I414" i="18" s="1"/>
  <c r="F414" i="18"/>
  <c r="H414" i="18" s="1"/>
  <c r="G464" i="18"/>
  <c r="I464" i="18" s="1"/>
  <c r="F464" i="18"/>
  <c r="H464" i="18" s="1"/>
  <c r="G498" i="18"/>
  <c r="I498" i="18" s="1"/>
  <c r="F498" i="18"/>
  <c r="H498" i="18" s="1"/>
  <c r="F532" i="18"/>
  <c r="H532" i="18" s="1"/>
  <c r="G532" i="18"/>
  <c r="I532" i="18" s="1"/>
  <c r="G589" i="18"/>
  <c r="I589" i="18" s="1"/>
  <c r="F589" i="18"/>
  <c r="H589" i="18" s="1"/>
  <c r="G337" i="18"/>
  <c r="I337" i="18" s="1"/>
  <c r="F337" i="18"/>
  <c r="H337" i="18" s="1"/>
  <c r="G25" i="18"/>
  <c r="I25" i="18" s="1"/>
  <c r="G125" i="18"/>
  <c r="I125" i="18" s="1"/>
  <c r="F125" i="18"/>
  <c r="H125" i="18" s="1"/>
  <c r="F67" i="8"/>
  <c r="H67" i="8" s="1"/>
  <c r="E67" i="8"/>
  <c r="G67" i="8" s="1"/>
  <c r="B628" i="8"/>
  <c r="F460" i="8"/>
  <c r="G36" i="18"/>
  <c r="I36" i="18" s="1"/>
  <c r="G40" i="18"/>
  <c r="I40" i="18" s="1"/>
  <c r="G49" i="18"/>
  <c r="I49" i="18" s="1"/>
  <c r="G57" i="18"/>
  <c r="I57" i="18" s="1"/>
  <c r="G66" i="18"/>
  <c r="I66" i="18" s="1"/>
  <c r="F73" i="18"/>
  <c r="H73" i="18" s="1"/>
  <c r="G77" i="18"/>
  <c r="I77" i="18" s="1"/>
  <c r="G85" i="18"/>
  <c r="I85" i="18" s="1"/>
  <c r="F103" i="18"/>
  <c r="H103" i="18" s="1"/>
  <c r="G113" i="18"/>
  <c r="I113" i="18" s="1"/>
  <c r="F153" i="18"/>
  <c r="H153" i="18" s="1"/>
  <c r="G345" i="18"/>
  <c r="I345" i="18" s="1"/>
  <c r="G353" i="18"/>
  <c r="I353" i="18" s="1"/>
  <c r="G627" i="18"/>
  <c r="I627" i="18" s="1"/>
  <c r="F69" i="18"/>
  <c r="H69" i="18" s="1"/>
  <c r="F93" i="18"/>
  <c r="H93" i="18" s="1"/>
  <c r="F133" i="18"/>
  <c r="H133" i="18" s="1"/>
  <c r="F192" i="18"/>
  <c r="H192" i="18" s="1"/>
  <c r="F288" i="18"/>
  <c r="H288" i="18" s="1"/>
  <c r="F361" i="18"/>
  <c r="H361" i="18" s="1"/>
  <c r="F375" i="18"/>
  <c r="H375" i="18" s="1"/>
  <c r="F379" i="18"/>
  <c r="H379" i="18" s="1"/>
  <c r="F488" i="18"/>
  <c r="H488" i="18" s="1"/>
  <c r="F496" i="18"/>
  <c r="H496" i="18" s="1"/>
  <c r="F581" i="18"/>
  <c r="H581" i="18" s="1"/>
  <c r="F613" i="18"/>
  <c r="H613" i="18" s="1"/>
  <c r="G623" i="18"/>
  <c r="I623" i="18" s="1"/>
  <c r="F122" i="18"/>
  <c r="H122" i="18" s="1"/>
  <c r="F218" i="18"/>
  <c r="H218" i="18" s="1"/>
  <c r="F271" i="18"/>
  <c r="H271" i="18" s="1"/>
  <c r="F397" i="18"/>
  <c r="H397" i="18" s="1"/>
  <c r="F401" i="18"/>
  <c r="H401" i="18" s="1"/>
  <c r="G504" i="18"/>
  <c r="I504" i="18" s="1"/>
  <c r="G534" i="18"/>
  <c r="I534" i="18" s="1"/>
  <c r="G559" i="18"/>
  <c r="I559" i="18" s="1"/>
  <c r="G62" i="18"/>
  <c r="I62" i="18" s="1"/>
  <c r="F62" i="18"/>
  <c r="H62" i="18" s="1"/>
  <c r="G98" i="18"/>
  <c r="I98" i="18" s="1"/>
  <c r="F98" i="18"/>
  <c r="H98" i="18" s="1"/>
  <c r="G177" i="18"/>
  <c r="I177" i="18" s="1"/>
  <c r="F177" i="18"/>
  <c r="H177" i="18" s="1"/>
  <c r="G208" i="18"/>
  <c r="I208" i="18" s="1"/>
  <c r="F208" i="18"/>
  <c r="H208" i="18" s="1"/>
  <c r="G245" i="18"/>
  <c r="I245" i="18" s="1"/>
  <c r="F245" i="18"/>
  <c r="H245" i="18" s="1"/>
  <c r="G275" i="18"/>
  <c r="I275" i="18" s="1"/>
  <c r="F275" i="18"/>
  <c r="H275" i="18" s="1"/>
  <c r="G312" i="18"/>
  <c r="I312" i="18" s="1"/>
  <c r="F312" i="18"/>
  <c r="H312" i="18" s="1"/>
  <c r="G434" i="18"/>
  <c r="I434" i="18" s="1"/>
  <c r="F434" i="18"/>
  <c r="H434" i="18" s="1"/>
  <c r="G484" i="18"/>
  <c r="I484" i="18" s="1"/>
  <c r="F484" i="18"/>
  <c r="H484" i="18" s="1"/>
  <c r="G517" i="18"/>
  <c r="I517" i="18" s="1"/>
  <c r="F517" i="18"/>
  <c r="H517" i="18" s="1"/>
  <c r="G357" i="18"/>
  <c r="I357" i="18" s="1"/>
  <c r="F357" i="18"/>
  <c r="H357" i="18" s="1"/>
  <c r="G37" i="18"/>
  <c r="I37" i="18" s="1"/>
  <c r="F37" i="18"/>
  <c r="H37" i="18" s="1"/>
  <c r="G54" i="18"/>
  <c r="I54" i="18" s="1"/>
  <c r="F54" i="18"/>
  <c r="H54" i="18" s="1"/>
  <c r="G140" i="18"/>
  <c r="I140" i="18" s="1"/>
  <c r="F140" i="18"/>
  <c r="H140" i="18" s="1"/>
  <c r="G179" i="18"/>
  <c r="I179" i="18" s="1"/>
  <c r="F179" i="18"/>
  <c r="H179" i="18" s="1"/>
  <c r="G285" i="18"/>
  <c r="I285" i="18" s="1"/>
  <c r="F285" i="18"/>
  <c r="H285" i="18" s="1"/>
  <c r="G313" i="18"/>
  <c r="I313" i="18" s="1"/>
  <c r="F313" i="18"/>
  <c r="H313" i="18" s="1"/>
  <c r="G398" i="18"/>
  <c r="I398" i="18" s="1"/>
  <c r="F398" i="18"/>
  <c r="H398" i="18" s="1"/>
  <c r="G443" i="18"/>
  <c r="I443" i="18" s="1"/>
  <c r="F443" i="18"/>
  <c r="H443" i="18" s="1"/>
  <c r="G485" i="18"/>
  <c r="I485" i="18" s="1"/>
  <c r="F485" i="18"/>
  <c r="H485" i="18" s="1"/>
  <c r="G555" i="18"/>
  <c r="I555" i="18" s="1"/>
  <c r="F555" i="18"/>
  <c r="H555" i="18" s="1"/>
  <c r="G602" i="18"/>
  <c r="I602" i="18" s="1"/>
  <c r="F602" i="18"/>
  <c r="H602" i="18" s="1"/>
  <c r="G334" i="18"/>
  <c r="I334" i="18" s="1"/>
  <c r="F334" i="18"/>
  <c r="H334" i="18" s="1"/>
  <c r="F9" i="18"/>
  <c r="H9" i="18" s="1"/>
  <c r="G119" i="18"/>
  <c r="I119" i="18" s="1"/>
  <c r="F188" i="18"/>
  <c r="H188" i="18" s="1"/>
  <c r="G237" i="18"/>
  <c r="I237" i="18" s="1"/>
  <c r="F294" i="18"/>
  <c r="H294" i="18" s="1"/>
  <c r="G518" i="18"/>
  <c r="I518" i="18" s="1"/>
  <c r="F544" i="18"/>
  <c r="H544" i="18" s="1"/>
  <c r="G168" i="18"/>
  <c r="I168" i="18" s="1"/>
  <c r="F168" i="18"/>
  <c r="H168" i="18" s="1"/>
  <c r="G267" i="18"/>
  <c r="I267" i="18" s="1"/>
  <c r="F267" i="18"/>
  <c r="H267" i="18" s="1"/>
  <c r="G302" i="18"/>
  <c r="I302" i="18" s="1"/>
  <c r="F302" i="18"/>
  <c r="H302" i="18" s="1"/>
  <c r="G424" i="18"/>
  <c r="I424" i="18" s="1"/>
  <c r="F424" i="18"/>
  <c r="H424" i="18" s="1"/>
  <c r="G466" i="18"/>
  <c r="I466" i="18" s="1"/>
  <c r="F466" i="18"/>
  <c r="H466" i="18" s="1"/>
  <c r="G341" i="18"/>
  <c r="I341" i="18" s="1"/>
  <c r="F341" i="18"/>
  <c r="H341" i="18" s="1"/>
  <c r="G349" i="18"/>
  <c r="I349" i="18" s="1"/>
  <c r="F349" i="18"/>
  <c r="H349" i="18" s="1"/>
  <c r="G365" i="18"/>
  <c r="I365" i="18" s="1"/>
  <c r="F365" i="18"/>
  <c r="H365" i="18" s="1"/>
  <c r="G28" i="18"/>
  <c r="I28" i="18" s="1"/>
  <c r="F28" i="18"/>
  <c r="H28" i="18" s="1"/>
  <c r="G198" i="18"/>
  <c r="I198" i="18" s="1"/>
  <c r="F198" i="18"/>
  <c r="H198" i="18" s="1"/>
  <c r="G228" i="18"/>
  <c r="I228" i="18" s="1"/>
  <c r="F228" i="18"/>
  <c r="H228" i="18" s="1"/>
  <c r="G303" i="18"/>
  <c r="I303" i="18" s="1"/>
  <c r="F303" i="18"/>
  <c r="H303" i="18" s="1"/>
  <c r="F389" i="18"/>
  <c r="H389" i="18" s="1"/>
  <c r="G389" i="18"/>
  <c r="I389" i="18" s="1"/>
  <c r="G425" i="18"/>
  <c r="I425" i="18" s="1"/>
  <c r="F425" i="18"/>
  <c r="H425" i="18" s="1"/>
  <c r="G459" i="18"/>
  <c r="I459" i="18" s="1"/>
  <c r="F459" i="18"/>
  <c r="H459" i="18" s="1"/>
  <c r="G565" i="18"/>
  <c r="I565" i="18" s="1"/>
  <c r="F565" i="18"/>
  <c r="H565" i="18" s="1"/>
  <c r="G593" i="18"/>
  <c r="I593" i="18" s="1"/>
  <c r="F593" i="18"/>
  <c r="H593" i="18" s="1"/>
  <c r="G619" i="18"/>
  <c r="I619" i="18" s="1"/>
  <c r="F619" i="18"/>
  <c r="H619" i="18" s="1"/>
  <c r="G376" i="18"/>
  <c r="I376" i="18" s="1"/>
  <c r="F376" i="18"/>
  <c r="H376" i="18" s="1"/>
  <c r="F45" i="18"/>
  <c r="H45" i="18" s="1"/>
  <c r="G63" i="18"/>
  <c r="I63" i="18" s="1"/>
  <c r="F89" i="18"/>
  <c r="H89" i="18" s="1"/>
  <c r="F139" i="18"/>
  <c r="H139" i="18" s="1"/>
  <c r="G160" i="18"/>
  <c r="I160" i="18" s="1"/>
  <c r="G227" i="18"/>
  <c r="I227" i="18" s="1"/>
  <c r="F330" i="18"/>
  <c r="H330" i="18" s="1"/>
  <c r="F342" i="18"/>
  <c r="H342" i="18" s="1"/>
  <c r="G500" i="18"/>
  <c r="I500" i="18" s="1"/>
  <c r="F609" i="18"/>
  <c r="H609" i="18" s="1"/>
  <c r="G118" i="18"/>
  <c r="I118" i="18" s="1"/>
  <c r="F118" i="18"/>
  <c r="H118" i="18" s="1"/>
  <c r="G159" i="18"/>
  <c r="I159" i="18" s="1"/>
  <c r="F159" i="18"/>
  <c r="H159" i="18" s="1"/>
  <c r="G257" i="18"/>
  <c r="I257" i="18" s="1"/>
  <c r="F257" i="18"/>
  <c r="H257" i="18" s="1"/>
  <c r="F284" i="18"/>
  <c r="G284" i="18"/>
  <c r="I284" i="18" s="1"/>
  <c r="G321" i="18"/>
  <c r="I321" i="18" s="1"/>
  <c r="F321" i="18"/>
  <c r="H321" i="18" s="1"/>
  <c r="G405" i="18"/>
  <c r="I405" i="18" s="1"/>
  <c r="F405" i="18"/>
  <c r="H405" i="18" s="1"/>
  <c r="G442" i="18"/>
  <c r="I442" i="18" s="1"/>
  <c r="F442" i="18"/>
  <c r="H442" i="18" s="1"/>
  <c r="G458" i="18"/>
  <c r="I458" i="18" s="1"/>
  <c r="F458" i="18"/>
  <c r="H458" i="18" s="1"/>
  <c r="G554" i="18"/>
  <c r="I554" i="18" s="1"/>
  <c r="F554" i="18"/>
  <c r="H554" i="18" s="1"/>
  <c r="F572" i="18"/>
  <c r="H572" i="18" s="1"/>
  <c r="G572" i="18"/>
  <c r="I572" i="18" s="1"/>
  <c r="G601" i="18"/>
  <c r="I601" i="18" s="1"/>
  <c r="F601" i="18"/>
  <c r="H601" i="18" s="1"/>
  <c r="F475" i="18"/>
  <c r="H475" i="18" s="1"/>
  <c r="F592" i="18"/>
  <c r="H592" i="18" s="1"/>
  <c r="F18" i="18"/>
  <c r="H18" i="18" s="1"/>
  <c r="E639" i="18"/>
  <c r="F639" i="18" s="1"/>
  <c r="H639" i="18" s="1"/>
  <c r="G189" i="18"/>
  <c r="I189" i="18" s="1"/>
  <c r="F189" i="18"/>
  <c r="H189" i="18" s="1"/>
  <c r="G219" i="18"/>
  <c r="I219" i="18" s="1"/>
  <c r="F219" i="18"/>
  <c r="H219" i="18" s="1"/>
  <c r="G258" i="18"/>
  <c r="I258" i="18" s="1"/>
  <c r="F258" i="18"/>
  <c r="H258" i="18" s="1"/>
  <c r="G295" i="18"/>
  <c r="I295" i="18" s="1"/>
  <c r="F295" i="18"/>
  <c r="H295" i="18" s="1"/>
  <c r="F332" i="18"/>
  <c r="H332" i="18" s="1"/>
  <c r="G332" i="18"/>
  <c r="I332" i="18" s="1"/>
  <c r="G408" i="18"/>
  <c r="I408" i="18" s="1"/>
  <c r="F408" i="18"/>
  <c r="H408" i="18" s="1"/>
  <c r="G435" i="18"/>
  <c r="I435" i="18" s="1"/>
  <c r="F435" i="18"/>
  <c r="H435" i="18" s="1"/>
  <c r="G467" i="18"/>
  <c r="I467" i="18" s="1"/>
  <c r="F467" i="18"/>
  <c r="H467" i="18" s="1"/>
  <c r="G509" i="18"/>
  <c r="I509" i="18" s="1"/>
  <c r="F509" i="18"/>
  <c r="H509" i="18" s="1"/>
  <c r="F535" i="18"/>
  <c r="H535" i="18" s="1"/>
  <c r="G535" i="18"/>
  <c r="I535" i="18" s="1"/>
  <c r="G573" i="18"/>
  <c r="I573" i="18" s="1"/>
  <c r="F573" i="18"/>
  <c r="H573" i="18" s="1"/>
  <c r="F610" i="18"/>
  <c r="H610" i="18" s="1"/>
  <c r="G610" i="18"/>
  <c r="I610" i="18" s="1"/>
  <c r="G366" i="18"/>
  <c r="I366" i="18" s="1"/>
  <c r="F366" i="18"/>
  <c r="H366" i="18" s="1"/>
  <c r="G18" i="18"/>
  <c r="I18" i="18" s="1"/>
  <c r="F27" i="18"/>
  <c r="H27" i="18" s="1"/>
  <c r="G109" i="18"/>
  <c r="I109" i="18" s="1"/>
  <c r="F149" i="18"/>
  <c r="H149" i="18" s="1"/>
  <c r="F197" i="18"/>
  <c r="H197" i="18" s="1"/>
  <c r="G268" i="18"/>
  <c r="I268" i="18" s="1"/>
  <c r="F387" i="18"/>
  <c r="H387" i="18" s="1"/>
  <c r="G417" i="18"/>
  <c r="I417" i="18" s="1"/>
  <c r="G17" i="18"/>
  <c r="I17" i="18" s="1"/>
  <c r="F17" i="18"/>
  <c r="H17" i="18" s="1"/>
  <c r="G81" i="18"/>
  <c r="I81" i="18" s="1"/>
  <c r="F81" i="18"/>
  <c r="H81" i="18" s="1"/>
  <c r="G108" i="18"/>
  <c r="I108" i="18" s="1"/>
  <c r="F108" i="18"/>
  <c r="H108" i="18" s="1"/>
  <c r="G148" i="18"/>
  <c r="I148" i="18" s="1"/>
  <c r="F148" i="18"/>
  <c r="H148" i="18" s="1"/>
  <c r="G236" i="18"/>
  <c r="I236" i="18" s="1"/>
  <c r="F236" i="18"/>
  <c r="H236" i="18" s="1"/>
  <c r="G416" i="18"/>
  <c r="I416" i="18" s="1"/>
  <c r="F416" i="18"/>
  <c r="H416" i="18" s="1"/>
  <c r="G450" i="18"/>
  <c r="I450" i="18" s="1"/>
  <c r="F450" i="18"/>
  <c r="H450" i="18" s="1"/>
  <c r="G492" i="18"/>
  <c r="I492" i="18" s="1"/>
  <c r="F492" i="18"/>
  <c r="H492" i="18" s="1"/>
  <c r="G525" i="18"/>
  <c r="I525" i="18" s="1"/>
  <c r="F525" i="18"/>
  <c r="H525" i="18" s="1"/>
  <c r="F563" i="18"/>
  <c r="H563" i="18" s="1"/>
  <c r="G563" i="18"/>
  <c r="I563" i="18" s="1"/>
  <c r="G10" i="18"/>
  <c r="I10" i="18" s="1"/>
  <c r="F10" i="18"/>
  <c r="H10" i="18" s="1"/>
  <c r="G46" i="18"/>
  <c r="I46" i="18" s="1"/>
  <c r="F46" i="18"/>
  <c r="H46" i="18" s="1"/>
  <c r="G74" i="18"/>
  <c r="I74" i="18" s="1"/>
  <c r="F74" i="18"/>
  <c r="H74" i="18" s="1"/>
  <c r="G90" i="18"/>
  <c r="I90" i="18" s="1"/>
  <c r="F90" i="18"/>
  <c r="H90" i="18" s="1"/>
  <c r="G209" i="18"/>
  <c r="I209" i="18" s="1"/>
  <c r="F209" i="18"/>
  <c r="H209" i="18" s="1"/>
  <c r="G322" i="18"/>
  <c r="I322" i="18" s="1"/>
  <c r="F322" i="18"/>
  <c r="H322" i="18" s="1"/>
  <c r="G451" i="18"/>
  <c r="I451" i="18" s="1"/>
  <c r="F451" i="18"/>
  <c r="H451" i="18" s="1"/>
  <c r="G476" i="18"/>
  <c r="I476" i="18" s="1"/>
  <c r="F476" i="18"/>
  <c r="H476" i="18" s="1"/>
  <c r="F501" i="18"/>
  <c r="H501" i="18" s="1"/>
  <c r="G501" i="18"/>
  <c r="I501" i="18" s="1"/>
  <c r="G546" i="18"/>
  <c r="I546" i="18" s="1"/>
  <c r="F546" i="18"/>
  <c r="H546" i="18" s="1"/>
  <c r="G583" i="18"/>
  <c r="I583" i="18" s="1"/>
  <c r="F583" i="18"/>
  <c r="H583" i="18" s="1"/>
  <c r="G358" i="18"/>
  <c r="I358" i="18" s="1"/>
  <c r="F358" i="18"/>
  <c r="H358" i="18" s="1"/>
  <c r="F246" i="18"/>
  <c r="H246" i="18" s="1"/>
  <c r="F335" i="18"/>
  <c r="H335" i="18" s="1"/>
  <c r="F618" i="18"/>
  <c r="H618" i="18" s="1"/>
  <c r="F53" i="18"/>
  <c r="H53" i="18" s="1"/>
  <c r="G82" i="18"/>
  <c r="I82" i="18" s="1"/>
  <c r="G127" i="18"/>
  <c r="I127" i="18" s="1"/>
  <c r="G169" i="18"/>
  <c r="I169" i="18" s="1"/>
  <c r="F508" i="18"/>
  <c r="H508" i="18" s="1"/>
  <c r="F526" i="18"/>
  <c r="H526" i="18" s="1"/>
  <c r="F130" i="18"/>
  <c r="H130" i="18" s="1"/>
  <c r="F151" i="18"/>
  <c r="H151" i="18" s="1"/>
  <c r="F494" i="18"/>
  <c r="H494" i="18" s="1"/>
  <c r="F220" i="18"/>
  <c r="H220" i="18" s="1"/>
  <c r="F229" i="18"/>
  <c r="H229" i="18" s="1"/>
  <c r="F390" i="18"/>
  <c r="H390" i="18" s="1"/>
  <c r="F502" i="18"/>
  <c r="H502" i="18" s="1"/>
  <c r="F527" i="18"/>
  <c r="H527" i="18" s="1"/>
  <c r="F630" i="18"/>
  <c r="H630" i="18" s="1"/>
  <c r="F38" i="18"/>
  <c r="H38" i="18" s="1"/>
  <c r="F75" i="18"/>
  <c r="H75" i="18" s="1"/>
  <c r="F91" i="18"/>
  <c r="H91" i="18" s="1"/>
  <c r="F141" i="18"/>
  <c r="H141" i="18" s="1"/>
  <c r="F381" i="18"/>
  <c r="H381" i="18" s="1"/>
  <c r="F536" i="18"/>
  <c r="H536" i="18" s="1"/>
  <c r="F611" i="18"/>
  <c r="H611" i="18" s="1"/>
  <c r="F620" i="18"/>
  <c r="H620" i="18" s="1"/>
  <c r="F29" i="18"/>
  <c r="H29" i="18" s="1"/>
  <c r="F55" i="18"/>
  <c r="H55" i="18" s="1"/>
  <c r="F377" i="18"/>
  <c r="H377" i="18" s="1"/>
  <c r="F566" i="18"/>
  <c r="H566" i="18" s="1"/>
  <c r="F584" i="18"/>
  <c r="H584" i="18" s="1"/>
  <c r="F50" i="18"/>
  <c r="H50" i="18" s="1"/>
  <c r="F214" i="18"/>
  <c r="H214" i="18" s="1"/>
  <c r="G439" i="18"/>
  <c r="I439" i="18" s="1"/>
  <c r="G455" i="18"/>
  <c r="I455" i="18" s="1"/>
  <c r="G143" i="18"/>
  <c r="I143" i="18" s="1"/>
  <c r="F143" i="18"/>
  <c r="H143" i="18" s="1"/>
  <c r="G164" i="18"/>
  <c r="I164" i="18" s="1"/>
  <c r="F164" i="18"/>
  <c r="H164" i="18" s="1"/>
  <c r="G183" i="18"/>
  <c r="I183" i="18" s="1"/>
  <c r="F183" i="18"/>
  <c r="H183" i="18" s="1"/>
  <c r="G202" i="18"/>
  <c r="I202" i="18" s="1"/>
  <c r="F202" i="18"/>
  <c r="H202" i="18" s="1"/>
  <c r="G213" i="18"/>
  <c r="I213" i="18" s="1"/>
  <c r="F213" i="18"/>
  <c r="H213" i="18" s="1"/>
  <c r="G223" i="18"/>
  <c r="I223" i="18" s="1"/>
  <c r="F223" i="18"/>
  <c r="H223" i="18" s="1"/>
  <c r="G232" i="18"/>
  <c r="I232" i="18" s="1"/>
  <c r="F232" i="18"/>
  <c r="H232" i="18" s="1"/>
  <c r="G144" i="18"/>
  <c r="I144" i="18" s="1"/>
  <c r="F144" i="18"/>
  <c r="H144" i="18" s="1"/>
  <c r="G174" i="18"/>
  <c r="I174" i="18" s="1"/>
  <c r="F174" i="18"/>
  <c r="H174" i="18" s="1"/>
  <c r="G184" i="18"/>
  <c r="I184" i="18" s="1"/>
  <c r="F184" i="18"/>
  <c r="H184" i="18" s="1"/>
  <c r="G194" i="18"/>
  <c r="I194" i="18" s="1"/>
  <c r="F194" i="18"/>
  <c r="H194" i="18" s="1"/>
  <c r="G224" i="18"/>
  <c r="I224" i="18" s="1"/>
  <c r="F224" i="18"/>
  <c r="H224" i="18" s="1"/>
  <c r="G233" i="18"/>
  <c r="I233" i="18" s="1"/>
  <c r="F233" i="18"/>
  <c r="H233" i="18" s="1"/>
  <c r="G252" i="18"/>
  <c r="I252" i="18" s="1"/>
  <c r="F252" i="18"/>
  <c r="H252" i="18" s="1"/>
  <c r="G264" i="18"/>
  <c r="I264" i="18" s="1"/>
  <c r="F264" i="18"/>
  <c r="H264" i="18" s="1"/>
  <c r="G272" i="18"/>
  <c r="I272" i="18" s="1"/>
  <c r="F272" i="18"/>
  <c r="H272" i="18" s="1"/>
  <c r="G281" i="18"/>
  <c r="I281" i="18" s="1"/>
  <c r="F281" i="18"/>
  <c r="H281" i="18" s="1"/>
  <c r="G290" i="18"/>
  <c r="I290" i="18" s="1"/>
  <c r="F290" i="18"/>
  <c r="H290" i="18" s="1"/>
  <c r="G299" i="18"/>
  <c r="I299" i="18" s="1"/>
  <c r="F299" i="18"/>
  <c r="H299" i="18" s="1"/>
  <c r="G309" i="18"/>
  <c r="I309" i="18" s="1"/>
  <c r="F309" i="18"/>
  <c r="H309" i="18" s="1"/>
  <c r="G327" i="18"/>
  <c r="I327" i="18" s="1"/>
  <c r="F327" i="18"/>
  <c r="H327" i="18" s="1"/>
  <c r="G393" i="18"/>
  <c r="I393" i="18" s="1"/>
  <c r="F393" i="18"/>
  <c r="H393" i="18" s="1"/>
  <c r="G402" i="18"/>
  <c r="I402" i="18" s="1"/>
  <c r="F402" i="18"/>
  <c r="H402" i="18" s="1"/>
  <c r="G421" i="18"/>
  <c r="I421" i="18" s="1"/>
  <c r="F421" i="18"/>
  <c r="H421" i="18" s="1"/>
  <c r="G471" i="18"/>
  <c r="I471" i="18" s="1"/>
  <c r="F471" i="18"/>
  <c r="G489" i="18"/>
  <c r="I489" i="18" s="1"/>
  <c r="F489" i="18"/>
  <c r="H489" i="18" s="1"/>
  <c r="G497" i="18"/>
  <c r="I497" i="18" s="1"/>
  <c r="F497" i="18"/>
  <c r="H497" i="18" s="1"/>
  <c r="G505" i="18"/>
  <c r="I505" i="18" s="1"/>
  <c r="F505" i="18"/>
  <c r="H505" i="18" s="1"/>
  <c r="G522" i="18"/>
  <c r="I522" i="18" s="1"/>
  <c r="F522" i="18"/>
  <c r="H522" i="18" s="1"/>
  <c r="G550" i="18"/>
  <c r="I550" i="18" s="1"/>
  <c r="F550" i="18"/>
  <c r="H550" i="18" s="1"/>
  <c r="G560" i="18"/>
  <c r="I560" i="18" s="1"/>
  <c r="F560" i="18"/>
  <c r="H560" i="18" s="1"/>
  <c r="G578" i="18"/>
  <c r="I578" i="18" s="1"/>
  <c r="F578" i="18"/>
  <c r="H578" i="18" s="1"/>
  <c r="G606" i="18"/>
  <c r="I606" i="18" s="1"/>
  <c r="F606" i="18"/>
  <c r="H606" i="18" s="1"/>
  <c r="G614" i="18"/>
  <c r="I614" i="18" s="1"/>
  <c r="F614" i="18"/>
  <c r="H614" i="18" s="1"/>
  <c r="G624" i="18"/>
  <c r="I624" i="18" s="1"/>
  <c r="F624" i="18"/>
  <c r="H624" i="18" s="1"/>
  <c r="G633" i="18"/>
  <c r="I633" i="18" s="1"/>
  <c r="F633" i="18"/>
  <c r="H633" i="18" s="1"/>
  <c r="G372" i="18"/>
  <c r="I372" i="18" s="1"/>
  <c r="F372" i="18"/>
  <c r="H372" i="18" s="1"/>
  <c r="G338" i="18"/>
  <c r="I338" i="18" s="1"/>
  <c r="F338" i="18"/>
  <c r="H338" i="18" s="1"/>
  <c r="E637" i="18"/>
  <c r="F637" i="18" s="1"/>
  <c r="H637" i="18" s="1"/>
  <c r="F203" i="18"/>
  <c r="H203" i="18" s="1"/>
  <c r="G541" i="18"/>
  <c r="F541" i="18"/>
  <c r="F251" i="18"/>
  <c r="H251" i="18" s="1"/>
  <c r="F326" i="18"/>
  <c r="H326" i="18" s="1"/>
  <c r="F438" i="18"/>
  <c r="H438" i="18" s="1"/>
  <c r="F446" i="18"/>
  <c r="H446" i="18" s="1"/>
  <c r="F454" i="18"/>
  <c r="H454" i="18" s="1"/>
  <c r="F462" i="18"/>
  <c r="H462" i="18" s="1"/>
  <c r="F470" i="18"/>
  <c r="H470" i="18" s="1"/>
  <c r="F577" i="18"/>
  <c r="H577" i="18" s="1"/>
  <c r="F586" i="18"/>
  <c r="H586" i="18" s="1"/>
  <c r="F605" i="18"/>
  <c r="H605" i="18" s="1"/>
  <c r="F383" i="18"/>
  <c r="H383" i="18" s="1"/>
  <c r="F412" i="18"/>
  <c r="H412" i="18" s="1"/>
  <c r="F513" i="18"/>
  <c r="H513" i="18" s="1"/>
  <c r="F529" i="18"/>
  <c r="H529" i="18" s="1"/>
  <c r="C638" i="18"/>
  <c r="F429" i="18"/>
  <c r="H429" i="18" s="1"/>
  <c r="F539" i="18"/>
  <c r="H539" i="18" s="1"/>
  <c r="F568" i="18"/>
  <c r="H568" i="18" s="1"/>
  <c r="D638" i="18"/>
  <c r="F317" i="18"/>
  <c r="H317" i="18" s="1"/>
  <c r="F479" i="18"/>
  <c r="H479" i="18" s="1"/>
  <c r="F596" i="18"/>
  <c r="H596" i="18" s="1"/>
  <c r="G333" i="18"/>
  <c r="G638" i="20" l="1"/>
  <c r="I638" i="20" s="1"/>
  <c r="F638" i="20"/>
  <c r="H638" i="20" s="1"/>
  <c r="F627" i="8"/>
  <c r="H627" i="8" s="1"/>
  <c r="D628" i="8"/>
  <c r="E627" i="8"/>
  <c r="G627" i="8" s="1"/>
  <c r="G637" i="18"/>
  <c r="I637" i="18" s="1"/>
  <c r="G639" i="18"/>
  <c r="I639" i="18" s="1"/>
  <c r="E638" i="18"/>
  <c r="F638" i="18" s="1"/>
  <c r="H638" i="18" s="1"/>
  <c r="G638" i="18" l="1"/>
  <c r="I638" i="18" s="1"/>
  <c r="E628" i="8"/>
  <c r="G628" i="8" s="1"/>
  <c r="F628" i="8"/>
  <c r="H628" i="8" s="1"/>
</calcChain>
</file>

<file path=xl/sharedStrings.xml><?xml version="1.0" encoding="utf-8"?>
<sst xmlns="http://schemas.openxmlformats.org/spreadsheetml/2006/main" count="15847" uniqueCount="1486">
  <si>
    <t>US Census</t>
  </si>
  <si>
    <t>Final</t>
  </si>
  <si>
    <t>Current</t>
  </si>
  <si>
    <t xml:space="preserve">  Numerical Change</t>
  </si>
  <si>
    <t>Percent Change</t>
  </si>
  <si>
    <t>County Summary</t>
  </si>
  <si>
    <t>Population</t>
  </si>
  <si>
    <t>Estimate</t>
  </si>
  <si>
    <t>by City/Place</t>
  </si>
  <si>
    <r>
      <rPr>
        <b/>
        <sz val="12"/>
        <color theme="0"/>
        <rFont val="Arial"/>
        <family val="2"/>
      </rPr>
      <t>Alachua County</t>
    </r>
    <r>
      <rPr>
        <sz val="12"/>
        <color theme="0"/>
        <rFont val="Arial"/>
        <family val="2"/>
      </rPr>
      <t xml:space="preserve"> </t>
    </r>
    <r>
      <rPr>
        <sz val="10"/>
        <color theme="0"/>
        <rFont val="Arial"/>
        <family val="2"/>
      </rPr>
      <t>(District 2)</t>
    </r>
  </si>
  <si>
    <t>Alachua</t>
  </si>
  <si>
    <t>Archer</t>
  </si>
  <si>
    <t>Gainesville</t>
  </si>
  <si>
    <t>Hawthorne</t>
  </si>
  <si>
    <t>High Springs</t>
  </si>
  <si>
    <t>La Crosse</t>
  </si>
  <si>
    <t>Micanopy</t>
  </si>
  <si>
    <t>Newberry</t>
  </si>
  <si>
    <t>Waldo</t>
  </si>
  <si>
    <t>Unincorporated</t>
  </si>
  <si>
    <r>
      <t>Baker County</t>
    </r>
    <r>
      <rPr>
        <sz val="12"/>
        <color theme="0"/>
        <rFont val="Arial"/>
        <family val="2"/>
      </rPr>
      <t xml:space="preserve"> </t>
    </r>
    <r>
      <rPr>
        <sz val="10"/>
        <color theme="0"/>
        <rFont val="Arial"/>
        <family val="2"/>
      </rPr>
      <t>(District 2)</t>
    </r>
  </si>
  <si>
    <t>Glen St. Mary</t>
  </si>
  <si>
    <t>Macclenny</t>
  </si>
  <si>
    <r>
      <t>Bay County</t>
    </r>
    <r>
      <rPr>
        <b/>
        <sz val="10"/>
        <color theme="0"/>
        <rFont val="Arial"/>
        <family val="2"/>
      </rPr>
      <t xml:space="preserve"> </t>
    </r>
    <r>
      <rPr>
        <sz val="10"/>
        <color theme="0"/>
        <rFont val="Arial"/>
        <family val="2"/>
      </rPr>
      <t>(District 3)</t>
    </r>
  </si>
  <si>
    <t>Callaway</t>
  </si>
  <si>
    <t>Lynn Haven</t>
  </si>
  <si>
    <t>Mexico Beach</t>
  </si>
  <si>
    <t>Panama City</t>
  </si>
  <si>
    <t>Panama City Beach</t>
  </si>
  <si>
    <t>Parker</t>
  </si>
  <si>
    <t>Springfield</t>
  </si>
  <si>
    <r>
      <t xml:space="preserve">Bradford County </t>
    </r>
    <r>
      <rPr>
        <sz val="10"/>
        <color theme="0"/>
        <rFont val="Arial"/>
        <family val="2"/>
      </rPr>
      <t>(District 2)</t>
    </r>
  </si>
  <si>
    <t>Brooker</t>
  </si>
  <si>
    <t>Hampton*</t>
  </si>
  <si>
    <t>Lawtey</t>
  </si>
  <si>
    <t>Starke</t>
  </si>
  <si>
    <t>Unincorporated*</t>
  </si>
  <si>
    <r>
      <t>Brevard County</t>
    </r>
    <r>
      <rPr>
        <b/>
        <sz val="10"/>
        <color theme="0"/>
        <rFont val="Arial"/>
        <family val="2"/>
      </rPr>
      <t xml:space="preserve"> </t>
    </r>
    <r>
      <rPr>
        <sz val="10"/>
        <color theme="0"/>
        <rFont val="Arial"/>
        <family val="2"/>
      </rPr>
      <t>(District 5)</t>
    </r>
  </si>
  <si>
    <t>Cape Canaveral</t>
  </si>
  <si>
    <t>Cocoa</t>
  </si>
  <si>
    <t>Cocoa Beach</t>
  </si>
  <si>
    <t>Grant-Valkaria</t>
  </si>
  <si>
    <t>Indialantic</t>
  </si>
  <si>
    <t>Indian Harbour Beach</t>
  </si>
  <si>
    <t>Malabar</t>
  </si>
  <si>
    <t>Melbourne</t>
  </si>
  <si>
    <t>Melbourne Beach</t>
  </si>
  <si>
    <t>Melbourne Village</t>
  </si>
  <si>
    <t>Palm Bay</t>
  </si>
  <si>
    <t>Palm Shores</t>
  </si>
  <si>
    <t>Rockledge</t>
  </si>
  <si>
    <t>Satellite Beach</t>
  </si>
  <si>
    <t>Titusville</t>
  </si>
  <si>
    <t>West Melbourne</t>
  </si>
  <si>
    <r>
      <t xml:space="preserve">Broward County </t>
    </r>
    <r>
      <rPr>
        <sz val="10"/>
        <color theme="0"/>
        <rFont val="Arial"/>
        <family val="2"/>
      </rPr>
      <t>(District 4)</t>
    </r>
  </si>
  <si>
    <t>Coconut Creek</t>
  </si>
  <si>
    <t>Cooper City</t>
  </si>
  <si>
    <t>Coral Springs</t>
  </si>
  <si>
    <t>Dania Beach</t>
  </si>
  <si>
    <t>Davie</t>
  </si>
  <si>
    <r>
      <t xml:space="preserve">Broward County </t>
    </r>
    <r>
      <rPr>
        <sz val="10"/>
        <color theme="0"/>
        <rFont val="Arial"/>
        <family val="2"/>
      </rPr>
      <t>(District 4) - continued</t>
    </r>
  </si>
  <si>
    <t>Deerfield Beach</t>
  </si>
  <si>
    <t>Fort Lauderdale</t>
  </si>
  <si>
    <t>Hallandale Beach</t>
  </si>
  <si>
    <t>Hillsboro Beach</t>
  </si>
  <si>
    <t>Hollywood</t>
  </si>
  <si>
    <t>Lauderdale-By-The-Sea</t>
  </si>
  <si>
    <t>Lauderdale Lakes</t>
  </si>
  <si>
    <t>Lauderhill</t>
  </si>
  <si>
    <t>Lazy Lake</t>
  </si>
  <si>
    <t>Lighthouse Point</t>
  </si>
  <si>
    <t>Margate</t>
  </si>
  <si>
    <t>Miramar</t>
  </si>
  <si>
    <t>North Lauderdale</t>
  </si>
  <si>
    <t>Oakland Park</t>
  </si>
  <si>
    <t>Parkland</t>
  </si>
  <si>
    <t>Pembroke Park</t>
  </si>
  <si>
    <t>Pembroke Pines</t>
  </si>
  <si>
    <t>Plantation</t>
  </si>
  <si>
    <t>Pompano Beach</t>
  </si>
  <si>
    <t>Sea Ranch Lakes</t>
  </si>
  <si>
    <t>Southwest Ranches</t>
  </si>
  <si>
    <t>Sunrise</t>
  </si>
  <si>
    <t>Tamarac</t>
  </si>
  <si>
    <t>Weston</t>
  </si>
  <si>
    <t>West Park</t>
  </si>
  <si>
    <t>Wilton Manors</t>
  </si>
  <si>
    <r>
      <t xml:space="preserve">Calhoun County </t>
    </r>
    <r>
      <rPr>
        <sz val="10"/>
        <color theme="0"/>
        <rFont val="Arial"/>
        <family val="2"/>
      </rPr>
      <t>(District 3)</t>
    </r>
  </si>
  <si>
    <t>Altha</t>
  </si>
  <si>
    <t>Blountstown</t>
  </si>
  <si>
    <r>
      <t xml:space="preserve">Charlotte County </t>
    </r>
    <r>
      <rPr>
        <sz val="10"/>
        <color theme="0"/>
        <rFont val="Arial"/>
        <family val="2"/>
      </rPr>
      <t>(District 1)</t>
    </r>
  </si>
  <si>
    <t>Punta Gorda</t>
  </si>
  <si>
    <r>
      <t>Citrus County</t>
    </r>
    <r>
      <rPr>
        <sz val="10"/>
        <color theme="0"/>
        <rFont val="Arial"/>
        <family val="2"/>
      </rPr>
      <t xml:space="preserve"> (District 7)</t>
    </r>
  </si>
  <si>
    <t>Crystal River</t>
  </si>
  <si>
    <t>Inverness</t>
  </si>
  <si>
    <r>
      <t>Clay County</t>
    </r>
    <r>
      <rPr>
        <sz val="10"/>
        <color theme="0"/>
        <rFont val="Arial"/>
        <family val="2"/>
      </rPr>
      <t xml:space="preserve"> (District 2)</t>
    </r>
  </si>
  <si>
    <t>Green Cove Springs</t>
  </si>
  <si>
    <t>Keystone Heights</t>
  </si>
  <si>
    <t>Orange Park</t>
  </si>
  <si>
    <t>Penney Farms</t>
  </si>
  <si>
    <r>
      <t>Collier County</t>
    </r>
    <r>
      <rPr>
        <sz val="12"/>
        <color theme="0"/>
        <rFont val="Arial"/>
        <family val="2"/>
      </rPr>
      <t xml:space="preserve"> </t>
    </r>
    <r>
      <rPr>
        <sz val="10"/>
        <color theme="0"/>
        <rFont val="Arial"/>
        <family val="2"/>
      </rPr>
      <t>(District 1)</t>
    </r>
  </si>
  <si>
    <t>Everglades</t>
  </si>
  <si>
    <t>Marco Island</t>
  </si>
  <si>
    <t>Naples</t>
  </si>
  <si>
    <r>
      <t>Columbia County</t>
    </r>
    <r>
      <rPr>
        <sz val="10"/>
        <color theme="0"/>
        <rFont val="Arial"/>
        <family val="2"/>
      </rPr>
      <t xml:space="preserve"> (District 2)</t>
    </r>
  </si>
  <si>
    <t>Fort White</t>
  </si>
  <si>
    <t>Lake City</t>
  </si>
  <si>
    <r>
      <t>DeSoto County</t>
    </r>
    <r>
      <rPr>
        <sz val="12"/>
        <color theme="0"/>
        <rFont val="Arial"/>
        <family val="2"/>
      </rPr>
      <t xml:space="preserve"> </t>
    </r>
    <r>
      <rPr>
        <sz val="10"/>
        <color theme="0"/>
        <rFont val="Arial"/>
        <family val="2"/>
      </rPr>
      <t>(District 1)</t>
    </r>
  </si>
  <si>
    <t>Arcadia</t>
  </si>
  <si>
    <r>
      <t xml:space="preserve">Dixie County </t>
    </r>
    <r>
      <rPr>
        <sz val="10"/>
        <color theme="0"/>
        <rFont val="Arial"/>
        <family val="2"/>
      </rPr>
      <t>(District 2)</t>
    </r>
  </si>
  <si>
    <t>Cross City</t>
  </si>
  <si>
    <t>Horseshoe Beach</t>
  </si>
  <si>
    <r>
      <t>Duval County</t>
    </r>
    <r>
      <rPr>
        <b/>
        <sz val="10"/>
        <color theme="0"/>
        <rFont val="Arial"/>
        <family val="2"/>
      </rPr>
      <t xml:space="preserve"> </t>
    </r>
    <r>
      <rPr>
        <sz val="10"/>
        <color theme="0"/>
        <rFont val="Arial"/>
        <family val="2"/>
      </rPr>
      <t>(District 2)</t>
    </r>
  </si>
  <si>
    <t>Atlantic Beach</t>
  </si>
  <si>
    <t>Baldwin</t>
  </si>
  <si>
    <t>Jacksonville</t>
  </si>
  <si>
    <t>Jacksonville Beach</t>
  </si>
  <si>
    <t>Neptune Beach</t>
  </si>
  <si>
    <r>
      <t>Escambia County</t>
    </r>
    <r>
      <rPr>
        <sz val="10"/>
        <color theme="0"/>
        <rFont val="Arial"/>
        <family val="2"/>
      </rPr>
      <t xml:space="preserve"> (District 3)</t>
    </r>
  </si>
  <si>
    <t>Century</t>
  </si>
  <si>
    <t>Pensacola</t>
  </si>
  <si>
    <r>
      <t xml:space="preserve">Flagler County </t>
    </r>
    <r>
      <rPr>
        <sz val="10"/>
        <color theme="0"/>
        <rFont val="Arial"/>
        <family val="2"/>
      </rPr>
      <t>(District 5)</t>
    </r>
  </si>
  <si>
    <t>Beverly Beach</t>
  </si>
  <si>
    <t>Bunnell</t>
  </si>
  <si>
    <t>Flagler Beach (part)</t>
  </si>
  <si>
    <t>Marineland (part)</t>
  </si>
  <si>
    <t>Palm Coast</t>
  </si>
  <si>
    <r>
      <t>Franklin County</t>
    </r>
    <r>
      <rPr>
        <sz val="12"/>
        <color theme="0"/>
        <rFont val="Arial"/>
        <family val="2"/>
      </rPr>
      <t xml:space="preserve"> </t>
    </r>
    <r>
      <rPr>
        <sz val="10"/>
        <color theme="0"/>
        <rFont val="Arial"/>
        <family val="2"/>
      </rPr>
      <t>(District 3)</t>
    </r>
  </si>
  <si>
    <t>Apalachicola</t>
  </si>
  <si>
    <t>Carrabelle</t>
  </si>
  <si>
    <r>
      <t xml:space="preserve">Gadsden County </t>
    </r>
    <r>
      <rPr>
        <sz val="10"/>
        <color theme="0"/>
        <rFont val="Arial"/>
        <family val="2"/>
      </rPr>
      <t>(District 3)</t>
    </r>
  </si>
  <si>
    <t>Chattahoochee</t>
  </si>
  <si>
    <t>Greensboro</t>
  </si>
  <si>
    <t>Gretna</t>
  </si>
  <si>
    <t>Havana</t>
  </si>
  <si>
    <t>Midway</t>
  </si>
  <si>
    <t>Quincy</t>
  </si>
  <si>
    <r>
      <t xml:space="preserve">Gilchrist County </t>
    </r>
    <r>
      <rPr>
        <sz val="10"/>
        <color theme="0"/>
        <rFont val="Arial"/>
        <family val="2"/>
      </rPr>
      <t>(District 2)</t>
    </r>
  </si>
  <si>
    <t>Bell</t>
  </si>
  <si>
    <t>Fanning Springs (part)</t>
  </si>
  <si>
    <t>Trenton</t>
  </si>
  <si>
    <r>
      <t>Glades County</t>
    </r>
    <r>
      <rPr>
        <sz val="12"/>
        <color theme="0"/>
        <rFont val="Arial"/>
        <family val="2"/>
      </rPr>
      <t xml:space="preserve"> </t>
    </r>
    <r>
      <rPr>
        <sz val="10"/>
        <color theme="0"/>
        <rFont val="Arial"/>
        <family val="2"/>
      </rPr>
      <t>(District 1)</t>
    </r>
  </si>
  <si>
    <t>Moore Haven</t>
  </si>
  <si>
    <t>UNINCORPORATED</t>
  </si>
  <si>
    <r>
      <t xml:space="preserve">Gulf County </t>
    </r>
    <r>
      <rPr>
        <sz val="10"/>
        <color theme="0"/>
        <rFont val="Arial"/>
        <family val="2"/>
      </rPr>
      <t>(District 3)</t>
    </r>
  </si>
  <si>
    <t>Port St. Joe</t>
  </si>
  <si>
    <t>Wewahitchka</t>
  </si>
  <si>
    <r>
      <t>Hamilton County</t>
    </r>
    <r>
      <rPr>
        <sz val="12"/>
        <color theme="0"/>
        <rFont val="Arial"/>
        <family val="2"/>
      </rPr>
      <t xml:space="preserve"> </t>
    </r>
    <r>
      <rPr>
        <sz val="10"/>
        <color theme="0"/>
        <rFont val="Arial"/>
        <family val="2"/>
      </rPr>
      <t>(District 2)</t>
    </r>
  </si>
  <si>
    <t>Jasper</t>
  </si>
  <si>
    <t>Jennings</t>
  </si>
  <si>
    <t>White Springs</t>
  </si>
  <si>
    <r>
      <t>Hardee County</t>
    </r>
    <r>
      <rPr>
        <sz val="12"/>
        <color theme="0"/>
        <rFont val="Arial"/>
        <family val="2"/>
      </rPr>
      <t xml:space="preserve"> </t>
    </r>
    <r>
      <rPr>
        <sz val="10"/>
        <color theme="0"/>
        <rFont val="Arial"/>
        <family val="2"/>
      </rPr>
      <t>(District 1)</t>
    </r>
  </si>
  <si>
    <t>Bowling Green</t>
  </si>
  <si>
    <t>Wauchula</t>
  </si>
  <si>
    <t>Zolfo Springs</t>
  </si>
  <si>
    <r>
      <t>Hendry County</t>
    </r>
    <r>
      <rPr>
        <sz val="12"/>
        <color theme="0"/>
        <rFont val="Arial"/>
        <family val="2"/>
      </rPr>
      <t xml:space="preserve"> </t>
    </r>
    <r>
      <rPr>
        <sz val="10"/>
        <color theme="0"/>
        <rFont val="Arial"/>
        <family val="2"/>
      </rPr>
      <t>(District 1)</t>
    </r>
  </si>
  <si>
    <t>Clewiston</t>
  </si>
  <si>
    <t>LaBelle</t>
  </si>
  <si>
    <r>
      <t>Hernando County</t>
    </r>
    <r>
      <rPr>
        <sz val="12"/>
        <color theme="0"/>
        <rFont val="Arial"/>
        <family val="2"/>
      </rPr>
      <t xml:space="preserve"> </t>
    </r>
    <r>
      <rPr>
        <sz val="10"/>
        <color theme="0"/>
        <rFont val="Arial"/>
        <family val="2"/>
      </rPr>
      <t>(District 7)</t>
    </r>
  </si>
  <si>
    <t>Brooksville</t>
  </si>
  <si>
    <t>Weeki Wachee **</t>
  </si>
  <si>
    <r>
      <t xml:space="preserve">Highlands County </t>
    </r>
    <r>
      <rPr>
        <sz val="12"/>
        <color theme="0"/>
        <rFont val="Arial"/>
        <family val="2"/>
      </rPr>
      <t xml:space="preserve"> (District 1)</t>
    </r>
    <r>
      <rPr>
        <sz val="10"/>
        <rFont val="Arial"/>
        <family val="2"/>
      </rPr>
      <t>(District 1)</t>
    </r>
  </si>
  <si>
    <t>Avon Park</t>
  </si>
  <si>
    <t>Lake Placid</t>
  </si>
  <si>
    <t>Sebring</t>
  </si>
  <si>
    <r>
      <t xml:space="preserve">Hillsborough County </t>
    </r>
    <r>
      <rPr>
        <sz val="10"/>
        <color theme="0"/>
        <rFont val="Arial"/>
        <family val="2"/>
      </rPr>
      <t>(District 7)</t>
    </r>
  </si>
  <si>
    <t>Plant City</t>
  </si>
  <si>
    <t>Tampa</t>
  </si>
  <si>
    <t>Temple Terrace</t>
  </si>
  <si>
    <r>
      <t>Holmes County</t>
    </r>
    <r>
      <rPr>
        <sz val="12"/>
        <color theme="0"/>
        <rFont val="Arial"/>
        <family val="2"/>
      </rPr>
      <t xml:space="preserve"> </t>
    </r>
    <r>
      <rPr>
        <sz val="10"/>
        <color theme="0"/>
        <rFont val="Arial"/>
        <family val="2"/>
      </rPr>
      <t>(District 3)</t>
    </r>
  </si>
  <si>
    <t>Bonifay</t>
  </si>
  <si>
    <t>Esto</t>
  </si>
  <si>
    <t>Noma</t>
  </si>
  <si>
    <t>Ponce de Leon</t>
  </si>
  <si>
    <t>Westville</t>
  </si>
  <si>
    <r>
      <t xml:space="preserve">Indian River County </t>
    </r>
    <r>
      <rPr>
        <sz val="10"/>
        <color theme="0"/>
        <rFont val="Arial"/>
        <family val="2"/>
      </rPr>
      <t>(District 4)</t>
    </r>
  </si>
  <si>
    <t>Fellsmere</t>
  </si>
  <si>
    <t>Indian River Shores</t>
  </si>
  <si>
    <t>Orchid</t>
  </si>
  <si>
    <t>Sebastian</t>
  </si>
  <si>
    <t>Vero Beach</t>
  </si>
  <si>
    <r>
      <t>Jackson County</t>
    </r>
    <r>
      <rPr>
        <sz val="10"/>
        <color theme="0"/>
        <rFont val="Arial"/>
        <family val="2"/>
      </rPr>
      <t xml:space="preserve"> (District 3)</t>
    </r>
  </si>
  <si>
    <t>Alford</t>
  </si>
  <si>
    <t>Bascom</t>
  </si>
  <si>
    <t>Campbellton</t>
  </si>
  <si>
    <t>Cottondale</t>
  </si>
  <si>
    <t>Graceville</t>
  </si>
  <si>
    <t>Grand Ridge</t>
  </si>
  <si>
    <t>Greenwood</t>
  </si>
  <si>
    <r>
      <t>Jackson County</t>
    </r>
    <r>
      <rPr>
        <sz val="10"/>
        <color theme="0"/>
        <rFont val="Arial"/>
        <family val="2"/>
      </rPr>
      <t xml:space="preserve"> (District 3) - continued</t>
    </r>
  </si>
  <si>
    <t>Jacob City</t>
  </si>
  <si>
    <t>Malone</t>
  </si>
  <si>
    <t>Marianna</t>
  </si>
  <si>
    <t>Sneads</t>
  </si>
  <si>
    <r>
      <t>Jefferson County</t>
    </r>
    <r>
      <rPr>
        <b/>
        <sz val="10"/>
        <color theme="0"/>
        <rFont val="Arial"/>
        <family val="2"/>
      </rPr>
      <t xml:space="preserve"> </t>
    </r>
    <r>
      <rPr>
        <sz val="10"/>
        <color theme="0"/>
        <rFont val="Arial"/>
        <family val="2"/>
      </rPr>
      <t>(District 3)</t>
    </r>
  </si>
  <si>
    <t>Monticello</t>
  </si>
  <si>
    <r>
      <t>Lafayette County</t>
    </r>
    <r>
      <rPr>
        <b/>
        <sz val="10"/>
        <color theme="0"/>
        <rFont val="Arial"/>
        <family val="2"/>
      </rPr>
      <t xml:space="preserve"> </t>
    </r>
    <r>
      <rPr>
        <sz val="10"/>
        <color theme="0"/>
        <rFont val="Arial"/>
        <family val="2"/>
      </rPr>
      <t>(District 2)</t>
    </r>
  </si>
  <si>
    <t>Mayo</t>
  </si>
  <si>
    <r>
      <t>Lake County</t>
    </r>
    <r>
      <rPr>
        <sz val="12"/>
        <color theme="0"/>
        <rFont val="Arial"/>
        <family val="2"/>
      </rPr>
      <t xml:space="preserve"> </t>
    </r>
    <r>
      <rPr>
        <sz val="10"/>
        <color theme="0"/>
        <rFont val="Arial"/>
        <family val="2"/>
      </rPr>
      <t>(District 5)</t>
    </r>
  </si>
  <si>
    <t>Astatula</t>
  </si>
  <si>
    <t>Clermont</t>
  </si>
  <si>
    <t>Eustis</t>
  </si>
  <si>
    <t>Fruitland Park</t>
  </si>
  <si>
    <t>Groveland</t>
  </si>
  <si>
    <t>Howey-in-the-Hills</t>
  </si>
  <si>
    <t>Lady Lake</t>
  </si>
  <si>
    <t>Leesburg</t>
  </si>
  <si>
    <t>Mascotte</t>
  </si>
  <si>
    <t>Minneola</t>
  </si>
  <si>
    <t>Montverde</t>
  </si>
  <si>
    <t>Mount Dora</t>
  </si>
  <si>
    <t>Tavares</t>
  </si>
  <si>
    <t>Umatilla</t>
  </si>
  <si>
    <r>
      <t>Lee County</t>
    </r>
    <r>
      <rPr>
        <sz val="10"/>
        <color theme="0"/>
        <rFont val="Arial"/>
        <family val="2"/>
      </rPr>
      <t xml:space="preserve"> (District 1)</t>
    </r>
  </si>
  <si>
    <t>Bonita Springs</t>
  </si>
  <si>
    <t>Cape Coral</t>
  </si>
  <si>
    <t>Estero</t>
  </si>
  <si>
    <t>-</t>
  </si>
  <si>
    <t>Fort Myers</t>
  </si>
  <si>
    <t>Fort Myers Beach</t>
  </si>
  <si>
    <t>Sanibel</t>
  </si>
  <si>
    <r>
      <t xml:space="preserve">Leon County </t>
    </r>
    <r>
      <rPr>
        <sz val="10"/>
        <color theme="0"/>
        <rFont val="Arial"/>
        <family val="2"/>
      </rPr>
      <t>(District 3)</t>
    </r>
  </si>
  <si>
    <t>Tallahassee</t>
  </si>
  <si>
    <r>
      <t>Levy County</t>
    </r>
    <r>
      <rPr>
        <sz val="12"/>
        <color theme="0"/>
        <rFont val="Arial"/>
        <family val="2"/>
      </rPr>
      <t xml:space="preserve"> </t>
    </r>
    <r>
      <rPr>
        <sz val="10"/>
        <color theme="0"/>
        <rFont val="Arial"/>
        <family val="2"/>
      </rPr>
      <t>(District 2)</t>
    </r>
  </si>
  <si>
    <t>Bronson</t>
  </si>
  <si>
    <t>Cedar Key</t>
  </si>
  <si>
    <t>Chiefland</t>
  </si>
  <si>
    <t>Inglis</t>
  </si>
  <si>
    <t>Otter Creek</t>
  </si>
  <si>
    <t>Williston</t>
  </si>
  <si>
    <t>Yankeetown</t>
  </si>
  <si>
    <r>
      <t xml:space="preserve">Liberty County </t>
    </r>
    <r>
      <rPr>
        <sz val="10"/>
        <color theme="0"/>
        <rFont val="Arial"/>
        <family val="2"/>
      </rPr>
      <t>(District 3)</t>
    </r>
  </si>
  <si>
    <t>Bristol</t>
  </si>
  <si>
    <r>
      <t>Madison County</t>
    </r>
    <r>
      <rPr>
        <sz val="12"/>
        <color theme="0"/>
        <rFont val="Arial"/>
        <family val="2"/>
      </rPr>
      <t xml:space="preserve"> </t>
    </r>
    <r>
      <rPr>
        <sz val="10"/>
        <color theme="0"/>
        <rFont val="Arial"/>
        <family val="2"/>
      </rPr>
      <t>(District 2)</t>
    </r>
  </si>
  <si>
    <t>Greenville</t>
  </si>
  <si>
    <t>Lee</t>
  </si>
  <si>
    <t>Madison</t>
  </si>
  <si>
    <r>
      <t>Manatee County</t>
    </r>
    <r>
      <rPr>
        <b/>
        <sz val="10"/>
        <color theme="0"/>
        <rFont val="Arial"/>
        <family val="2"/>
      </rPr>
      <t xml:space="preserve"> </t>
    </r>
    <r>
      <rPr>
        <sz val="10"/>
        <color theme="0"/>
        <rFont val="Arial"/>
        <family val="2"/>
      </rPr>
      <t>(District 1)</t>
    </r>
  </si>
  <si>
    <t>Anna Maria</t>
  </si>
  <si>
    <t>Bradenton</t>
  </si>
  <si>
    <t>Bradenton Beach</t>
  </si>
  <si>
    <t>Holmes Beach</t>
  </si>
  <si>
    <t>Longboat Key (part)</t>
  </si>
  <si>
    <t>Palmetto</t>
  </si>
  <si>
    <r>
      <t>Marion County</t>
    </r>
    <r>
      <rPr>
        <sz val="12"/>
        <color theme="0"/>
        <rFont val="Arial"/>
        <family val="2"/>
      </rPr>
      <t xml:space="preserve"> </t>
    </r>
    <r>
      <rPr>
        <sz val="10"/>
        <color theme="0"/>
        <rFont val="Arial"/>
        <family val="2"/>
      </rPr>
      <t>(District 5)</t>
    </r>
  </si>
  <si>
    <t>Belleview</t>
  </si>
  <si>
    <t>Dunnellon</t>
  </si>
  <si>
    <t>McIntosh</t>
  </si>
  <si>
    <t>Ocala</t>
  </si>
  <si>
    <t>Reddick</t>
  </si>
  <si>
    <r>
      <t>Martin County</t>
    </r>
    <r>
      <rPr>
        <sz val="12"/>
        <color theme="0"/>
        <rFont val="Arial"/>
        <family val="2"/>
      </rPr>
      <t xml:space="preserve"> </t>
    </r>
    <r>
      <rPr>
        <sz val="10"/>
        <color theme="0"/>
        <rFont val="Arial"/>
        <family val="2"/>
      </rPr>
      <t>(District 4)</t>
    </r>
  </si>
  <si>
    <t>Indiantown</t>
  </si>
  <si>
    <t>Jupiter Island</t>
  </si>
  <si>
    <t>Ocean Breeze</t>
  </si>
  <si>
    <t>Sewall's Point</t>
  </si>
  <si>
    <t>Stuart</t>
  </si>
  <si>
    <r>
      <t>Miami-Dade County</t>
    </r>
    <r>
      <rPr>
        <sz val="12"/>
        <color theme="0"/>
        <rFont val="Arial"/>
        <family val="2"/>
      </rPr>
      <t xml:space="preserve"> </t>
    </r>
    <r>
      <rPr>
        <sz val="10"/>
        <color theme="0"/>
        <rFont val="Arial"/>
        <family val="2"/>
      </rPr>
      <t>(District 6)</t>
    </r>
  </si>
  <si>
    <t>Aventura</t>
  </si>
  <si>
    <t>Bal Harbour</t>
  </si>
  <si>
    <t>Bay Harbor Islands</t>
  </si>
  <si>
    <t>Biscayne Park</t>
  </si>
  <si>
    <t>Coral Gables</t>
  </si>
  <si>
    <t>Cutler Bay</t>
  </si>
  <si>
    <t>Doral</t>
  </si>
  <si>
    <t>El Portal</t>
  </si>
  <si>
    <t>Florida City</t>
  </si>
  <si>
    <t>Golden Beach</t>
  </si>
  <si>
    <t>Hialeah</t>
  </si>
  <si>
    <t>Hialeah Gardens</t>
  </si>
  <si>
    <t>Homestead</t>
  </si>
  <si>
    <t>Indian Creek</t>
  </si>
  <si>
    <t>Key Biscayne</t>
  </si>
  <si>
    <t>Medley</t>
  </si>
  <si>
    <t>Miami</t>
  </si>
  <si>
    <t>Miami Beach</t>
  </si>
  <si>
    <t>Miami Gardens</t>
  </si>
  <si>
    <t>Miami Lakes</t>
  </si>
  <si>
    <t>Miami Shores</t>
  </si>
  <si>
    <t>Miami Springs</t>
  </si>
  <si>
    <t>North Bay Village</t>
  </si>
  <si>
    <t>North Miami</t>
  </si>
  <si>
    <r>
      <t>Miami-Dade County</t>
    </r>
    <r>
      <rPr>
        <sz val="12"/>
        <color theme="0"/>
        <rFont val="Arial"/>
        <family val="2"/>
      </rPr>
      <t xml:space="preserve"> </t>
    </r>
    <r>
      <rPr>
        <sz val="10"/>
        <color theme="0"/>
        <rFont val="Arial"/>
        <family val="2"/>
      </rPr>
      <t>(District 6)</t>
    </r>
    <r>
      <rPr>
        <sz val="12"/>
        <color theme="0"/>
        <rFont val="Arial"/>
        <family val="2"/>
      </rPr>
      <t xml:space="preserve"> - continued</t>
    </r>
  </si>
  <si>
    <t>North Miami Beach</t>
  </si>
  <si>
    <t>Opa-locka</t>
  </si>
  <si>
    <t>Palmetto Bay</t>
  </si>
  <si>
    <t>Pinecrest</t>
  </si>
  <si>
    <t>South Miami</t>
  </si>
  <si>
    <t>Sunny Isles Beach</t>
  </si>
  <si>
    <t>Surfside</t>
  </si>
  <si>
    <t>Sweetwater</t>
  </si>
  <si>
    <t>Virginia Gardens</t>
  </si>
  <si>
    <t>West Miami</t>
  </si>
  <si>
    <r>
      <t>Monroe County</t>
    </r>
    <r>
      <rPr>
        <sz val="12"/>
        <color theme="0"/>
        <rFont val="Arial"/>
        <family val="2"/>
      </rPr>
      <t xml:space="preserve"> </t>
    </r>
    <r>
      <rPr>
        <sz val="10"/>
        <color theme="0"/>
        <rFont val="Arial"/>
        <family val="2"/>
      </rPr>
      <t>(District 6)</t>
    </r>
  </si>
  <si>
    <t>Islamorada, Village of Islands</t>
  </si>
  <si>
    <t>Key Colony Beach</t>
  </si>
  <si>
    <t>Key West</t>
  </si>
  <si>
    <t>Layton</t>
  </si>
  <si>
    <t>Marathon</t>
  </si>
  <si>
    <r>
      <t>Nassau County</t>
    </r>
    <r>
      <rPr>
        <sz val="12"/>
        <color theme="0"/>
        <rFont val="Arial"/>
        <family val="2"/>
      </rPr>
      <t xml:space="preserve"> </t>
    </r>
    <r>
      <rPr>
        <sz val="10"/>
        <color theme="0"/>
        <rFont val="Arial"/>
        <family val="2"/>
      </rPr>
      <t>(District 2)</t>
    </r>
  </si>
  <si>
    <t>Callahan</t>
  </si>
  <si>
    <t>Fernandina Beach</t>
  </si>
  <si>
    <t>Hilliard</t>
  </si>
  <si>
    <r>
      <t xml:space="preserve">Okaloosa County </t>
    </r>
    <r>
      <rPr>
        <sz val="10"/>
        <color theme="0"/>
        <rFont val="Arial"/>
        <family val="2"/>
      </rPr>
      <t>(District 3)</t>
    </r>
  </si>
  <si>
    <t>Cinco Bayou</t>
  </si>
  <si>
    <t>Crestview</t>
  </si>
  <si>
    <t>Destin</t>
  </si>
  <si>
    <t>Fort Walton Beach</t>
  </si>
  <si>
    <t>Laurel Hill</t>
  </si>
  <si>
    <t>Mary Esther</t>
  </si>
  <si>
    <t>Niceville</t>
  </si>
  <si>
    <t>Shalimar</t>
  </si>
  <si>
    <t>Valparaiso</t>
  </si>
  <si>
    <r>
      <t xml:space="preserve">Okeechobee County </t>
    </r>
    <r>
      <rPr>
        <sz val="10"/>
        <color theme="0"/>
        <rFont val="Arial"/>
        <family val="2"/>
      </rPr>
      <t>(District 1)</t>
    </r>
  </si>
  <si>
    <t>Okeechobee</t>
  </si>
  <si>
    <r>
      <t>Orange County</t>
    </r>
    <r>
      <rPr>
        <sz val="12"/>
        <color theme="0"/>
        <rFont val="Arial"/>
        <family val="2"/>
      </rPr>
      <t xml:space="preserve"> </t>
    </r>
    <r>
      <rPr>
        <sz val="10"/>
        <color theme="0"/>
        <rFont val="Arial"/>
        <family val="2"/>
      </rPr>
      <t>(District 5)</t>
    </r>
  </si>
  <si>
    <t>Apopka</t>
  </si>
  <si>
    <t>Bay Lake</t>
  </si>
  <si>
    <t>Belle Isle</t>
  </si>
  <si>
    <t>Eatonville</t>
  </si>
  <si>
    <t>Edgewood</t>
  </si>
  <si>
    <t>Lake Buena Vista</t>
  </si>
  <si>
    <t>Maitland</t>
  </si>
  <si>
    <t>Oakland</t>
  </si>
  <si>
    <t>Ocoee</t>
  </si>
  <si>
    <t>Orlando</t>
  </si>
  <si>
    <t>Windermere</t>
  </si>
  <si>
    <t>Winter Garden</t>
  </si>
  <si>
    <t>Winter Park</t>
  </si>
  <si>
    <r>
      <t xml:space="preserve">Osceola County </t>
    </r>
    <r>
      <rPr>
        <sz val="10"/>
        <color theme="0"/>
        <rFont val="Arial"/>
        <family val="2"/>
      </rPr>
      <t>(District 5)</t>
    </r>
  </si>
  <si>
    <t>Kissimmee</t>
  </si>
  <si>
    <t>St. Cloud</t>
  </si>
  <si>
    <r>
      <t xml:space="preserve">Palm Beach County </t>
    </r>
    <r>
      <rPr>
        <sz val="10"/>
        <color theme="0"/>
        <rFont val="Arial"/>
        <family val="2"/>
      </rPr>
      <t>(District 4)</t>
    </r>
  </si>
  <si>
    <t>Atlantis</t>
  </si>
  <si>
    <t>Belle Glade</t>
  </si>
  <si>
    <t>Boca Raton</t>
  </si>
  <si>
    <t>Boynton Beach</t>
  </si>
  <si>
    <t>Briny Breezes</t>
  </si>
  <si>
    <t>Cloud Lake</t>
  </si>
  <si>
    <t>Delray Beach</t>
  </si>
  <si>
    <t>Glen Ridge</t>
  </si>
  <si>
    <t>Golf</t>
  </si>
  <si>
    <t>Greenacres</t>
  </si>
  <si>
    <t>Gulf Stream</t>
  </si>
  <si>
    <t>Haverhill</t>
  </si>
  <si>
    <t>Highland Beach</t>
  </si>
  <si>
    <t>Hypoluxo</t>
  </si>
  <si>
    <t>Juno Beach</t>
  </si>
  <si>
    <t>Jupiter</t>
  </si>
  <si>
    <t>Jupiter Inlet Colony</t>
  </si>
  <si>
    <t>Lake Clarke Shores</t>
  </si>
  <si>
    <t>Lake Park</t>
  </si>
  <si>
    <t>Lake Worth Beach</t>
  </si>
  <si>
    <t>Lantana</t>
  </si>
  <si>
    <t>Loxahatchee Groves</t>
  </si>
  <si>
    <t>Manalapan</t>
  </si>
  <si>
    <t>Mangonia Park</t>
  </si>
  <si>
    <t>North Palm Beach</t>
  </si>
  <si>
    <t>Ocean Ridge</t>
  </si>
  <si>
    <t>Pahokee</t>
  </si>
  <si>
    <t>Palm Beach</t>
  </si>
  <si>
    <t>Palm Beach Gardens</t>
  </si>
  <si>
    <t>Palm Beach Shores</t>
  </si>
  <si>
    <t>Palm Springs</t>
  </si>
  <si>
    <t>Riviera Beach</t>
  </si>
  <si>
    <t>Royal Palm Beach</t>
  </si>
  <si>
    <t>South Bay</t>
  </si>
  <si>
    <t>South Palm Beach</t>
  </si>
  <si>
    <t>Tequesta</t>
  </si>
  <si>
    <t>Wellington</t>
  </si>
  <si>
    <t>Westlake</t>
  </si>
  <si>
    <t>West Palm Beach</t>
  </si>
  <si>
    <r>
      <t>Pasco County</t>
    </r>
    <r>
      <rPr>
        <sz val="10"/>
        <color theme="0"/>
        <rFont val="Arial"/>
        <family val="2"/>
      </rPr>
      <t xml:space="preserve"> (District 7)</t>
    </r>
  </si>
  <si>
    <t>Dade City</t>
  </si>
  <si>
    <t>New Port Richey</t>
  </si>
  <si>
    <t>Port Richey</t>
  </si>
  <si>
    <t>St. Leo</t>
  </si>
  <si>
    <t>San Antonio</t>
  </si>
  <si>
    <t>Zephyrhills</t>
  </si>
  <si>
    <r>
      <t xml:space="preserve">Pinellas County </t>
    </r>
    <r>
      <rPr>
        <sz val="10"/>
        <color theme="0"/>
        <rFont val="Arial"/>
        <family val="2"/>
      </rPr>
      <t>(District 7)</t>
    </r>
  </si>
  <si>
    <t>Belleair</t>
  </si>
  <si>
    <t>Belleair Beach</t>
  </si>
  <si>
    <t>Belleair Bluffs</t>
  </si>
  <si>
    <t>Belleair Shore</t>
  </si>
  <si>
    <t>Clearwater</t>
  </si>
  <si>
    <t>Dunedin</t>
  </si>
  <si>
    <t>Gulfport</t>
  </si>
  <si>
    <t>Indian Rocks Beach</t>
  </si>
  <si>
    <t>Indian Shores</t>
  </si>
  <si>
    <t>Kenneth City</t>
  </si>
  <si>
    <t>Largo</t>
  </si>
  <si>
    <t>Madeira Beach</t>
  </si>
  <si>
    <t>North Redington Beach</t>
  </si>
  <si>
    <t>Oldsmar</t>
  </si>
  <si>
    <t>Pinellas Park</t>
  </si>
  <si>
    <t>Redington Beach</t>
  </si>
  <si>
    <t>Redington Shores</t>
  </si>
  <si>
    <t>Safety Harbor</t>
  </si>
  <si>
    <t>St. Pete Beach</t>
  </si>
  <si>
    <t>St. Petersburg</t>
  </si>
  <si>
    <t>Seminole</t>
  </si>
  <si>
    <t>South Pasadena</t>
  </si>
  <si>
    <t>Tarpon Springs</t>
  </si>
  <si>
    <t>Treasure Island</t>
  </si>
  <si>
    <r>
      <t>Polk County</t>
    </r>
    <r>
      <rPr>
        <b/>
        <sz val="9"/>
        <color theme="0"/>
        <rFont val="Arial"/>
        <family val="2"/>
      </rPr>
      <t xml:space="preserve"> </t>
    </r>
    <r>
      <rPr>
        <sz val="9"/>
        <color theme="0"/>
        <rFont val="Arial"/>
        <family val="2"/>
      </rPr>
      <t>(District 1)</t>
    </r>
  </si>
  <si>
    <t>Auburndale</t>
  </si>
  <si>
    <t>Bartow</t>
  </si>
  <si>
    <t>Davenport</t>
  </si>
  <si>
    <t>Dundee</t>
  </si>
  <si>
    <t>Eagle Lake</t>
  </si>
  <si>
    <t>Fort Meade</t>
  </si>
  <si>
    <t>Frostproof</t>
  </si>
  <si>
    <t>Haines City</t>
  </si>
  <si>
    <t>Highland Park</t>
  </si>
  <si>
    <t>Hillcrest Heights</t>
  </si>
  <si>
    <t>Lake Alfred</t>
  </si>
  <si>
    <t>Lake Hamilton</t>
  </si>
  <si>
    <t>Lakeland</t>
  </si>
  <si>
    <t>Lake Wales</t>
  </si>
  <si>
    <t>Mulberry</t>
  </si>
  <si>
    <t>Polk City</t>
  </si>
  <si>
    <t>Winter Haven</t>
  </si>
  <si>
    <r>
      <t>Putnam County</t>
    </r>
    <r>
      <rPr>
        <sz val="12"/>
        <color theme="0"/>
        <rFont val="Arial"/>
        <family val="2"/>
      </rPr>
      <t xml:space="preserve"> </t>
    </r>
    <r>
      <rPr>
        <sz val="10"/>
        <color theme="0"/>
        <rFont val="Arial"/>
        <family val="2"/>
      </rPr>
      <t>(District 2)</t>
    </r>
  </si>
  <si>
    <t>Crescent City</t>
  </si>
  <si>
    <t>Interlachen</t>
  </si>
  <si>
    <t>Palatka</t>
  </si>
  <si>
    <t>Pomona Park</t>
  </si>
  <si>
    <t>Welaka</t>
  </si>
  <si>
    <r>
      <t xml:space="preserve">St. Johns County </t>
    </r>
    <r>
      <rPr>
        <sz val="10"/>
        <color theme="0"/>
        <rFont val="Arial"/>
        <family val="2"/>
      </rPr>
      <t>(District 2)</t>
    </r>
  </si>
  <si>
    <t>St. Augustine</t>
  </si>
  <si>
    <t>St. Augustine Beach</t>
  </si>
  <si>
    <r>
      <t xml:space="preserve">St. Lucie County </t>
    </r>
    <r>
      <rPr>
        <sz val="10"/>
        <color theme="0"/>
        <rFont val="Arial"/>
        <family val="2"/>
      </rPr>
      <t>(District 4)</t>
    </r>
  </si>
  <si>
    <t>Fort Pierce</t>
  </si>
  <si>
    <t>Port St. Lucie</t>
  </si>
  <si>
    <t>St. Lucie Village</t>
  </si>
  <si>
    <r>
      <t xml:space="preserve">Santa Rosa County </t>
    </r>
    <r>
      <rPr>
        <sz val="10"/>
        <color theme="0"/>
        <rFont val="Arial"/>
        <family val="2"/>
      </rPr>
      <t>(District 3)</t>
    </r>
  </si>
  <si>
    <t>Gulf Breeze</t>
  </si>
  <si>
    <t>Jay</t>
  </si>
  <si>
    <t>Milton</t>
  </si>
  <si>
    <r>
      <t xml:space="preserve">Sarasota County </t>
    </r>
    <r>
      <rPr>
        <sz val="10"/>
        <color theme="0"/>
        <rFont val="Arial"/>
        <family val="2"/>
      </rPr>
      <t>(District 1)</t>
    </r>
  </si>
  <si>
    <t>North Port</t>
  </si>
  <si>
    <t>Sarasota</t>
  </si>
  <si>
    <t>Venice</t>
  </si>
  <si>
    <r>
      <t>Seminole County</t>
    </r>
    <r>
      <rPr>
        <sz val="12"/>
        <color theme="0"/>
        <rFont val="Arial"/>
        <family val="2"/>
      </rPr>
      <t xml:space="preserve"> </t>
    </r>
    <r>
      <rPr>
        <sz val="10"/>
        <color theme="0"/>
        <rFont val="Arial"/>
        <family val="2"/>
      </rPr>
      <t>(District 5)</t>
    </r>
  </si>
  <si>
    <t>Altamonte Springs</t>
  </si>
  <si>
    <t>Casselberry</t>
  </si>
  <si>
    <t>Lake Mary</t>
  </si>
  <si>
    <t>Longwood</t>
  </si>
  <si>
    <t>Oviedo</t>
  </si>
  <si>
    <t>Sanford</t>
  </si>
  <si>
    <t>Winter Springs</t>
  </si>
  <si>
    <r>
      <t>Sumter County</t>
    </r>
    <r>
      <rPr>
        <sz val="12"/>
        <color theme="0"/>
        <rFont val="Arial"/>
        <family val="2"/>
      </rPr>
      <t xml:space="preserve"> </t>
    </r>
    <r>
      <rPr>
        <sz val="10"/>
        <color theme="0"/>
        <rFont val="Arial"/>
        <family val="2"/>
      </rPr>
      <t>(District 5)</t>
    </r>
  </si>
  <si>
    <t>Bushnell</t>
  </si>
  <si>
    <t>Center Hill</t>
  </si>
  <si>
    <t>Coleman</t>
  </si>
  <si>
    <t>Webster</t>
  </si>
  <si>
    <t>Wildwood</t>
  </si>
  <si>
    <r>
      <t xml:space="preserve">Suwannee County </t>
    </r>
    <r>
      <rPr>
        <sz val="10"/>
        <color theme="0"/>
        <rFont val="Arial"/>
        <family val="2"/>
      </rPr>
      <t>(District 2)</t>
    </r>
  </si>
  <si>
    <t>Branford</t>
  </si>
  <si>
    <t>Live Oak</t>
  </si>
  <si>
    <r>
      <t xml:space="preserve">Taylor County </t>
    </r>
    <r>
      <rPr>
        <sz val="10"/>
        <color theme="0"/>
        <rFont val="Arial"/>
        <family val="2"/>
      </rPr>
      <t>(District 2)</t>
    </r>
  </si>
  <si>
    <t>Perry</t>
  </si>
  <si>
    <r>
      <t>Union County</t>
    </r>
    <r>
      <rPr>
        <sz val="12"/>
        <color theme="0"/>
        <rFont val="Arial"/>
        <family val="2"/>
      </rPr>
      <t xml:space="preserve"> </t>
    </r>
    <r>
      <rPr>
        <sz val="10"/>
        <color theme="0"/>
        <rFont val="Arial"/>
        <family val="2"/>
      </rPr>
      <t>(District 2)</t>
    </r>
  </si>
  <si>
    <t>Lake Butler</t>
  </si>
  <si>
    <t>Raiford</t>
  </si>
  <si>
    <t>Worthington Springs</t>
  </si>
  <si>
    <r>
      <t>Volusia County</t>
    </r>
    <r>
      <rPr>
        <sz val="12"/>
        <color theme="0"/>
        <rFont val="Arial"/>
        <family val="2"/>
      </rPr>
      <t xml:space="preserve"> </t>
    </r>
    <r>
      <rPr>
        <sz val="10"/>
        <color theme="0"/>
        <rFont val="Arial"/>
        <family val="2"/>
      </rPr>
      <t>(District 5)</t>
    </r>
  </si>
  <si>
    <t>Daytona Beach</t>
  </si>
  <si>
    <t>Daytona Beach Shores</t>
  </si>
  <si>
    <t>DeBary</t>
  </si>
  <si>
    <t>DeLand</t>
  </si>
  <si>
    <t>Deltona</t>
  </si>
  <si>
    <t>Edgewater</t>
  </si>
  <si>
    <t>Holly Hill</t>
  </si>
  <si>
    <t>Lake Helen</t>
  </si>
  <si>
    <t>New Smyrna Beach</t>
  </si>
  <si>
    <t>Oak Hill</t>
  </si>
  <si>
    <t>Orange City</t>
  </si>
  <si>
    <t>Ormond Beach</t>
  </si>
  <si>
    <t>Pierson</t>
  </si>
  <si>
    <t>Ponce Inlet</t>
  </si>
  <si>
    <t>Port Orange</t>
  </si>
  <si>
    <t>South Daytona</t>
  </si>
  <si>
    <r>
      <t>Wakulla County</t>
    </r>
    <r>
      <rPr>
        <sz val="12"/>
        <color theme="0"/>
        <rFont val="Arial"/>
        <family val="2"/>
      </rPr>
      <t xml:space="preserve"> </t>
    </r>
    <r>
      <rPr>
        <sz val="10"/>
        <color theme="0"/>
        <rFont val="Arial"/>
        <family val="2"/>
      </rPr>
      <t>(District 3)</t>
    </r>
  </si>
  <si>
    <t>St. Marks</t>
  </si>
  <si>
    <t>Sopchoppy</t>
  </si>
  <si>
    <r>
      <t>Walton County</t>
    </r>
    <r>
      <rPr>
        <sz val="12"/>
        <color theme="0"/>
        <rFont val="Arial"/>
        <family val="2"/>
      </rPr>
      <t xml:space="preserve"> </t>
    </r>
    <r>
      <rPr>
        <sz val="10"/>
        <color theme="0"/>
        <rFont val="Arial"/>
        <family val="2"/>
      </rPr>
      <t>(District 3)</t>
    </r>
  </si>
  <si>
    <t>DeFuniak Springs</t>
  </si>
  <si>
    <t>Freeport</t>
  </si>
  <si>
    <t>Paxton</t>
  </si>
  <si>
    <r>
      <t xml:space="preserve">Washington County </t>
    </r>
    <r>
      <rPr>
        <sz val="10"/>
        <color theme="0"/>
        <rFont val="Arial"/>
        <family val="2"/>
      </rPr>
      <t>(District 3)</t>
    </r>
  </si>
  <si>
    <t>Caryville</t>
  </si>
  <si>
    <t>Chipley</t>
  </si>
  <si>
    <t>Ebro</t>
  </si>
  <si>
    <t>Vernon</t>
  </si>
  <si>
    <t>Wausau</t>
  </si>
  <si>
    <t>Florida</t>
  </si>
  <si>
    <t>Incorporated</t>
  </si>
  <si>
    <t>Notes:</t>
  </si>
  <si>
    <t>* Includes Census corrections as of October 2, 2023.</t>
  </si>
  <si>
    <t>** The City of Weeki Wachee was disincorporated on June 9, 2020.</t>
  </si>
  <si>
    <t>Sources:</t>
  </si>
  <si>
    <t>The U.S. Census Bureau</t>
  </si>
  <si>
    <t>University of Florida, Bureau of Economic and Business Research</t>
  </si>
  <si>
    <t>Florida Department of Transportation, Systems Forecasting and Trends Office</t>
  </si>
  <si>
    <t>Table 1. Estimates of Population by County and City in Florida: April 1, 2023</t>
  </si>
  <si>
    <t>Revenue Sharing Use Only</t>
  </si>
  <si>
    <t xml:space="preserve">Census </t>
  </si>
  <si>
    <t>Inmate</t>
  </si>
  <si>
    <t>County, City,</t>
  </si>
  <si>
    <t>Change</t>
  </si>
  <si>
    <t>Count</t>
  </si>
  <si>
    <t>less Inmates</t>
  </si>
  <si>
    <t>and State</t>
  </si>
  <si>
    <t xml:space="preserve">2020–2023 </t>
  </si>
  <si>
    <t>Census Check</t>
  </si>
  <si>
    <t>Alachua County</t>
  </si>
  <si>
    <t/>
  </si>
  <si>
    <t>Baker County</t>
  </si>
  <si>
    <t>Bay County</t>
  </si>
  <si>
    <t>Bradford County</t>
  </si>
  <si>
    <t>Hampton *</t>
  </si>
  <si>
    <t>UNINCORPORATED *</t>
  </si>
  <si>
    <t>Brevard County</t>
  </si>
  <si>
    <t>Broward County</t>
  </si>
  <si>
    <t>Calhoun County</t>
  </si>
  <si>
    <t>Charlotte County</t>
  </si>
  <si>
    <t>Citrus County</t>
  </si>
  <si>
    <t>Clay County</t>
  </si>
  <si>
    <t>Collier County</t>
  </si>
  <si>
    <t>Columbia County</t>
  </si>
  <si>
    <t>DeSoto County</t>
  </si>
  <si>
    <t>Dixie County</t>
  </si>
  <si>
    <t>Duval County</t>
  </si>
  <si>
    <t>Escambia County</t>
  </si>
  <si>
    <t>Flagler County</t>
  </si>
  <si>
    <t>Franklin County</t>
  </si>
  <si>
    <t>Gadsden County</t>
  </si>
  <si>
    <t>Gilchrist County</t>
  </si>
  <si>
    <t>Glades County</t>
  </si>
  <si>
    <t>Gulf County</t>
  </si>
  <si>
    <t>Hamilton County</t>
  </si>
  <si>
    <t>Hardee County</t>
  </si>
  <si>
    <t>Hendry County</t>
  </si>
  <si>
    <t>Hernando County</t>
  </si>
  <si>
    <t>Highlands County</t>
  </si>
  <si>
    <t>Hillsborough County</t>
  </si>
  <si>
    <t>Holmes County</t>
  </si>
  <si>
    <t>Indian River County</t>
  </si>
  <si>
    <t>Jackson County</t>
  </si>
  <si>
    <t>Jefferson County</t>
  </si>
  <si>
    <t>Lafayette County</t>
  </si>
  <si>
    <t>Lake County</t>
  </si>
  <si>
    <t>Lee County</t>
  </si>
  <si>
    <t>Leon County</t>
  </si>
  <si>
    <t>Levy County</t>
  </si>
  <si>
    <t>Liberty County</t>
  </si>
  <si>
    <t>Madison County</t>
  </si>
  <si>
    <t>Manatee County</t>
  </si>
  <si>
    <t>Marion County</t>
  </si>
  <si>
    <t>Martin County</t>
  </si>
  <si>
    <t>Miami-Dade County</t>
  </si>
  <si>
    <t>Monroe County</t>
  </si>
  <si>
    <t>Nassau County</t>
  </si>
  <si>
    <t>Okaloosa County</t>
  </si>
  <si>
    <t>Okeechobee County</t>
  </si>
  <si>
    <t>Orange County</t>
  </si>
  <si>
    <t>Osceola County</t>
  </si>
  <si>
    <t>Palm Beach County</t>
  </si>
  <si>
    <t>Pasco County</t>
  </si>
  <si>
    <t>Pinellas County</t>
  </si>
  <si>
    <t>Polk County</t>
  </si>
  <si>
    <t>Putnam County</t>
  </si>
  <si>
    <t>St. Johns County</t>
  </si>
  <si>
    <t>St. Lucie County</t>
  </si>
  <si>
    <t>Santa Rosa County</t>
  </si>
  <si>
    <t>Sarasota County</t>
  </si>
  <si>
    <t>Seminole County</t>
  </si>
  <si>
    <t>Sumter County</t>
  </si>
  <si>
    <t>Suwannee County</t>
  </si>
  <si>
    <t>Taylor County</t>
  </si>
  <si>
    <t>Union County</t>
  </si>
  <si>
    <t>Volusia County</t>
  </si>
  <si>
    <t>Wakulla County</t>
  </si>
  <si>
    <t>Walton County</t>
  </si>
  <si>
    <t>Washington County</t>
  </si>
  <si>
    <t>FLORIDA</t>
  </si>
  <si>
    <t>INCORPORATED</t>
  </si>
  <si>
    <t>Sources: U.S. Census Bureau (2020 Census) and University of Florida, Bureau of Economic and Business Research (2023 Estimates).</t>
  </si>
  <si>
    <t>Table 1. Estimates of Population by County and City in Florida: April 1, 2024</t>
  </si>
  <si>
    <t>Census</t>
  </si>
  <si>
    <t>2020–2024</t>
  </si>
  <si>
    <t>Sources: US Census Bureau (2020 Census) and University of Florida, Bureau of Economic and Business Research (2024 Estimates).</t>
  </si>
  <si>
    <t>Table 1. Estimates of Population by County and City in Florida: April 1, 2025</t>
  </si>
  <si>
    <t>2020–2025</t>
  </si>
  <si>
    <t>INCORPORATED *</t>
  </si>
  <si>
    <t>Sources: US Census Bureau (2020 Census) and University of Florida, Bureau of Economic and Business Research (2025 Estimates).</t>
  </si>
  <si>
    <t>City Comparison</t>
  </si>
  <si>
    <t>April 1</t>
  </si>
  <si>
    <r>
      <rPr>
        <b/>
        <sz val="12"/>
        <rFont val="Arial"/>
        <family val="2"/>
      </rPr>
      <t>Alachua County</t>
    </r>
    <r>
      <rPr>
        <sz val="12"/>
        <rFont val="Arial"/>
        <family val="2"/>
      </rPr>
      <t xml:space="preserve"> </t>
    </r>
    <r>
      <rPr>
        <sz val="10"/>
        <rFont val="Arial"/>
        <family val="2"/>
      </rPr>
      <t>(District 2)</t>
    </r>
  </si>
  <si>
    <r>
      <t xml:space="preserve">Baker County </t>
    </r>
    <r>
      <rPr>
        <b/>
        <sz val="10"/>
        <rFont val="Arial"/>
        <family val="2"/>
      </rPr>
      <t>(District 2)</t>
    </r>
  </si>
  <si>
    <r>
      <t>Bay County</t>
    </r>
    <r>
      <rPr>
        <b/>
        <sz val="10"/>
        <rFont val="Arial"/>
        <family val="2"/>
      </rPr>
      <t xml:space="preserve"> (District 3)</t>
    </r>
  </si>
  <si>
    <r>
      <t xml:space="preserve">Bradford County </t>
    </r>
    <r>
      <rPr>
        <b/>
        <sz val="10"/>
        <rFont val="Arial"/>
        <family val="2"/>
      </rPr>
      <t>(District 2)</t>
    </r>
  </si>
  <si>
    <t>Hampton</t>
  </si>
  <si>
    <r>
      <t>Brevard County</t>
    </r>
    <r>
      <rPr>
        <b/>
        <sz val="10"/>
        <rFont val="Arial"/>
        <family val="2"/>
      </rPr>
      <t xml:space="preserve"> (District 5)</t>
    </r>
  </si>
  <si>
    <r>
      <t xml:space="preserve">Broward County </t>
    </r>
    <r>
      <rPr>
        <b/>
        <sz val="10"/>
        <rFont val="Arial"/>
        <family val="2"/>
      </rPr>
      <t>(District 4)</t>
    </r>
  </si>
  <si>
    <r>
      <t xml:space="preserve">Broward County </t>
    </r>
    <r>
      <rPr>
        <b/>
        <sz val="10"/>
        <rFont val="Arial"/>
        <family val="2"/>
      </rPr>
      <t>(District 4) - continued</t>
    </r>
  </si>
  <si>
    <t>Lauderdale-by-the-Sea</t>
  </si>
  <si>
    <r>
      <t xml:space="preserve">Calhoun County </t>
    </r>
    <r>
      <rPr>
        <sz val="10"/>
        <rFont val="Arial"/>
        <family val="2"/>
      </rPr>
      <t>(District 3)</t>
    </r>
  </si>
  <si>
    <r>
      <t xml:space="preserve">Charlotte County </t>
    </r>
    <r>
      <rPr>
        <sz val="10"/>
        <rFont val="Arial"/>
        <family val="2"/>
      </rPr>
      <t>(District 1)</t>
    </r>
  </si>
  <si>
    <r>
      <t>Citrus County</t>
    </r>
    <r>
      <rPr>
        <sz val="10"/>
        <rFont val="Arial"/>
        <family val="2"/>
      </rPr>
      <t xml:space="preserve"> (District 7)</t>
    </r>
  </si>
  <si>
    <r>
      <t>Clay County</t>
    </r>
    <r>
      <rPr>
        <sz val="10"/>
        <rFont val="Arial"/>
        <family val="2"/>
      </rPr>
      <t xml:space="preserve"> (District 2)</t>
    </r>
  </si>
  <si>
    <r>
      <t>Collier County</t>
    </r>
    <r>
      <rPr>
        <sz val="12"/>
        <rFont val="Arial"/>
        <family val="2"/>
      </rPr>
      <t xml:space="preserve"> </t>
    </r>
    <r>
      <rPr>
        <sz val="10"/>
        <rFont val="Arial"/>
        <family val="2"/>
      </rPr>
      <t>(District 1)</t>
    </r>
  </si>
  <si>
    <r>
      <t>Columbia County</t>
    </r>
    <r>
      <rPr>
        <sz val="10"/>
        <rFont val="Arial"/>
        <family val="2"/>
      </rPr>
      <t xml:space="preserve"> (District 2)</t>
    </r>
  </si>
  <si>
    <r>
      <t>DeSoto County</t>
    </r>
    <r>
      <rPr>
        <sz val="12"/>
        <rFont val="Arial"/>
        <family val="2"/>
      </rPr>
      <t xml:space="preserve"> </t>
    </r>
    <r>
      <rPr>
        <sz val="10"/>
        <rFont val="Arial"/>
        <family val="2"/>
      </rPr>
      <t>(District 1)</t>
    </r>
  </si>
  <si>
    <r>
      <t xml:space="preserve">Dixie County </t>
    </r>
    <r>
      <rPr>
        <sz val="10"/>
        <rFont val="Arial"/>
        <family val="2"/>
      </rPr>
      <t>(District 2)</t>
    </r>
  </si>
  <si>
    <r>
      <t>Duval County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>(District 2)</t>
    </r>
  </si>
  <si>
    <r>
      <t>Escambia County</t>
    </r>
    <r>
      <rPr>
        <sz val="10"/>
        <rFont val="Arial"/>
        <family val="2"/>
      </rPr>
      <t xml:space="preserve"> (District 3)</t>
    </r>
  </si>
  <si>
    <r>
      <t xml:space="preserve">Flagler County </t>
    </r>
    <r>
      <rPr>
        <sz val="10"/>
        <rFont val="Arial"/>
        <family val="2"/>
      </rPr>
      <t>(District 5)</t>
    </r>
  </si>
  <si>
    <r>
      <t>Franklin County</t>
    </r>
    <r>
      <rPr>
        <sz val="12"/>
        <rFont val="Arial"/>
        <family val="2"/>
      </rPr>
      <t xml:space="preserve"> </t>
    </r>
    <r>
      <rPr>
        <sz val="10"/>
        <rFont val="Arial"/>
        <family val="2"/>
      </rPr>
      <t>(District 3)</t>
    </r>
  </si>
  <si>
    <r>
      <t xml:space="preserve">Gadsden County </t>
    </r>
    <r>
      <rPr>
        <sz val="10"/>
        <rFont val="Arial"/>
        <family val="2"/>
      </rPr>
      <t>(District 3)</t>
    </r>
  </si>
  <si>
    <r>
      <t xml:space="preserve">Gilchrist County </t>
    </r>
    <r>
      <rPr>
        <sz val="10"/>
        <rFont val="Arial"/>
        <family val="2"/>
      </rPr>
      <t>(District 2)</t>
    </r>
  </si>
  <si>
    <r>
      <t>Glades County</t>
    </r>
    <r>
      <rPr>
        <sz val="12"/>
        <rFont val="Arial"/>
        <family val="2"/>
      </rPr>
      <t xml:space="preserve"> </t>
    </r>
    <r>
      <rPr>
        <sz val="10"/>
        <rFont val="Arial"/>
        <family val="2"/>
      </rPr>
      <t>(District 1)</t>
    </r>
  </si>
  <si>
    <r>
      <t xml:space="preserve">Gulf County </t>
    </r>
    <r>
      <rPr>
        <sz val="10"/>
        <rFont val="Arial"/>
        <family val="2"/>
      </rPr>
      <t>(District 3)</t>
    </r>
  </si>
  <si>
    <r>
      <t>Hamilton County</t>
    </r>
    <r>
      <rPr>
        <sz val="12"/>
        <rFont val="Arial"/>
        <family val="2"/>
      </rPr>
      <t xml:space="preserve"> </t>
    </r>
    <r>
      <rPr>
        <sz val="10"/>
        <rFont val="Arial"/>
        <family val="2"/>
      </rPr>
      <t>(District 2)</t>
    </r>
  </si>
  <si>
    <r>
      <t>Hardee County</t>
    </r>
    <r>
      <rPr>
        <sz val="12"/>
        <rFont val="Arial"/>
        <family val="2"/>
      </rPr>
      <t xml:space="preserve"> </t>
    </r>
    <r>
      <rPr>
        <sz val="10"/>
        <rFont val="Arial"/>
        <family val="2"/>
      </rPr>
      <t>(District 1)</t>
    </r>
  </si>
  <si>
    <r>
      <t>Hendry County</t>
    </r>
    <r>
      <rPr>
        <sz val="12"/>
        <rFont val="Arial"/>
        <family val="2"/>
      </rPr>
      <t xml:space="preserve"> </t>
    </r>
    <r>
      <rPr>
        <sz val="10"/>
        <rFont val="Arial"/>
        <family val="2"/>
      </rPr>
      <t>(District 1)</t>
    </r>
  </si>
  <si>
    <r>
      <t>Hernando County</t>
    </r>
    <r>
      <rPr>
        <sz val="12"/>
        <rFont val="Arial"/>
        <family val="2"/>
      </rPr>
      <t xml:space="preserve"> </t>
    </r>
    <r>
      <rPr>
        <sz val="10"/>
        <rFont val="Arial"/>
        <family val="2"/>
      </rPr>
      <t>(District 7)</t>
    </r>
  </si>
  <si>
    <t>Weeki Wachee *</t>
  </si>
  <si>
    <r>
      <t xml:space="preserve">Highlands County </t>
    </r>
    <r>
      <rPr>
        <sz val="10"/>
        <rFont val="Arial"/>
        <family val="2"/>
      </rPr>
      <t>(District 1)</t>
    </r>
  </si>
  <si>
    <r>
      <t xml:space="preserve">Hillsborough County </t>
    </r>
    <r>
      <rPr>
        <sz val="10"/>
        <rFont val="Arial"/>
        <family val="2"/>
      </rPr>
      <t>(District 7)</t>
    </r>
  </si>
  <si>
    <r>
      <t>Holmes County</t>
    </r>
    <r>
      <rPr>
        <sz val="12"/>
        <rFont val="Arial"/>
        <family val="2"/>
      </rPr>
      <t xml:space="preserve"> </t>
    </r>
    <r>
      <rPr>
        <sz val="10"/>
        <rFont val="Arial"/>
        <family val="2"/>
      </rPr>
      <t>(District 3)</t>
    </r>
  </si>
  <si>
    <r>
      <t xml:space="preserve">Indian River County </t>
    </r>
    <r>
      <rPr>
        <sz val="10"/>
        <rFont val="Arial"/>
        <family val="2"/>
      </rPr>
      <t>(District 4)</t>
    </r>
  </si>
  <si>
    <r>
      <t>Jackson County</t>
    </r>
    <r>
      <rPr>
        <sz val="10"/>
        <rFont val="Arial"/>
        <family val="2"/>
      </rPr>
      <t xml:space="preserve"> (District 3)</t>
    </r>
  </si>
  <si>
    <r>
      <t>Jackson County</t>
    </r>
    <r>
      <rPr>
        <sz val="10"/>
        <rFont val="Arial"/>
        <family val="2"/>
      </rPr>
      <t xml:space="preserve"> (District 3) - continued</t>
    </r>
  </si>
  <si>
    <r>
      <t>Jefferson County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>(District 3)</t>
    </r>
  </si>
  <si>
    <r>
      <t>Lafayette County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>(District 2)</t>
    </r>
  </si>
  <si>
    <r>
      <t>Lake County</t>
    </r>
    <r>
      <rPr>
        <sz val="12"/>
        <rFont val="Arial"/>
        <family val="2"/>
      </rPr>
      <t xml:space="preserve"> </t>
    </r>
    <r>
      <rPr>
        <sz val="10"/>
        <rFont val="Arial"/>
        <family val="2"/>
      </rPr>
      <t>(District 5)</t>
    </r>
  </si>
  <si>
    <r>
      <t>Lee County</t>
    </r>
    <r>
      <rPr>
        <sz val="10"/>
        <rFont val="Arial"/>
        <family val="2"/>
      </rPr>
      <t xml:space="preserve"> (District 1)</t>
    </r>
  </si>
  <si>
    <r>
      <t xml:space="preserve">Leon County </t>
    </r>
    <r>
      <rPr>
        <sz val="10"/>
        <rFont val="Arial"/>
        <family val="2"/>
      </rPr>
      <t>(District 3)</t>
    </r>
  </si>
  <si>
    <r>
      <t>Levy County</t>
    </r>
    <r>
      <rPr>
        <sz val="12"/>
        <rFont val="Arial"/>
        <family val="2"/>
      </rPr>
      <t xml:space="preserve"> </t>
    </r>
    <r>
      <rPr>
        <sz val="10"/>
        <rFont val="Arial"/>
        <family val="2"/>
      </rPr>
      <t>(District 2)</t>
    </r>
  </si>
  <si>
    <r>
      <t xml:space="preserve">Liberty County </t>
    </r>
    <r>
      <rPr>
        <sz val="10"/>
        <rFont val="Arial"/>
        <family val="2"/>
      </rPr>
      <t>(District 3)</t>
    </r>
  </si>
  <si>
    <r>
      <t>Madison County</t>
    </r>
    <r>
      <rPr>
        <sz val="12"/>
        <rFont val="Arial"/>
        <family val="2"/>
      </rPr>
      <t xml:space="preserve"> </t>
    </r>
    <r>
      <rPr>
        <sz val="10"/>
        <rFont val="Arial"/>
        <family val="2"/>
      </rPr>
      <t>(District 2)</t>
    </r>
  </si>
  <si>
    <r>
      <t>Manatee County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>(District 1)</t>
    </r>
  </si>
  <si>
    <r>
      <t>Marion County</t>
    </r>
    <r>
      <rPr>
        <sz val="12"/>
        <rFont val="Arial"/>
        <family val="2"/>
      </rPr>
      <t xml:space="preserve"> </t>
    </r>
    <r>
      <rPr>
        <sz val="10"/>
        <rFont val="Arial"/>
        <family val="2"/>
      </rPr>
      <t>(District 5)</t>
    </r>
  </si>
  <si>
    <r>
      <t>Martin County</t>
    </r>
    <r>
      <rPr>
        <sz val="12"/>
        <rFont val="Arial"/>
        <family val="2"/>
      </rPr>
      <t xml:space="preserve"> </t>
    </r>
    <r>
      <rPr>
        <sz val="10"/>
        <rFont val="Arial"/>
        <family val="2"/>
      </rPr>
      <t>(District 4)</t>
    </r>
  </si>
  <si>
    <r>
      <t>Miami-Dade County</t>
    </r>
    <r>
      <rPr>
        <sz val="12"/>
        <rFont val="Arial"/>
        <family val="2"/>
      </rPr>
      <t xml:space="preserve"> </t>
    </r>
    <r>
      <rPr>
        <sz val="10"/>
        <rFont val="Arial"/>
        <family val="2"/>
      </rPr>
      <t>(District 6)</t>
    </r>
  </si>
  <si>
    <r>
      <t>Miami-Dade County</t>
    </r>
    <r>
      <rPr>
        <sz val="12"/>
        <rFont val="Arial"/>
        <family val="2"/>
      </rPr>
      <t xml:space="preserve"> </t>
    </r>
    <r>
      <rPr>
        <sz val="10"/>
        <rFont val="Arial"/>
        <family val="2"/>
      </rPr>
      <t>(District 6)</t>
    </r>
    <r>
      <rPr>
        <sz val="12"/>
        <rFont val="Arial"/>
        <family val="2"/>
      </rPr>
      <t xml:space="preserve"> - continued</t>
    </r>
  </si>
  <si>
    <r>
      <t>Monroe County</t>
    </r>
    <r>
      <rPr>
        <sz val="12"/>
        <rFont val="Arial"/>
        <family val="2"/>
      </rPr>
      <t xml:space="preserve"> </t>
    </r>
    <r>
      <rPr>
        <sz val="10"/>
        <rFont val="Arial"/>
        <family val="2"/>
      </rPr>
      <t>(District 6)</t>
    </r>
  </si>
  <si>
    <r>
      <t>Nassau County</t>
    </r>
    <r>
      <rPr>
        <sz val="12"/>
        <rFont val="Arial"/>
        <family val="2"/>
      </rPr>
      <t xml:space="preserve"> </t>
    </r>
    <r>
      <rPr>
        <sz val="10"/>
        <rFont val="Arial"/>
        <family val="2"/>
      </rPr>
      <t>(District 2)</t>
    </r>
  </si>
  <si>
    <r>
      <t xml:space="preserve">Okaloosa County </t>
    </r>
    <r>
      <rPr>
        <sz val="10"/>
        <rFont val="Arial"/>
        <family val="2"/>
      </rPr>
      <t>(District 3)</t>
    </r>
  </si>
  <si>
    <r>
      <t xml:space="preserve">Okeechobee County </t>
    </r>
    <r>
      <rPr>
        <sz val="10"/>
        <rFont val="Arial"/>
        <family val="2"/>
      </rPr>
      <t>(District 1)</t>
    </r>
  </si>
  <si>
    <r>
      <t>Orange County</t>
    </r>
    <r>
      <rPr>
        <sz val="12"/>
        <rFont val="Arial"/>
        <family val="2"/>
      </rPr>
      <t xml:space="preserve"> </t>
    </r>
    <r>
      <rPr>
        <sz val="10"/>
        <rFont val="Arial"/>
        <family val="2"/>
      </rPr>
      <t>(District 5)</t>
    </r>
  </si>
  <si>
    <r>
      <t xml:space="preserve">Osceola County </t>
    </r>
    <r>
      <rPr>
        <sz val="10"/>
        <rFont val="Arial"/>
        <family val="2"/>
      </rPr>
      <t>(District 5)</t>
    </r>
  </si>
  <si>
    <r>
      <t xml:space="preserve">Palm Beach County </t>
    </r>
    <r>
      <rPr>
        <sz val="10"/>
        <rFont val="Arial"/>
        <family val="2"/>
      </rPr>
      <t>(District 4)</t>
    </r>
  </si>
  <si>
    <r>
      <t>Pasco County</t>
    </r>
    <r>
      <rPr>
        <sz val="10"/>
        <rFont val="Arial"/>
        <family val="2"/>
      </rPr>
      <t xml:space="preserve"> (District 7)</t>
    </r>
  </si>
  <si>
    <r>
      <t xml:space="preserve">Pinellas County </t>
    </r>
    <r>
      <rPr>
        <sz val="10"/>
        <rFont val="Arial"/>
        <family val="2"/>
      </rPr>
      <t>(District 7)</t>
    </r>
  </si>
  <si>
    <r>
      <t>Polk County</t>
    </r>
    <r>
      <rPr>
        <b/>
        <sz val="9"/>
        <rFont val="Arial"/>
        <family val="2"/>
      </rPr>
      <t xml:space="preserve"> </t>
    </r>
    <r>
      <rPr>
        <sz val="9"/>
        <rFont val="Arial"/>
        <family val="2"/>
      </rPr>
      <t>(District 1)</t>
    </r>
  </si>
  <si>
    <r>
      <t>Putnam County</t>
    </r>
    <r>
      <rPr>
        <sz val="12"/>
        <rFont val="Arial"/>
        <family val="2"/>
      </rPr>
      <t xml:space="preserve"> </t>
    </r>
    <r>
      <rPr>
        <sz val="10"/>
        <rFont val="Arial"/>
        <family val="2"/>
      </rPr>
      <t>(District 2)</t>
    </r>
  </si>
  <si>
    <r>
      <t xml:space="preserve">St. Johns County </t>
    </r>
    <r>
      <rPr>
        <sz val="10"/>
        <rFont val="Arial"/>
        <family val="2"/>
      </rPr>
      <t>(District 2)</t>
    </r>
  </si>
  <si>
    <r>
      <t xml:space="preserve">St. Lucie County </t>
    </r>
    <r>
      <rPr>
        <sz val="10"/>
        <rFont val="Arial"/>
        <family val="2"/>
      </rPr>
      <t>(District 4)</t>
    </r>
  </si>
  <si>
    <r>
      <t xml:space="preserve">Santa Rosa County </t>
    </r>
    <r>
      <rPr>
        <sz val="10"/>
        <rFont val="Arial"/>
        <family val="2"/>
      </rPr>
      <t>(District 3)</t>
    </r>
  </si>
  <si>
    <r>
      <t xml:space="preserve">Sarasota County </t>
    </r>
    <r>
      <rPr>
        <sz val="10"/>
        <rFont val="Arial"/>
        <family val="2"/>
      </rPr>
      <t>(District 1)</t>
    </r>
  </si>
  <si>
    <r>
      <t>Seminole County</t>
    </r>
    <r>
      <rPr>
        <sz val="12"/>
        <rFont val="Arial"/>
        <family val="2"/>
      </rPr>
      <t xml:space="preserve"> </t>
    </r>
    <r>
      <rPr>
        <sz val="10"/>
        <rFont val="Arial"/>
        <family val="2"/>
      </rPr>
      <t>(District 5)</t>
    </r>
  </si>
  <si>
    <r>
      <t>Sumter County</t>
    </r>
    <r>
      <rPr>
        <sz val="12"/>
        <rFont val="Arial"/>
        <family val="2"/>
      </rPr>
      <t xml:space="preserve"> </t>
    </r>
    <r>
      <rPr>
        <sz val="10"/>
        <rFont val="Arial"/>
        <family val="2"/>
      </rPr>
      <t>(District 5)</t>
    </r>
  </si>
  <si>
    <r>
      <t xml:space="preserve">Suwannee County </t>
    </r>
    <r>
      <rPr>
        <sz val="10"/>
        <rFont val="Arial"/>
        <family val="2"/>
      </rPr>
      <t>(District 2)</t>
    </r>
  </si>
  <si>
    <r>
      <t xml:space="preserve">Taylor County </t>
    </r>
    <r>
      <rPr>
        <sz val="10"/>
        <rFont val="Arial"/>
        <family val="2"/>
      </rPr>
      <t>(District 2)</t>
    </r>
  </si>
  <si>
    <r>
      <t>Union County</t>
    </r>
    <r>
      <rPr>
        <sz val="12"/>
        <rFont val="Arial"/>
        <family val="2"/>
      </rPr>
      <t xml:space="preserve"> </t>
    </r>
    <r>
      <rPr>
        <sz val="10"/>
        <rFont val="Arial"/>
        <family val="2"/>
      </rPr>
      <t>(District 2)</t>
    </r>
  </si>
  <si>
    <r>
      <t>Volusia County</t>
    </r>
    <r>
      <rPr>
        <sz val="12"/>
        <rFont val="Arial"/>
        <family val="2"/>
      </rPr>
      <t xml:space="preserve"> </t>
    </r>
    <r>
      <rPr>
        <sz val="10"/>
        <rFont val="Arial"/>
        <family val="2"/>
      </rPr>
      <t>(District 5)</t>
    </r>
  </si>
  <si>
    <r>
      <t>Wakulla County</t>
    </r>
    <r>
      <rPr>
        <sz val="12"/>
        <rFont val="Arial"/>
        <family val="2"/>
      </rPr>
      <t xml:space="preserve"> </t>
    </r>
    <r>
      <rPr>
        <sz val="10"/>
        <rFont val="Arial"/>
        <family val="2"/>
      </rPr>
      <t>(District 3)</t>
    </r>
  </si>
  <si>
    <r>
      <t>Walton County</t>
    </r>
    <r>
      <rPr>
        <sz val="12"/>
        <rFont val="Arial"/>
        <family val="2"/>
      </rPr>
      <t xml:space="preserve"> </t>
    </r>
    <r>
      <rPr>
        <sz val="10"/>
        <rFont val="Arial"/>
        <family val="2"/>
      </rPr>
      <t>(District 3)</t>
    </r>
  </si>
  <si>
    <r>
      <t xml:space="preserve">Washington County </t>
    </r>
    <r>
      <rPr>
        <sz val="10"/>
        <rFont val="Arial"/>
        <family val="2"/>
      </rPr>
      <t>(District 3)</t>
    </r>
  </si>
  <si>
    <t>*  Year 2020 is a decennial census year, the 2020 Census counts should be used if they are available.</t>
  </si>
  <si>
    <t>1. Census 2010 population data includes corrections as of February 11, 2014.</t>
  </si>
  <si>
    <t>2. County totals are rounded to the nearest 100 persons, municipal totals are rounded to the nearest 10 persons.</t>
  </si>
  <si>
    <t xml:space="preserve">    Municipalities may not add to county totals, and county may not add to statewide totals due to rounding.</t>
  </si>
  <si>
    <t>3. The Village of Estero was incorporated on December 31, 2014.</t>
  </si>
  <si>
    <t>4  The Village of Indiantown was incorporated on December 31, 2017.</t>
  </si>
  <si>
    <t>5. The City of Islandia was disincorporated as of March 6, 2012.</t>
  </si>
  <si>
    <t>6. The City of Westlake was incorporated on June 20, 2016.</t>
  </si>
  <si>
    <t>7. The City of Hastings was disincorporated on February 28, 2018.</t>
  </si>
  <si>
    <t>Florida Department of Transportation, Forecasting and Trends Office</t>
  </si>
  <si>
    <t>Table 1. Estimates of Population by County and City in Florida: April 1, 2020</t>
  </si>
  <si>
    <t>Revenue Sharing Use Only ‡</t>
  </si>
  <si>
    <t>Estimates</t>
  </si>
  <si>
    <t>Total</t>
  </si>
  <si>
    <t>(Estimate)</t>
  </si>
  <si>
    <t>(Census)</t>
  </si>
  <si>
    <t>Inmates</t>
  </si>
  <si>
    <t>April 1, 2020</t>
  </si>
  <si>
    <t>Florida *</t>
  </si>
  <si>
    <t>Gainesville *</t>
  </si>
  <si>
    <t>Panama City *</t>
  </si>
  <si>
    <t>Melbourne *</t>
  </si>
  <si>
    <t>Pembroke Pines *</t>
  </si>
  <si>
    <t>Weeki Wachee</t>
  </si>
  <si>
    <t>Vero Beach *</t>
  </si>
  <si>
    <t>Lake County *</t>
  </si>
  <si>
    <t>Bonita Springs *</t>
  </si>
  <si>
    <t>Estero **</t>
  </si>
  <si>
    <t>Madison *</t>
  </si>
  <si>
    <t>Marion County *</t>
  </si>
  <si>
    <t>Indiantown ***</t>
  </si>
  <si>
    <t>Miami-Dade County *</t>
  </si>
  <si>
    <t>Coral Gables *</t>
  </si>
  <si>
    <t>Doral *</t>
  </si>
  <si>
    <t>Hialeah *</t>
  </si>
  <si>
    <t>Homestead *</t>
  </si>
  <si>
    <t>Islandia ****</t>
  </si>
  <si>
    <t>Miami *</t>
  </si>
  <si>
    <t>Miami Beach *</t>
  </si>
  <si>
    <t>Miami Gardens *</t>
  </si>
  <si>
    <t>North Miami *</t>
  </si>
  <si>
    <t>Palmetto Bay *</t>
  </si>
  <si>
    <t>Lake Worth</t>
  </si>
  <si>
    <t>Palm Beach *</t>
  </si>
  <si>
    <t>Palm Beach Gardens *</t>
  </si>
  <si>
    <t>South Palm Beach *</t>
  </si>
  <si>
    <t>Westlake *****</t>
  </si>
  <si>
    <t>West Palm Beach *</t>
  </si>
  <si>
    <t>Haines City *</t>
  </si>
  <si>
    <t>Hastings ******</t>
  </si>
  <si>
    <t>Worthington Springs *</t>
  </si>
  <si>
    <t xml:space="preserve"> </t>
  </si>
  <si>
    <t>Incorporated *</t>
  </si>
  <si>
    <t>Unincorporated *</t>
  </si>
  <si>
    <r>
      <rPr>
        <sz val="11"/>
        <color theme="1"/>
        <rFont val="Calibri"/>
        <family val="2"/>
      </rPr>
      <t>‡</t>
    </r>
    <r>
      <rPr>
        <sz val="10"/>
        <rFont val="Arial"/>
        <family val="2"/>
      </rPr>
      <t xml:space="preserve"> Because 2020 is a decennial census year, the 2020 Census counts will be used if they are available. Otherwise,</t>
    </r>
  </si>
  <si>
    <r>
      <rPr>
        <sz val="9"/>
        <rFont val="Calibri"/>
        <family val="2"/>
        <scheme val="minor"/>
      </rPr>
      <t xml:space="preserve"> </t>
    </r>
    <r>
      <rPr>
        <sz val="8"/>
        <rFont val="Calibri"/>
        <family val="2"/>
        <scheme val="minor"/>
      </rPr>
      <t xml:space="preserve"> </t>
    </r>
    <r>
      <rPr>
        <sz val="9"/>
        <rFont val="Calibri"/>
        <family val="2"/>
        <scheme val="minor"/>
      </rPr>
      <t xml:space="preserve">  </t>
    </r>
    <r>
      <rPr>
        <sz val="11"/>
        <rFont val="Calibri"/>
        <family val="2"/>
        <scheme val="minor"/>
      </rPr>
      <t>these estimates will be used for the revenue-sharing calculations.</t>
    </r>
  </si>
  <si>
    <t>* Includes all Census corrections as of February 11, 2014.</t>
  </si>
  <si>
    <t>** The City of Estero was incorporated on December 31, 2014.</t>
  </si>
  <si>
    <t>*** The Village of Indiantown was incorporated on December 31, 2017.</t>
  </si>
  <si>
    <t>**** The City of Islandia was disincorporated on March 6, 2012.</t>
  </si>
  <si>
    <t>***** The City of Westlake was incorporated on June 20, 2016.</t>
  </si>
  <si>
    <t>****** The City of Hastings was disincorporated on February 28, 2018.</t>
  </si>
  <si>
    <t xml:space="preserve">Sources: </t>
  </si>
  <si>
    <t>U.S. Census Bureau and University of Florida, Bureau of Economic and Business Research, 2020.</t>
  </si>
  <si>
    <t>Table 1. Estimates of Population by County and City in Florida: April 1, 2019</t>
  </si>
  <si>
    <t>2010</t>
  </si>
  <si>
    <t>2010–2019</t>
  </si>
  <si>
    <t>Florida*</t>
  </si>
  <si>
    <t>Gainesville*</t>
  </si>
  <si>
    <t>UNINCORPORATED*</t>
  </si>
  <si>
    <t>Panama City*</t>
  </si>
  <si>
    <t>Melbourne*</t>
  </si>
  <si>
    <t>Pembroke Pines*</t>
  </si>
  <si>
    <t>Vero Beach*</t>
  </si>
  <si>
    <t>Lake County*</t>
  </si>
  <si>
    <t>Bonita Springs*</t>
  </si>
  <si>
    <t>Estero**</t>
  </si>
  <si>
    <t>Madison*</t>
  </si>
  <si>
    <t>Marion County*</t>
  </si>
  <si>
    <t>Indiantown***</t>
  </si>
  <si>
    <t>Miami-Dade County*</t>
  </si>
  <si>
    <t>Coral Gables*</t>
  </si>
  <si>
    <t>Doral*</t>
  </si>
  <si>
    <t>Hialeah*</t>
  </si>
  <si>
    <t>Homestead*</t>
  </si>
  <si>
    <t>Islandia****</t>
  </si>
  <si>
    <t>Miami*</t>
  </si>
  <si>
    <t>Miami Beach*</t>
  </si>
  <si>
    <t>Miami Gardens*</t>
  </si>
  <si>
    <t>North Miami*</t>
  </si>
  <si>
    <t>Palmetto Bay*</t>
  </si>
  <si>
    <t>Palm Beach*</t>
  </si>
  <si>
    <t>Palm Beach Gardens*</t>
  </si>
  <si>
    <t>South Palm Beach*</t>
  </si>
  <si>
    <t>Westlake*****</t>
  </si>
  <si>
    <t>West Palm Beach*</t>
  </si>
  <si>
    <t>Haines City*</t>
  </si>
  <si>
    <t>Hastings******</t>
  </si>
  <si>
    <t>Worthington Springs*</t>
  </si>
  <si>
    <t>Incorporated*</t>
  </si>
  <si>
    <t>** The Village of Estero was incorporated on December 31, 2014.</t>
  </si>
  <si>
    <t>Sources: US Census Bureau and University of Florida, Bureau of Economic and Business Research, 2019.</t>
  </si>
  <si>
    <t>Table 1. Estimates of Population by County and City in Florida: April 1, 2018</t>
  </si>
  <si>
    <t>County</t>
  </si>
  <si>
    <t>&amp; Place</t>
  </si>
  <si>
    <t>2018</t>
  </si>
  <si>
    <t>FIPS</t>
  </si>
  <si>
    <t>April 1, 2018</t>
  </si>
  <si>
    <t>99999999</t>
  </si>
  <si>
    <t>00100000</t>
  </si>
  <si>
    <t>00100375</t>
  </si>
  <si>
    <t>00101775</t>
  </si>
  <si>
    <t>00125175</t>
  </si>
  <si>
    <t>00129275</t>
  </si>
  <si>
    <t>00130525</t>
  </si>
  <si>
    <t>00137300</t>
  </si>
  <si>
    <t>00145225</t>
  </si>
  <si>
    <t>00148200</t>
  </si>
  <si>
    <t>00174925</t>
  </si>
  <si>
    <t>00199990</t>
  </si>
  <si>
    <t>00300000</t>
  </si>
  <si>
    <t>00326075</t>
  </si>
  <si>
    <t>00341950</t>
  </si>
  <si>
    <t>00399990</t>
  </si>
  <si>
    <t>00500000</t>
  </si>
  <si>
    <t>00509725</t>
  </si>
  <si>
    <t>00541825</t>
  </si>
  <si>
    <t>00544300</t>
  </si>
  <si>
    <t>00554700</t>
  </si>
  <si>
    <t>00554725</t>
  </si>
  <si>
    <t>00555075</t>
  </si>
  <si>
    <t>00568275</t>
  </si>
  <si>
    <t>00599990</t>
  </si>
  <si>
    <t>00700000</t>
  </si>
  <si>
    <t>00708725</t>
  </si>
  <si>
    <t>00728575</t>
  </si>
  <si>
    <t>00739700</t>
  </si>
  <si>
    <t>00768525</t>
  </si>
  <si>
    <t>00799990</t>
  </si>
  <si>
    <t>00900000</t>
  </si>
  <si>
    <t>00910250</t>
  </si>
  <si>
    <t>00913150</t>
  </si>
  <si>
    <t>00913175</t>
  </si>
  <si>
    <t>00927256</t>
  </si>
  <si>
    <t>00933375</t>
  </si>
  <si>
    <t>00933450</t>
  </si>
  <si>
    <t>00942625</t>
  </si>
  <si>
    <t>00943975</t>
  </si>
  <si>
    <t>00944000</t>
  </si>
  <si>
    <t>00944075</t>
  </si>
  <si>
    <t>00954000</t>
  </si>
  <si>
    <t>00954425</t>
  </si>
  <si>
    <t>00961500</t>
  </si>
  <si>
    <t>00964400</t>
  </si>
  <si>
    <t>00971900</t>
  </si>
  <si>
    <t>00976500</t>
  </si>
  <si>
    <t>00999990</t>
  </si>
  <si>
    <t>01100000</t>
  </si>
  <si>
    <t>01113275</t>
  </si>
  <si>
    <t>01114125</t>
  </si>
  <si>
    <t>01114400</t>
  </si>
  <si>
    <t>01116335</t>
  </si>
  <si>
    <t>01116475</t>
  </si>
  <si>
    <t>01116725</t>
  </si>
  <si>
    <t>01124000</t>
  </si>
  <si>
    <t>01128452</t>
  </si>
  <si>
    <t>01130850</t>
  </si>
  <si>
    <t>01132000</t>
  </si>
  <si>
    <t>01139475</t>
  </si>
  <si>
    <t>01139525</t>
  </si>
  <si>
    <t>01139550</t>
  </si>
  <si>
    <t>01139750</t>
  </si>
  <si>
    <t>01140450</t>
  </si>
  <si>
    <t>01143125</t>
  </si>
  <si>
    <t>01145975</t>
  </si>
  <si>
    <t>01149425</t>
  </si>
  <si>
    <t>01150575</t>
  </si>
  <si>
    <t>01155125</t>
  </si>
  <si>
    <t>01155750</t>
  </si>
  <si>
    <t>01155775</t>
  </si>
  <si>
    <t>01157425</t>
  </si>
  <si>
    <t>01158050</t>
  </si>
  <si>
    <t>01164725</t>
  </si>
  <si>
    <t>01168135</t>
  </si>
  <si>
    <t>01169700</t>
  </si>
  <si>
    <t>01170675</t>
  </si>
  <si>
    <t>01176582</t>
  </si>
  <si>
    <t>01176658</t>
  </si>
  <si>
    <t>01178000</t>
  </si>
  <si>
    <t>01199990</t>
  </si>
  <si>
    <t>01300000</t>
  </si>
  <si>
    <t>01301000</t>
  </si>
  <si>
    <t>01306925</t>
  </si>
  <si>
    <t>01399990</t>
  </si>
  <si>
    <t>01500000</t>
  </si>
  <si>
    <t>01559200</t>
  </si>
  <si>
    <t>01599990</t>
  </si>
  <si>
    <t>01700000</t>
  </si>
  <si>
    <t>01715775</t>
  </si>
  <si>
    <t>01733950</t>
  </si>
  <si>
    <t>01799990</t>
  </si>
  <si>
    <t>01900000</t>
  </si>
  <si>
    <t>01927400</t>
  </si>
  <si>
    <t>01936475</t>
  </si>
  <si>
    <t>01952125</t>
  </si>
  <si>
    <t>01955875</t>
  </si>
  <si>
    <t>01999990</t>
  </si>
  <si>
    <t>02100000</t>
  </si>
  <si>
    <t>02121425</t>
  </si>
  <si>
    <t>02143083</t>
  </si>
  <si>
    <t>02147625</t>
  </si>
  <si>
    <t>02199990</t>
  </si>
  <si>
    <t>02300000</t>
  </si>
  <si>
    <t>02324500</t>
  </si>
  <si>
    <t>02337775</t>
  </si>
  <si>
    <t>02399990</t>
  </si>
  <si>
    <t>02700000</t>
  </si>
  <si>
    <t>02701750</t>
  </si>
  <si>
    <t>02799990</t>
  </si>
  <si>
    <t>02900000</t>
  </si>
  <si>
    <t>02915575</t>
  </si>
  <si>
    <t>02932650</t>
  </si>
  <si>
    <t>02999990</t>
  </si>
  <si>
    <t>03100000</t>
  </si>
  <si>
    <t>03102400</t>
  </si>
  <si>
    <t>03103250</t>
  </si>
  <si>
    <t>03135000</t>
  </si>
  <si>
    <t>03135050</t>
  </si>
  <si>
    <t>03148100</t>
  </si>
  <si>
    <t>03300000</t>
  </si>
  <si>
    <t>03311362</t>
  </si>
  <si>
    <t>03355925</t>
  </si>
  <si>
    <t>03399990</t>
  </si>
  <si>
    <t>03500000</t>
  </si>
  <si>
    <t>03506100</t>
  </si>
  <si>
    <t>03509550</t>
  </si>
  <si>
    <t>03522550</t>
  </si>
  <si>
    <t>03543250</t>
  </si>
  <si>
    <t>03554200</t>
  </si>
  <si>
    <t>03599990</t>
  </si>
  <si>
    <t>03700000</t>
  </si>
  <si>
    <t>03701625</t>
  </si>
  <si>
    <t>03710725</t>
  </si>
  <si>
    <t>03799990</t>
  </si>
  <si>
    <t>03900000</t>
  </si>
  <si>
    <t>03911800</t>
  </si>
  <si>
    <t>03927550</t>
  </si>
  <si>
    <t>03927650</t>
  </si>
  <si>
    <t>03929150</t>
  </si>
  <si>
    <t>03945425</t>
  </si>
  <si>
    <t>03959325</t>
  </si>
  <si>
    <t>03999990</t>
  </si>
  <si>
    <t>04100000</t>
  </si>
  <si>
    <t>04104975</t>
  </si>
  <si>
    <t>04121850</t>
  </si>
  <si>
    <t>04172350</t>
  </si>
  <si>
    <t>04199990</t>
  </si>
  <si>
    <t>04300000</t>
  </si>
  <si>
    <t>04346550</t>
  </si>
  <si>
    <t>04399990</t>
  </si>
  <si>
    <t>04500000</t>
  </si>
  <si>
    <t>04558675</t>
  </si>
  <si>
    <t>04577100</t>
  </si>
  <si>
    <t>04599990</t>
  </si>
  <si>
    <t>04700000</t>
  </si>
  <si>
    <t>04735375</t>
  </si>
  <si>
    <t>04735525</t>
  </si>
  <si>
    <t>04777400</t>
  </si>
  <si>
    <t>04799990</t>
  </si>
  <si>
    <t>04900000</t>
  </si>
  <si>
    <t>04907775</t>
  </si>
  <si>
    <t>04975375</t>
  </si>
  <si>
    <t>04979250</t>
  </si>
  <si>
    <t>04999990</t>
  </si>
  <si>
    <t>05100000</t>
  </si>
  <si>
    <t>05113000</t>
  </si>
  <si>
    <t>05137225</t>
  </si>
  <si>
    <t>05199990</t>
  </si>
  <si>
    <t>05300000</t>
  </si>
  <si>
    <t>05308800</t>
  </si>
  <si>
    <t>05375625</t>
  </si>
  <si>
    <t>05399990</t>
  </si>
  <si>
    <t>05500000</t>
  </si>
  <si>
    <t>05502750</t>
  </si>
  <si>
    <t>05538625</t>
  </si>
  <si>
    <t>05564875</t>
  </si>
  <si>
    <t>05599990</t>
  </si>
  <si>
    <t>05700000</t>
  </si>
  <si>
    <t>05757550</t>
  </si>
  <si>
    <t>05771000</t>
  </si>
  <si>
    <t>05771400</t>
  </si>
  <si>
    <t>05799990</t>
  </si>
  <si>
    <t>05900000</t>
  </si>
  <si>
    <t>05907450</t>
  </si>
  <si>
    <t>05921250</t>
  </si>
  <si>
    <t>05948900</t>
  </si>
  <si>
    <t>05958175</t>
  </si>
  <si>
    <t>05976975</t>
  </si>
  <si>
    <t>05999990</t>
  </si>
  <si>
    <t>06100000</t>
  </si>
  <si>
    <t>06122100</t>
  </si>
  <si>
    <t>06133600</t>
  </si>
  <si>
    <t>06152175</t>
  </si>
  <si>
    <t>06164825</t>
  </si>
  <si>
    <t>06174150</t>
  </si>
  <si>
    <t>06199990</t>
  </si>
  <si>
    <t>06300000</t>
  </si>
  <si>
    <t>06300625</t>
  </si>
  <si>
    <t>06303725</t>
  </si>
  <si>
    <t>06309900</t>
  </si>
  <si>
    <t>06314850</t>
  </si>
  <si>
    <t>06327000</t>
  </si>
  <si>
    <t>06327175</t>
  </si>
  <si>
    <t>06327600</t>
  </si>
  <si>
    <t>06335200</t>
  </si>
  <si>
    <t>06342650</t>
  </si>
  <si>
    <t>06343175</t>
  </si>
  <si>
    <t>06366725</t>
  </si>
  <si>
    <t>06399990</t>
  </si>
  <si>
    <t>06500000</t>
  </si>
  <si>
    <t>06546500</t>
  </si>
  <si>
    <t>06599990</t>
  </si>
  <si>
    <t>06700000</t>
  </si>
  <si>
    <t>06743575</t>
  </si>
  <si>
    <t>06799990</t>
  </si>
  <si>
    <t>06900000</t>
  </si>
  <si>
    <t>06902250</t>
  </si>
  <si>
    <t>06912925</t>
  </si>
  <si>
    <t>06921350</t>
  </si>
  <si>
    <t>06924975</t>
  </si>
  <si>
    <t>06927800</t>
  </si>
  <si>
    <t>06932775</t>
  </si>
  <si>
    <t>06937375</t>
  </si>
  <si>
    <t>06939875</t>
  </si>
  <si>
    <t>06943425</t>
  </si>
  <si>
    <t>06945900</t>
  </si>
  <si>
    <t>06946525</t>
  </si>
  <si>
    <t>06947050</t>
  </si>
  <si>
    <t>06971225</t>
  </si>
  <si>
    <t>06973025</t>
  </si>
  <si>
    <t>06999990</t>
  </si>
  <si>
    <t>07100000</t>
  </si>
  <si>
    <t>07107525</t>
  </si>
  <si>
    <t>07110275</t>
  </si>
  <si>
    <t>07121150</t>
  </si>
  <si>
    <t>07124125</t>
  </si>
  <si>
    <t>07124150</t>
  </si>
  <si>
    <t>07163700</t>
  </si>
  <si>
    <t>07199990</t>
  </si>
  <si>
    <t>07300000</t>
  </si>
  <si>
    <t>07370600</t>
  </si>
  <si>
    <t>07399990</t>
  </si>
  <si>
    <t>07500000</t>
  </si>
  <si>
    <t>07508700</t>
  </si>
  <si>
    <t>07511225</t>
  </si>
  <si>
    <t>07511925</t>
  </si>
  <si>
    <t>07521850</t>
  </si>
  <si>
    <t>07533800</t>
  </si>
  <si>
    <t>07553500</t>
  </si>
  <si>
    <t>07577825</t>
  </si>
  <si>
    <t>07578925</t>
  </si>
  <si>
    <t>07599990</t>
  </si>
  <si>
    <t>07700000</t>
  </si>
  <si>
    <t>07708600</t>
  </si>
  <si>
    <t>07799990</t>
  </si>
  <si>
    <t>07900000</t>
  </si>
  <si>
    <t>07927575</t>
  </si>
  <si>
    <t>07939850</t>
  </si>
  <si>
    <t>07942425</t>
  </si>
  <si>
    <t>07999990</t>
  </si>
  <si>
    <t>08100000</t>
  </si>
  <si>
    <t>08101475</t>
  </si>
  <si>
    <t>08107950</t>
  </si>
  <si>
    <t>08107975</t>
  </si>
  <si>
    <t>08132150</t>
  </si>
  <si>
    <t>08141150</t>
  </si>
  <si>
    <t>08154250</t>
  </si>
  <si>
    <t>08199990</t>
  </si>
  <si>
    <t>08300000</t>
  </si>
  <si>
    <t>08305375</t>
  </si>
  <si>
    <t>08318675</t>
  </si>
  <si>
    <t>08342150</t>
  </si>
  <si>
    <t>08350750</t>
  </si>
  <si>
    <t>08359675</t>
  </si>
  <si>
    <t>08399990</t>
  </si>
  <si>
    <t>08500000</t>
  </si>
  <si>
    <t>08533700</t>
  </si>
  <si>
    <t>08535925</t>
  </si>
  <si>
    <t>08550900</t>
  </si>
  <si>
    <t>08565225</t>
  </si>
  <si>
    <t>08568875</t>
  </si>
  <si>
    <t>08599990</t>
  </si>
  <si>
    <t>08600000</t>
  </si>
  <si>
    <t>08602681</t>
  </si>
  <si>
    <t>08603275</t>
  </si>
  <si>
    <t>08603975</t>
  </si>
  <si>
    <t>08606600</t>
  </si>
  <si>
    <t>08614250</t>
  </si>
  <si>
    <t>08615968</t>
  </si>
  <si>
    <t>08617935</t>
  </si>
  <si>
    <t>08620650</t>
  </si>
  <si>
    <t>08622975</t>
  </si>
  <si>
    <t>08626250</t>
  </si>
  <si>
    <t>08630000</t>
  </si>
  <si>
    <t>08630025</t>
  </si>
  <si>
    <t>08632275</t>
  </si>
  <si>
    <t>08633425</t>
  </si>
  <si>
    <t>08634175</t>
  </si>
  <si>
    <t>08636300</t>
  </si>
  <si>
    <t>08643900</t>
  </si>
  <si>
    <t>08645000</t>
  </si>
  <si>
    <t>08645025</t>
  </si>
  <si>
    <t>08645060</t>
  </si>
  <si>
    <t>08645100</t>
  </si>
  <si>
    <t>08645175</t>
  </si>
  <si>
    <t>08645200</t>
  </si>
  <si>
    <t>08649225</t>
  </si>
  <si>
    <t>08649450</t>
  </si>
  <si>
    <t>08649475</t>
  </si>
  <si>
    <t>08651650</t>
  </si>
  <si>
    <t>08654275</t>
  </si>
  <si>
    <t>08656625</t>
  </si>
  <si>
    <t>08667550</t>
  </si>
  <si>
    <t>08669555</t>
  </si>
  <si>
    <t>08670075</t>
  </si>
  <si>
    <t>08670345</t>
  </si>
  <si>
    <t>08674575</t>
  </si>
  <si>
    <t>08676525</t>
  </si>
  <si>
    <t>08699990</t>
  </si>
  <si>
    <t>08700000</t>
  </si>
  <si>
    <t>08734132</t>
  </si>
  <si>
    <t>08736325</t>
  </si>
  <si>
    <t>08736550</t>
  </si>
  <si>
    <t>08739725</t>
  </si>
  <si>
    <t>08743000</t>
  </si>
  <si>
    <t>08799990</t>
  </si>
  <si>
    <t>08900000</t>
  </si>
  <si>
    <t>08909700</t>
  </si>
  <si>
    <t>08922175</t>
  </si>
  <si>
    <t>08930750</t>
  </si>
  <si>
    <t>08999990</t>
  </si>
  <si>
    <t>09100000</t>
  </si>
  <si>
    <t>09112325</t>
  </si>
  <si>
    <t>09115475</t>
  </si>
  <si>
    <t>09117325</t>
  </si>
  <si>
    <t>09124475</t>
  </si>
  <si>
    <t>09139650</t>
  </si>
  <si>
    <t>09143375</t>
  </si>
  <si>
    <t>09148750</t>
  </si>
  <si>
    <t>09165425</t>
  </si>
  <si>
    <t>09173675</t>
  </si>
  <si>
    <t>09199990</t>
  </si>
  <si>
    <t>09300000</t>
  </si>
  <si>
    <t>09351200</t>
  </si>
  <si>
    <t>09399990</t>
  </si>
  <si>
    <t>09500000</t>
  </si>
  <si>
    <t>09501700</t>
  </si>
  <si>
    <t>09504150</t>
  </si>
  <si>
    <t>09505300</t>
  </si>
  <si>
    <t>09519650</t>
  </si>
  <si>
    <t>09519900</t>
  </si>
  <si>
    <t>09537625</t>
  </si>
  <si>
    <t>09542575</t>
  </si>
  <si>
    <t>09550525</t>
  </si>
  <si>
    <t>09551075</t>
  </si>
  <si>
    <t>09553000</t>
  </si>
  <si>
    <t>09578050</t>
  </si>
  <si>
    <t>09578250</t>
  </si>
  <si>
    <t>09578300</t>
  </si>
  <si>
    <t>09599990</t>
  </si>
  <si>
    <t>09700000</t>
  </si>
  <si>
    <t>09736950</t>
  </si>
  <si>
    <t>09762625</t>
  </si>
  <si>
    <t>09799990</t>
  </si>
  <si>
    <t>09900000</t>
  </si>
  <si>
    <t>09902500</t>
  </si>
  <si>
    <t>09905200</t>
  </si>
  <si>
    <t>09907300</t>
  </si>
  <si>
    <t>09907875</t>
  </si>
  <si>
    <t>09908575</t>
  </si>
  <si>
    <t>09913050</t>
  </si>
  <si>
    <t>09917100</t>
  </si>
  <si>
    <t>09926050</t>
  </si>
  <si>
    <t>09926550</t>
  </si>
  <si>
    <t>09927322</t>
  </si>
  <si>
    <t>09928275</t>
  </si>
  <si>
    <t>09929200</t>
  </si>
  <si>
    <t>09930200</t>
  </si>
  <si>
    <t>09933150</t>
  </si>
  <si>
    <t>09935850</t>
  </si>
  <si>
    <t>09935875</t>
  </si>
  <si>
    <t>09935900</t>
  </si>
  <si>
    <t>09937800</t>
  </si>
  <si>
    <t>09938600</t>
  </si>
  <si>
    <t>09939075</t>
  </si>
  <si>
    <t>09939375</t>
  </si>
  <si>
    <t>09941577</t>
  </si>
  <si>
    <t>09942700</t>
  </si>
  <si>
    <t>09942900</t>
  </si>
  <si>
    <t>09949600</t>
  </si>
  <si>
    <t>09950950</t>
  </si>
  <si>
    <t>09953800</t>
  </si>
  <si>
    <t>09954025</t>
  </si>
  <si>
    <t>09954075</t>
  </si>
  <si>
    <t>09954150</t>
  </si>
  <si>
    <t>09954450</t>
  </si>
  <si>
    <t>09960975</t>
  </si>
  <si>
    <t>09962100</t>
  </si>
  <si>
    <t>09967175</t>
  </si>
  <si>
    <t>09967650</t>
  </si>
  <si>
    <t>09971525</t>
  </si>
  <si>
    <t>09975812</t>
  </si>
  <si>
    <t>09976417</t>
  </si>
  <si>
    <t>09976600</t>
  </si>
  <si>
    <t>09999990</t>
  </si>
  <si>
    <t>10100000</t>
  </si>
  <si>
    <t>10116125</t>
  </si>
  <si>
    <t>10148500</t>
  </si>
  <si>
    <t>10158600</t>
  </si>
  <si>
    <t>10162775</t>
  </si>
  <si>
    <t>10163375</t>
  </si>
  <si>
    <t>10179225</t>
  </si>
  <si>
    <t>10199990</t>
  </si>
  <si>
    <t>10300000</t>
  </si>
  <si>
    <t>10305075</t>
  </si>
  <si>
    <t>10305100</t>
  </si>
  <si>
    <t>10305125</t>
  </si>
  <si>
    <t>10305150</t>
  </si>
  <si>
    <t>10312875</t>
  </si>
  <si>
    <t>10318575</t>
  </si>
  <si>
    <t>10328175</t>
  </si>
  <si>
    <t>10333625</t>
  </si>
  <si>
    <t>10333675</t>
  </si>
  <si>
    <t>10336175</t>
  </si>
  <si>
    <t>10339425</t>
  </si>
  <si>
    <t>10342400</t>
  </si>
  <si>
    <t>10349725</t>
  </si>
  <si>
    <t>10351350</t>
  </si>
  <si>
    <t>10356975</t>
  </si>
  <si>
    <t>10359725</t>
  </si>
  <si>
    <t>10359750</t>
  </si>
  <si>
    <t>10362425</t>
  </si>
  <si>
    <t>10362885</t>
  </si>
  <si>
    <t>10363000</t>
  </si>
  <si>
    <t>10364975</t>
  </si>
  <si>
    <t>10367675</t>
  </si>
  <si>
    <t>10371150</t>
  </si>
  <si>
    <t>10372325</t>
  </si>
  <si>
    <t>10399990</t>
  </si>
  <si>
    <t>10500000</t>
  </si>
  <si>
    <t>10502550</t>
  </si>
  <si>
    <t>10503675</t>
  </si>
  <si>
    <t>10516450</t>
  </si>
  <si>
    <t>10518550</t>
  </si>
  <si>
    <t>10518875</t>
  </si>
  <si>
    <t>10524100</t>
  </si>
  <si>
    <t>10524900</t>
  </si>
  <si>
    <t>10528400</t>
  </si>
  <si>
    <t>10530325</t>
  </si>
  <si>
    <t>10530700</t>
  </si>
  <si>
    <t>10537525</t>
  </si>
  <si>
    <t>10537975</t>
  </si>
  <si>
    <t>10538250</t>
  </si>
  <si>
    <t>10538950</t>
  </si>
  <si>
    <t>10547200</t>
  </si>
  <si>
    <t>10557950</t>
  </si>
  <si>
    <t>10578275</t>
  </si>
  <si>
    <t>10599990</t>
  </si>
  <si>
    <t>10700000</t>
  </si>
  <si>
    <t>10715375</t>
  </si>
  <si>
    <t>10733900</t>
  </si>
  <si>
    <t>10753875</t>
  </si>
  <si>
    <t>10758025</t>
  </si>
  <si>
    <t>10775750</t>
  </si>
  <si>
    <t>10799990</t>
  </si>
  <si>
    <t>10900000</t>
  </si>
  <si>
    <t>10929100</t>
  </si>
  <si>
    <t>10943250</t>
  </si>
  <si>
    <t>10962500</t>
  </si>
  <si>
    <t>10962525</t>
  </si>
  <si>
    <t>10999990</t>
  </si>
  <si>
    <t>11100000</t>
  </si>
  <si>
    <t>11124300</t>
  </si>
  <si>
    <t>11158715</t>
  </si>
  <si>
    <t>11162800</t>
  </si>
  <si>
    <t>11199990</t>
  </si>
  <si>
    <t>11300000</t>
  </si>
  <si>
    <t>11328000</t>
  </si>
  <si>
    <t>11335425</t>
  </si>
  <si>
    <t>11345750</t>
  </si>
  <si>
    <t>11399990</t>
  </si>
  <si>
    <t>11500000</t>
  </si>
  <si>
    <t>11541150</t>
  </si>
  <si>
    <t>11549675</t>
  </si>
  <si>
    <t>11564175</t>
  </si>
  <si>
    <t>11573900</t>
  </si>
  <si>
    <t>11599990</t>
  </si>
  <si>
    <t>11700000</t>
  </si>
  <si>
    <t>11700950</t>
  </si>
  <si>
    <t>11711050</t>
  </si>
  <si>
    <t>11738425</t>
  </si>
  <si>
    <t>11741250</t>
  </si>
  <si>
    <t>11753575</t>
  </si>
  <si>
    <t>11763650</t>
  </si>
  <si>
    <t>11778325</t>
  </si>
  <si>
    <t>11799990</t>
  </si>
  <si>
    <t>11900000</t>
  </si>
  <si>
    <t>11909625</t>
  </si>
  <si>
    <t>11911325</t>
  </si>
  <si>
    <t>11913400</t>
  </si>
  <si>
    <t>11975600</t>
  </si>
  <si>
    <t>11977675</t>
  </si>
  <si>
    <t>11999990</t>
  </si>
  <si>
    <t>12100000</t>
  </si>
  <si>
    <t>12108175</t>
  </si>
  <si>
    <t>12140875</t>
  </si>
  <si>
    <t>12199990</t>
  </si>
  <si>
    <t>12300000</t>
  </si>
  <si>
    <t>12356150</t>
  </si>
  <si>
    <t>12399990</t>
  </si>
  <si>
    <t>12500000</t>
  </si>
  <si>
    <t>12537650</t>
  </si>
  <si>
    <t>12559400</t>
  </si>
  <si>
    <t>12578775</t>
  </si>
  <si>
    <t>12599990</t>
  </si>
  <si>
    <t>12700000</t>
  </si>
  <si>
    <t>12716525</t>
  </si>
  <si>
    <t>12716550</t>
  </si>
  <si>
    <t>12716675</t>
  </si>
  <si>
    <t>12716875</t>
  </si>
  <si>
    <t>12717200</t>
  </si>
  <si>
    <t>12719825</t>
  </si>
  <si>
    <t>12722550</t>
  </si>
  <si>
    <t>12731350</t>
  </si>
  <si>
    <t>12738025</t>
  </si>
  <si>
    <t>12748625</t>
  </si>
  <si>
    <t>12750450</t>
  </si>
  <si>
    <t>12751825</t>
  </si>
  <si>
    <t>12753150</t>
  </si>
  <si>
    <t>12756425</t>
  </si>
  <si>
    <t>12758200</t>
  </si>
  <si>
    <t>12758575</t>
  </si>
  <si>
    <t>12767325</t>
  </si>
  <si>
    <t>12799990</t>
  </si>
  <si>
    <t>12900000</t>
  </si>
  <si>
    <t>12962825</t>
  </si>
  <si>
    <t>12966925</t>
  </si>
  <si>
    <t>12999990</t>
  </si>
  <si>
    <t>13100000</t>
  </si>
  <si>
    <t>13116800</t>
  </si>
  <si>
    <t>13124825</t>
  </si>
  <si>
    <t>13155475</t>
  </si>
  <si>
    <t>13199990</t>
  </si>
  <si>
    <t>13300000</t>
  </si>
  <si>
    <t>13310975</t>
  </si>
  <si>
    <t>13311975</t>
  </si>
  <si>
    <t>13319725</t>
  </si>
  <si>
    <t>13374125</t>
  </si>
  <si>
    <t>13375450</t>
  </si>
  <si>
    <t>13399990</t>
  </si>
  <si>
    <t>99899998</t>
  </si>
  <si>
    <t>99799997</t>
  </si>
  <si>
    <t>Table 1. Estimates of Population by County and City in Florida: April 1, 2017</t>
  </si>
  <si>
    <t>2017</t>
  </si>
  <si>
    <t>April 1, 2017</t>
  </si>
  <si>
    <t>Islandia ***</t>
  </si>
  <si>
    <t>Westlake ****</t>
  </si>
  <si>
    <t>Hastings</t>
  </si>
  <si>
    <t>*** The City of Islandia was disincorporated as of March 6, 2012.</t>
  </si>
  <si>
    <t>**** The City of Westlake was incorporated on June 20, 2016</t>
  </si>
  <si>
    <t>Table 1. Estimates of Population by County and City in Florida: April 1, 2016</t>
  </si>
  <si>
    <t>2016</t>
  </si>
  <si>
    <t>2010–2016</t>
  </si>
  <si>
    <t>April 1, 2016</t>
  </si>
  <si>
    <t>Islandia***</t>
  </si>
  <si>
    <t>Source: University of Florida, Bureau of Economic and Business Research, December 2016.</t>
  </si>
  <si>
    <t>Table 1. Estimates of Population by County and City in Florida: April 1, 2015</t>
  </si>
  <si>
    <t>2015</t>
  </si>
  <si>
    <t>April 1, 2015</t>
  </si>
  <si>
    <t>* Includes US Census Bureau corrections as of February 11, 2014.</t>
  </si>
  <si>
    <t>Source: University of Florida, Bureau of Economic and Business Research, October 2015.</t>
  </si>
  <si>
    <t xml:space="preserve">Table 1. </t>
  </si>
  <si>
    <t>Estimates of Population by County and City in Florida: April 1, 2014</t>
  </si>
  <si>
    <t>2014</t>
  </si>
  <si>
    <t>April 1, 2014</t>
  </si>
  <si>
    <t xml:space="preserve">Baker </t>
  </si>
  <si>
    <t xml:space="preserve">Bay </t>
  </si>
  <si>
    <t xml:space="preserve">Bradford </t>
  </si>
  <si>
    <t xml:space="preserve">Brevard </t>
  </si>
  <si>
    <t xml:space="preserve">Broward </t>
  </si>
  <si>
    <t xml:space="preserve">Calhoun </t>
  </si>
  <si>
    <t xml:space="preserve">Charlotte </t>
  </si>
  <si>
    <t xml:space="preserve">Citrus </t>
  </si>
  <si>
    <t xml:space="preserve">Clay </t>
  </si>
  <si>
    <t xml:space="preserve">Collier </t>
  </si>
  <si>
    <t xml:space="preserve">Columbia </t>
  </si>
  <si>
    <t xml:space="preserve">DeSoto </t>
  </si>
  <si>
    <t xml:space="preserve">Dixie </t>
  </si>
  <si>
    <t xml:space="preserve">Duval </t>
  </si>
  <si>
    <t xml:space="preserve">Escambia </t>
  </si>
  <si>
    <t xml:space="preserve">Flagler </t>
  </si>
  <si>
    <t xml:space="preserve">Franklin </t>
  </si>
  <si>
    <t xml:space="preserve">Gadsden </t>
  </si>
  <si>
    <t xml:space="preserve">Gilchrist </t>
  </si>
  <si>
    <t xml:space="preserve">Glades </t>
  </si>
  <si>
    <t xml:space="preserve">Gulf </t>
  </si>
  <si>
    <t xml:space="preserve">Hamilton </t>
  </si>
  <si>
    <t xml:space="preserve">Hardee </t>
  </si>
  <si>
    <t xml:space="preserve">Hendry </t>
  </si>
  <si>
    <t xml:space="preserve">Hernando </t>
  </si>
  <si>
    <t xml:space="preserve">Highlands </t>
  </si>
  <si>
    <t xml:space="preserve">Hillsborough </t>
  </si>
  <si>
    <t xml:space="preserve">Holmes </t>
  </si>
  <si>
    <t xml:space="preserve">Indian River </t>
  </si>
  <si>
    <t xml:space="preserve">Jackson </t>
  </si>
  <si>
    <t xml:space="preserve">Jefferson </t>
  </si>
  <si>
    <t xml:space="preserve">Lafayette </t>
  </si>
  <si>
    <t>Lake*</t>
  </si>
  <si>
    <t xml:space="preserve">Lee </t>
  </si>
  <si>
    <t xml:space="preserve">Leon </t>
  </si>
  <si>
    <t xml:space="preserve">Levy </t>
  </si>
  <si>
    <t xml:space="preserve">Liberty </t>
  </si>
  <si>
    <t xml:space="preserve">Madison </t>
  </si>
  <si>
    <t xml:space="preserve">Manatee </t>
  </si>
  <si>
    <t>Marion*</t>
  </si>
  <si>
    <t xml:space="preserve">Martin </t>
  </si>
  <si>
    <t xml:space="preserve">Ocean Breeze </t>
  </si>
  <si>
    <t>Miami-Dade*</t>
  </si>
  <si>
    <t>Islandia**</t>
  </si>
  <si>
    <t xml:space="preserve">Monroe </t>
  </si>
  <si>
    <t xml:space="preserve">Nassau </t>
  </si>
  <si>
    <t xml:space="preserve">Okaloosa </t>
  </si>
  <si>
    <t xml:space="preserve">Okeechobee </t>
  </si>
  <si>
    <t xml:space="preserve">Orange </t>
  </si>
  <si>
    <t xml:space="preserve">Osceola </t>
  </si>
  <si>
    <t xml:space="preserve">Palm Beach </t>
  </si>
  <si>
    <t xml:space="preserve">Pasco </t>
  </si>
  <si>
    <t xml:space="preserve">Pinellas </t>
  </si>
  <si>
    <t xml:space="preserve">Polk </t>
  </si>
  <si>
    <t xml:space="preserve">Putnam </t>
  </si>
  <si>
    <t xml:space="preserve">St. Johns </t>
  </si>
  <si>
    <t xml:space="preserve">St. Lucie </t>
  </si>
  <si>
    <t xml:space="preserve">Santa Rosa </t>
  </si>
  <si>
    <t xml:space="preserve">Sarasota </t>
  </si>
  <si>
    <t xml:space="preserve">Seminole </t>
  </si>
  <si>
    <t xml:space="preserve">Sumter </t>
  </si>
  <si>
    <t xml:space="preserve">Suwannee </t>
  </si>
  <si>
    <t xml:space="preserve">Taylor </t>
  </si>
  <si>
    <t xml:space="preserve">Union </t>
  </si>
  <si>
    <t xml:space="preserve">Volusia </t>
  </si>
  <si>
    <t xml:space="preserve">Wakulla </t>
  </si>
  <si>
    <t xml:space="preserve">Walton </t>
  </si>
  <si>
    <t xml:space="preserve">Washington </t>
  </si>
  <si>
    <t>Notes: *Includes all Census corrections as of February 11, 2014.</t>
  </si>
  <si>
    <t>** The city of Islandia was dis-incorporated as of March 6, 2012.</t>
  </si>
  <si>
    <t>Estimates of Population by County and City in Florida: April 1, 2013</t>
  </si>
  <si>
    <t>Revenue sharing use only</t>
  </si>
  <si>
    <t>less inmates</t>
  </si>
  <si>
    <t>(estimate)</t>
  </si>
  <si>
    <t>April 1, 2013</t>
  </si>
  <si>
    <t xml:space="preserve">Lake </t>
  </si>
  <si>
    <t xml:space="preserve">Marion </t>
  </si>
  <si>
    <t>Ocean Breeze Park</t>
  </si>
  <si>
    <t xml:space="preserve">Miami-Dade </t>
  </si>
  <si>
    <t>Notes: *Includes Census Corrections through September 30, 2013.</t>
  </si>
  <si>
    <t>**No longer incorporated.</t>
  </si>
  <si>
    <t>Estimates of Population by County and City in Florida:  April 1, 2012</t>
  </si>
  <si>
    <t>State,</t>
  </si>
  <si>
    <t xml:space="preserve"> 2012</t>
  </si>
  <si>
    <t xml:space="preserve"> and City</t>
  </si>
  <si>
    <t>April 1, 2012</t>
  </si>
  <si>
    <t>Islandia</t>
  </si>
  <si>
    <r>
      <t>Florida</t>
    </r>
    <r>
      <rPr>
        <sz val="11"/>
        <rFont val="Tahoma"/>
        <family val="2"/>
      </rPr>
      <t>*</t>
    </r>
  </si>
  <si>
    <t>Note: *Includes Census corrections through October 31, 2012.</t>
  </si>
  <si>
    <t>Source: University of Florida, Bureau of Economic and Business Research, November 1, 2012.</t>
  </si>
  <si>
    <r>
      <t>Population</t>
    </r>
    <r>
      <rPr>
        <b/>
        <vertAlign val="superscript"/>
        <sz val="12"/>
        <color theme="0"/>
        <rFont val="Arial"/>
        <family val="2"/>
      </rPr>
      <t>1</t>
    </r>
  </si>
  <si>
    <r>
      <t>Estimate</t>
    </r>
    <r>
      <rPr>
        <b/>
        <vertAlign val="superscript"/>
        <sz val="12"/>
        <color theme="0"/>
        <rFont val="Arial"/>
        <family val="2"/>
      </rPr>
      <t>2</t>
    </r>
  </si>
  <si>
    <t>Ft. Lauderdale</t>
  </si>
  <si>
    <t>Hallandale  Beach</t>
  </si>
  <si>
    <t>Lazy Lake Village</t>
  </si>
  <si>
    <t>UNICORPORATED</t>
  </si>
  <si>
    <t>La Belle</t>
  </si>
  <si>
    <r>
      <t>Estero</t>
    </r>
    <r>
      <rPr>
        <vertAlign val="superscript"/>
        <sz val="12"/>
        <rFont val="Arial"/>
        <family val="2"/>
      </rPr>
      <t>3</t>
    </r>
  </si>
  <si>
    <r>
      <t>Indiantown</t>
    </r>
    <r>
      <rPr>
        <vertAlign val="superscript"/>
        <sz val="12"/>
        <rFont val="Arial"/>
        <family val="2"/>
      </rPr>
      <t>4</t>
    </r>
  </si>
  <si>
    <t>Sewalls Point</t>
  </si>
  <si>
    <t>Indian Creek Village</t>
  </si>
  <si>
    <r>
      <t>Islandia</t>
    </r>
    <r>
      <rPr>
        <vertAlign val="superscript"/>
        <sz val="12"/>
        <rFont val="Arial"/>
        <family val="2"/>
      </rPr>
      <t>5</t>
    </r>
  </si>
  <si>
    <t>North Bay</t>
  </si>
  <si>
    <t>Islamorada</t>
  </si>
  <si>
    <t>Golf Village</t>
  </si>
  <si>
    <t>Greenacres City</t>
  </si>
  <si>
    <t>Tequesta Village</t>
  </si>
  <si>
    <r>
      <t>Westlake</t>
    </r>
    <r>
      <rPr>
        <vertAlign val="superscript"/>
        <sz val="10"/>
        <rFont val="Arial"/>
        <family val="2"/>
      </rPr>
      <t>6</t>
    </r>
  </si>
  <si>
    <t>Ft. Meade</t>
  </si>
  <si>
    <r>
      <t>Hastings</t>
    </r>
    <r>
      <rPr>
        <vertAlign val="superscript"/>
        <sz val="12"/>
        <rFont val="Arial"/>
        <family val="2"/>
      </rPr>
      <t>7</t>
    </r>
  </si>
  <si>
    <r>
      <t xml:space="preserve">Baker County </t>
    </r>
    <r>
      <rPr>
        <b/>
        <sz val="10"/>
        <rFont val="Arial"/>
        <family val="2"/>
      </rPr>
      <t>(</t>
    </r>
    <r>
      <rPr>
        <sz val="10"/>
        <rFont val="Arial"/>
        <family val="2"/>
      </rPr>
      <t>District 2</t>
    </r>
    <r>
      <rPr>
        <b/>
        <sz val="10"/>
        <rFont val="Arial"/>
        <family val="2"/>
      </rPr>
      <t>)</t>
    </r>
  </si>
  <si>
    <r>
      <t>Bay County</t>
    </r>
    <r>
      <rPr>
        <b/>
        <sz val="10"/>
        <rFont val="Arial"/>
        <family val="2"/>
      </rPr>
      <t xml:space="preserve"> (</t>
    </r>
    <r>
      <rPr>
        <sz val="10"/>
        <rFont val="Arial"/>
        <family val="2"/>
      </rPr>
      <t>District 3</t>
    </r>
    <r>
      <rPr>
        <b/>
        <sz val="10"/>
        <rFont val="Arial"/>
        <family val="2"/>
      </rPr>
      <t>)</t>
    </r>
  </si>
  <si>
    <r>
      <t xml:space="preserve">Bradford County </t>
    </r>
    <r>
      <rPr>
        <b/>
        <sz val="10"/>
        <rFont val="Arial"/>
        <family val="2"/>
      </rPr>
      <t>(</t>
    </r>
    <r>
      <rPr>
        <sz val="10"/>
        <rFont val="Arial"/>
        <family val="2"/>
      </rPr>
      <t>District 2</t>
    </r>
    <r>
      <rPr>
        <b/>
        <sz val="10"/>
        <rFont val="Arial"/>
        <family val="2"/>
      </rPr>
      <t>)</t>
    </r>
  </si>
  <si>
    <r>
      <t>Brevard County</t>
    </r>
    <r>
      <rPr>
        <sz val="10"/>
        <rFont val="Arial"/>
        <family val="2"/>
      </rPr>
      <t xml:space="preserve"> (District 5)</t>
    </r>
  </si>
  <si>
    <r>
      <t xml:space="preserve">Broward County </t>
    </r>
    <r>
      <rPr>
        <sz val="10"/>
        <rFont val="Arial"/>
        <family val="2"/>
      </rPr>
      <t>(District 4)</t>
    </r>
  </si>
  <si>
    <r>
      <t xml:space="preserve">Broward County </t>
    </r>
    <r>
      <rPr>
        <sz val="10"/>
        <rFont val="Arial"/>
        <family val="2"/>
      </rPr>
      <t>(District 4) - continued</t>
    </r>
  </si>
  <si>
    <t>OFFICIAL POPULATION ESTIMATES</t>
  </si>
  <si>
    <t>Numerical Change</t>
  </si>
  <si>
    <r>
      <rPr>
        <b/>
        <sz val="12"/>
        <rFont val="Arial"/>
        <family val="2"/>
      </rPr>
      <t>Baker County</t>
    </r>
    <r>
      <rPr>
        <sz val="12"/>
        <rFont val="Arial"/>
        <family val="2"/>
      </rPr>
      <t xml:space="preserve"> </t>
    </r>
    <r>
      <rPr>
        <sz val="10"/>
        <rFont val="Arial"/>
        <family val="2"/>
      </rPr>
      <t>(District 2)</t>
    </r>
  </si>
  <si>
    <r>
      <t>Bay County</t>
    </r>
    <r>
      <rPr>
        <sz val="10"/>
        <rFont val="Arial"/>
        <family val="2"/>
      </rPr>
      <t xml:space="preserve"> (District 3)</t>
    </r>
  </si>
  <si>
    <r>
      <t>Bradford County</t>
    </r>
    <r>
      <rPr>
        <sz val="12"/>
        <rFont val="Arial"/>
        <family val="2"/>
      </rPr>
      <t xml:space="preserve"> </t>
    </r>
    <r>
      <rPr>
        <sz val="10"/>
        <rFont val="Arial"/>
        <family val="2"/>
      </rPr>
      <t>(District 2)</t>
    </r>
  </si>
  <si>
    <r>
      <t>Broward County</t>
    </r>
    <r>
      <rPr>
        <sz val="12"/>
        <rFont val="Arial"/>
        <family val="2"/>
      </rPr>
      <t xml:space="preserve"> </t>
    </r>
    <r>
      <rPr>
        <sz val="10"/>
        <rFont val="Arial"/>
        <family val="2"/>
      </rPr>
      <t>(District 4)</t>
    </r>
  </si>
  <si>
    <r>
      <t>Broward County</t>
    </r>
    <r>
      <rPr>
        <sz val="12"/>
        <rFont val="Arial"/>
        <family val="2"/>
      </rPr>
      <t xml:space="preserve"> </t>
    </r>
    <r>
      <rPr>
        <sz val="10"/>
        <rFont val="Arial"/>
        <family val="2"/>
      </rPr>
      <t>(District 4) - continued</t>
    </r>
  </si>
  <si>
    <r>
      <t>Lake County</t>
    </r>
    <r>
      <rPr>
        <sz val="12"/>
        <rFont val="Arial"/>
        <family val="2"/>
      </rPr>
      <t xml:space="preserve"> </t>
    </r>
    <r>
      <rPr>
        <sz val="10"/>
        <rFont val="Arial"/>
        <family val="2"/>
      </rPr>
      <t>(District 5) - Continued</t>
    </r>
  </si>
  <si>
    <r>
      <t>Islandia</t>
    </r>
    <r>
      <rPr>
        <vertAlign val="superscript"/>
        <sz val="12"/>
        <rFont val="Arial"/>
        <family val="2"/>
      </rPr>
      <t>4</t>
    </r>
  </si>
  <si>
    <r>
      <t>Westlake</t>
    </r>
    <r>
      <rPr>
        <vertAlign val="superscript"/>
        <sz val="10"/>
        <rFont val="Arial"/>
        <family val="2"/>
      </rPr>
      <t>5</t>
    </r>
  </si>
  <si>
    <r>
      <t>Polk County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>(District 1)</t>
    </r>
  </si>
  <si>
    <r>
      <t>Volusia County</t>
    </r>
    <r>
      <rPr>
        <sz val="12"/>
        <rFont val="Arial"/>
        <family val="2"/>
      </rPr>
      <t xml:space="preserve"> </t>
    </r>
    <r>
      <rPr>
        <sz val="10"/>
        <rFont val="Arial"/>
        <family val="2"/>
      </rPr>
      <t>(District 5) - continued</t>
    </r>
  </si>
  <si>
    <t>4. The City of Islandia was disincorporated as of March 6, 2012.</t>
  </si>
  <si>
    <t>5. The City of Westlake was incorporated on June 20, 2016.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</si>
</sst>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[$-409]mmmm\ d\,\ yyyy;@"/>
    <numFmt numFmtId="165" formatCode="0.0%"/>
    <numFmt numFmtId="166" formatCode="General_)"/>
    <numFmt numFmtId="167" formatCode="_(* #,##0_);_(* \(#,##0\);_(* &quot;-&quot;??_);_(@_)"/>
  </numFmts>
  <fonts count="7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0"/>
      <name val="Calibri"/>
      <family val="2"/>
    </font>
    <font>
      <sz val="12"/>
      <name val="Arial"/>
      <family val="2"/>
    </font>
    <font>
      <sz val="10"/>
      <name val="Arial"/>
      <family val="2"/>
    </font>
    <font>
      <sz val="11"/>
      <name val="Tahoma"/>
      <family val="2"/>
    </font>
    <font>
      <b/>
      <sz val="11"/>
      <name val="Tahoma"/>
      <family val="2"/>
    </font>
    <font>
      <b/>
      <sz val="18"/>
      <name val="Arial"/>
      <family val="2"/>
    </font>
    <font>
      <b/>
      <sz val="16"/>
      <name val="Arial"/>
      <family val="2"/>
    </font>
    <font>
      <sz val="12"/>
      <color theme="1"/>
      <name val="Arial"/>
      <family val="2"/>
    </font>
    <font>
      <sz val="11"/>
      <color theme="1"/>
      <name val="Tahoma"/>
      <family val="2"/>
    </font>
    <font>
      <b/>
      <sz val="10"/>
      <name val="Arial"/>
      <family val="2"/>
    </font>
    <font>
      <b/>
      <sz val="12"/>
      <color theme="1"/>
      <name val="Arial"/>
      <family val="2"/>
    </font>
    <font>
      <b/>
      <sz val="12"/>
      <color theme="0"/>
      <name val="Arial"/>
      <family val="2"/>
    </font>
    <font>
      <b/>
      <vertAlign val="superscript"/>
      <sz val="12"/>
      <color theme="0"/>
      <name val="Arial"/>
      <family val="2"/>
    </font>
    <font>
      <b/>
      <sz val="11"/>
      <color theme="1"/>
      <name val="Tahoma"/>
      <family val="2"/>
    </font>
    <font>
      <sz val="10"/>
      <color indexed="8"/>
      <name val="Arial"/>
      <family val="2"/>
    </font>
    <font>
      <sz val="11"/>
      <color indexed="8"/>
      <name val="Tahoma"/>
      <family val="2"/>
    </font>
    <font>
      <b/>
      <u/>
      <sz val="11"/>
      <color theme="1"/>
      <name val="Tahoma"/>
      <family val="2"/>
    </font>
    <font>
      <sz val="10"/>
      <color theme="1"/>
      <name val="Tahoma"/>
      <family val="2"/>
    </font>
    <font>
      <sz val="10"/>
      <color theme="1"/>
      <name val="Calibri"/>
      <family val="2"/>
      <scheme val="minor"/>
    </font>
    <font>
      <u/>
      <sz val="11"/>
      <color theme="1"/>
      <name val="Tahoma"/>
      <family val="2"/>
    </font>
    <font>
      <vertAlign val="superscript"/>
      <sz val="12"/>
      <name val="Arial"/>
      <family val="2"/>
    </font>
    <font>
      <b/>
      <sz val="14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vertAlign val="superscript"/>
      <sz val="10"/>
      <name val="Arial"/>
      <family val="2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11"/>
      <color theme="1"/>
      <name val="Calibri"/>
      <family val="2"/>
    </font>
    <font>
      <sz val="8"/>
      <name val="Calibri"/>
      <family val="2"/>
      <scheme val="minor"/>
    </font>
    <font>
      <sz val="11"/>
      <name val="Arial"/>
      <family val="2"/>
    </font>
    <font>
      <sz val="10"/>
      <color theme="1"/>
      <name val="Arial"/>
      <family val="2"/>
    </font>
    <font>
      <b/>
      <sz val="13"/>
      <name val="Calibri"/>
      <family val="2"/>
      <scheme val="minor"/>
    </font>
    <font>
      <sz val="12"/>
      <color theme="0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11"/>
      <color theme="0"/>
      <name val="Arial"/>
      <family val="2"/>
    </font>
    <font>
      <b/>
      <sz val="9"/>
      <color theme="0"/>
      <name val="Arial"/>
      <family val="2"/>
    </font>
    <font>
      <sz val="9"/>
      <color theme="0"/>
      <name val="Arial"/>
      <family val="2"/>
    </font>
    <font>
      <sz val="10"/>
      <color rgb="FFFF0000"/>
      <name val="Arial"/>
      <family val="2"/>
    </font>
    <font>
      <b/>
      <sz val="12"/>
      <color theme="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2F4B83"/>
        <bgColor indexed="64"/>
      </patternFill>
    </fill>
    <fill>
      <patternFill patternType="solid">
        <fgColor rgb="FF84C6EA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A1A2B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auto="1"/>
      </bottom>
      <diagonal/>
    </border>
    <border>
      <left/>
      <right/>
      <top/>
      <bottom style="thin">
        <color rgb="FF84C6EA"/>
      </bottom>
      <diagonal/>
    </border>
    <border>
      <left/>
      <right/>
      <top style="thin">
        <color rgb="FF84C6EA"/>
      </top>
      <bottom/>
      <diagonal/>
    </border>
    <border>
      <left style="thin">
        <color rgb="FF84C6EA"/>
      </left>
      <right/>
      <top/>
      <bottom/>
      <diagonal/>
    </border>
    <border>
      <left style="thin">
        <color rgb="FF84C6EA"/>
      </left>
      <right/>
      <top/>
      <bottom style="thin">
        <color rgb="FF84C6EA"/>
      </bottom>
      <diagonal/>
    </border>
    <border>
      <left style="thin">
        <color rgb="FF84C6EA"/>
      </left>
      <right/>
      <top style="thin">
        <color rgb="FF84C6EA"/>
      </top>
      <bottom/>
      <diagonal/>
    </border>
  </borders>
  <cellStyleXfs count="33">
    <xf numFmtId="0" fontId="0" fillId="0" borderId="0"/>
    <xf numFmtId="43" fontId="17" fillId="0" borderId="0" applyFont="0" applyFill="0" applyBorder="0" applyAlignment="0" applyProtection="0"/>
    <xf numFmtId="0" fontId="17" fillId="0" borderId="0"/>
    <xf numFmtId="9" fontId="17" fillId="0" borderId="0" applyFont="0" applyFill="0" applyBorder="0" applyAlignment="0" applyProtection="0"/>
    <xf numFmtId="0" fontId="15" fillId="0" borderId="0">
      <alignment horizontal="left" indent="1"/>
    </xf>
    <xf numFmtId="0" fontId="13" fillId="0" borderId="0"/>
    <xf numFmtId="0" fontId="12" fillId="0" borderId="0"/>
    <xf numFmtId="0" fontId="11" fillId="0" borderId="0"/>
    <xf numFmtId="0" fontId="29" fillId="0" borderId="0"/>
    <xf numFmtId="0" fontId="10" fillId="0" borderId="0"/>
    <xf numFmtId="0" fontId="13" fillId="0" borderId="0"/>
    <xf numFmtId="0" fontId="9" fillId="0" borderId="0"/>
    <xf numFmtId="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98">
    <xf numFmtId="0" fontId="0" fillId="0" borderId="0" xfId="0"/>
    <xf numFmtId="0" fontId="18" fillId="0" borderId="0" xfId="5" applyFont="1"/>
    <xf numFmtId="3" fontId="23" fillId="0" borderId="0" xfId="6" applyNumberFormat="1" applyFont="1"/>
    <xf numFmtId="1" fontId="23" fillId="0" borderId="0" xfId="6" applyNumberFormat="1" applyFont="1"/>
    <xf numFmtId="49" fontId="18" fillId="0" borderId="0" xfId="5" applyNumberFormat="1" applyFont="1" applyAlignment="1">
      <alignment horizontal="right"/>
    </xf>
    <xf numFmtId="3" fontId="23" fillId="0" borderId="0" xfId="6" applyNumberFormat="1" applyFont="1" applyAlignment="1">
      <alignment horizontal="right"/>
    </xf>
    <xf numFmtId="49" fontId="18" fillId="0" borderId="0" xfId="5" applyNumberFormat="1" applyFont="1"/>
    <xf numFmtId="0" fontId="18" fillId="0" borderId="0" xfId="6" applyFont="1" applyAlignment="1">
      <alignment horizontal="right"/>
    </xf>
    <xf numFmtId="49" fontId="18" fillId="0" borderId="0" xfId="6" applyNumberFormat="1" applyFont="1" applyAlignment="1">
      <alignment horizontal="right"/>
    </xf>
    <xf numFmtId="49" fontId="18" fillId="0" borderId="0" xfId="6" applyNumberFormat="1" applyFont="1"/>
    <xf numFmtId="15" fontId="18" fillId="0" borderId="0" xfId="5" quotePrefix="1" applyNumberFormat="1" applyFont="1"/>
    <xf numFmtId="1" fontId="19" fillId="0" borderId="0" xfId="6" applyNumberFormat="1" applyFont="1"/>
    <xf numFmtId="3" fontId="18" fillId="0" borderId="0" xfId="6" applyNumberFormat="1" applyFont="1"/>
    <xf numFmtId="1" fontId="18" fillId="0" borderId="0" xfId="4" applyNumberFormat="1" applyFont="1" applyAlignment="1"/>
    <xf numFmtId="3" fontId="18" fillId="0" borderId="0" xfId="4" applyNumberFormat="1" applyFont="1" applyAlignment="1"/>
    <xf numFmtId="1" fontId="18" fillId="0" borderId="0" xfId="6" applyNumberFormat="1" applyFont="1"/>
    <xf numFmtId="1" fontId="19" fillId="0" borderId="0" xfId="4" applyNumberFormat="1" applyFont="1" applyAlignment="1"/>
    <xf numFmtId="0" fontId="13" fillId="0" borderId="0" xfId="2" applyFont="1"/>
    <xf numFmtId="0" fontId="24" fillId="0" borderId="0" xfId="2" applyFont="1"/>
    <xf numFmtId="164" fontId="24" fillId="0" borderId="0" xfId="1" applyNumberFormat="1" applyFont="1" applyAlignment="1">
      <alignment horizontal="center"/>
    </xf>
    <xf numFmtId="37" fontId="24" fillId="0" borderId="0" xfId="1" applyNumberFormat="1" applyFont="1" applyAlignment="1">
      <alignment horizontal="right"/>
    </xf>
    <xf numFmtId="37" fontId="13" fillId="0" borderId="0" xfId="1" applyNumberFormat="1" applyFont="1" applyAlignment="1">
      <alignment horizontal="center"/>
    </xf>
    <xf numFmtId="165" fontId="13" fillId="0" borderId="0" xfId="1" applyNumberFormat="1" applyFont="1" applyAlignment="1">
      <alignment horizontal="center"/>
    </xf>
    <xf numFmtId="164" fontId="13" fillId="0" borderId="0" xfId="1" applyNumberFormat="1" applyFont="1" applyAlignment="1">
      <alignment horizontal="center"/>
    </xf>
    <xf numFmtId="0" fontId="16" fillId="0" borderId="0" xfId="2" applyFont="1"/>
    <xf numFmtId="3" fontId="14" fillId="0" borderId="0" xfId="0" applyNumberFormat="1" applyFont="1" applyAlignment="1">
      <alignment horizontal="right"/>
    </xf>
    <xf numFmtId="3" fontId="14" fillId="0" borderId="0" xfId="2" applyNumberFormat="1" applyFont="1"/>
    <xf numFmtId="37" fontId="14" fillId="0" borderId="0" xfId="2" applyNumberFormat="1" applyFont="1" applyAlignment="1">
      <alignment horizontal="right"/>
    </xf>
    <xf numFmtId="165" fontId="14" fillId="0" borderId="0" xfId="3" applyNumberFormat="1" applyFont="1"/>
    <xf numFmtId="3" fontId="16" fillId="0" borderId="0" xfId="0" applyNumberFormat="1" applyFont="1" applyAlignment="1">
      <alignment horizontal="right"/>
    </xf>
    <xf numFmtId="3" fontId="16" fillId="0" borderId="0" xfId="2" applyNumberFormat="1" applyFont="1"/>
    <xf numFmtId="37" fontId="16" fillId="0" borderId="0" xfId="2" applyNumberFormat="1" applyFont="1" applyAlignment="1">
      <alignment horizontal="right"/>
    </xf>
    <xf numFmtId="165" fontId="16" fillId="0" borderId="0" xfId="3" applyNumberFormat="1" applyFont="1"/>
    <xf numFmtId="0" fontId="16" fillId="0" borderId="0" xfId="2" applyFont="1" applyAlignment="1">
      <alignment horizontal="left" indent="2"/>
    </xf>
    <xf numFmtId="3" fontId="16" fillId="0" borderId="0" xfId="2" applyNumberFormat="1" applyFont="1" applyAlignment="1">
      <alignment horizontal="right"/>
    </xf>
    <xf numFmtId="3" fontId="14" fillId="0" borderId="0" xfId="2" applyNumberFormat="1" applyFont="1" applyAlignment="1">
      <alignment horizontal="right"/>
    </xf>
    <xf numFmtId="0" fontId="14" fillId="0" borderId="0" xfId="2" applyFont="1"/>
    <xf numFmtId="3" fontId="16" fillId="0" borderId="0" xfId="2" quotePrefix="1" applyNumberFormat="1" applyFont="1" applyAlignment="1">
      <alignment horizontal="right"/>
    </xf>
    <xf numFmtId="3" fontId="16" fillId="0" borderId="0" xfId="2" quotePrefix="1" applyNumberFormat="1" applyFont="1"/>
    <xf numFmtId="3" fontId="16" fillId="0" borderId="0" xfId="1" applyNumberFormat="1" applyFont="1"/>
    <xf numFmtId="37" fontId="16" fillId="0" borderId="0" xfId="1" applyNumberFormat="1" applyFont="1" applyAlignment="1">
      <alignment horizontal="right"/>
    </xf>
    <xf numFmtId="37" fontId="16" fillId="0" borderId="0" xfId="1" applyNumberFormat="1" applyFont="1"/>
    <xf numFmtId="165" fontId="16" fillId="0" borderId="0" xfId="2" applyNumberFormat="1" applyFont="1" applyAlignment="1">
      <alignment horizontal="right"/>
    </xf>
    <xf numFmtId="0" fontId="16" fillId="0" borderId="0" xfId="2" applyFont="1" applyAlignment="1">
      <alignment horizontal="right"/>
    </xf>
    <xf numFmtId="3" fontId="14" fillId="0" borderId="0" xfId="2" applyNumberFormat="1" applyFont="1" applyAlignment="1">
      <alignment horizontal="right" vertical="center"/>
    </xf>
    <xf numFmtId="165" fontId="14" fillId="0" borderId="0" xfId="3" applyNumberFormat="1" applyFont="1" applyAlignment="1">
      <alignment horizontal="right" vertical="center"/>
    </xf>
    <xf numFmtId="3" fontId="14" fillId="0" borderId="0" xfId="1" applyNumberFormat="1" applyFont="1"/>
    <xf numFmtId="0" fontId="24" fillId="0" borderId="0" xfId="2" applyFont="1" applyAlignment="1">
      <alignment horizontal="left" indent="2"/>
    </xf>
    <xf numFmtId="3" fontId="13" fillId="0" borderId="0" xfId="2" applyNumberFormat="1" applyFont="1" applyAlignment="1">
      <alignment horizontal="right" indent="1"/>
    </xf>
    <xf numFmtId="3" fontId="13" fillId="0" borderId="0" xfId="1" applyNumberFormat="1" applyFont="1" applyAlignment="1">
      <alignment horizontal="right"/>
    </xf>
    <xf numFmtId="3" fontId="13" fillId="0" borderId="0" xfId="1" applyNumberFormat="1" applyFont="1"/>
    <xf numFmtId="165" fontId="13" fillId="0" borderId="0" xfId="2" applyNumberFormat="1" applyFont="1" applyAlignment="1">
      <alignment horizontal="right"/>
    </xf>
    <xf numFmtId="0" fontId="13" fillId="0" borderId="0" xfId="2" applyFont="1" applyAlignment="1">
      <alignment horizontal="right"/>
    </xf>
    <xf numFmtId="0" fontId="16" fillId="0" borderId="0" xfId="4" applyFont="1" applyAlignment="1">
      <alignment horizontal="left" indent="2"/>
    </xf>
    <xf numFmtId="3" fontId="22" fillId="0" borderId="0" xfId="2" applyNumberFormat="1" applyFont="1" applyAlignment="1">
      <alignment horizontal="right"/>
    </xf>
    <xf numFmtId="3" fontId="25" fillId="0" borderId="0" xfId="2" applyNumberFormat="1" applyFont="1" applyAlignment="1">
      <alignment horizontal="right"/>
    </xf>
    <xf numFmtId="3" fontId="16" fillId="0" borderId="0" xfId="1" applyNumberFormat="1" applyFont="1" applyAlignment="1">
      <alignment horizontal="right"/>
    </xf>
    <xf numFmtId="3" fontId="23" fillId="2" borderId="0" xfId="6" applyNumberFormat="1" applyFont="1" applyFill="1"/>
    <xf numFmtId="0" fontId="14" fillId="0" borderId="0" xfId="2" applyFont="1" applyAlignment="1">
      <alignment horizontal="left"/>
    </xf>
    <xf numFmtId="165" fontId="14" fillId="0" borderId="0" xfId="3" applyNumberFormat="1" applyFont="1" applyAlignment="1">
      <alignment horizontal="right"/>
    </xf>
    <xf numFmtId="3" fontId="23" fillId="0" borderId="0" xfId="7" applyNumberFormat="1" applyFont="1"/>
    <xf numFmtId="1" fontId="23" fillId="0" borderId="0" xfId="7" applyNumberFormat="1" applyFont="1"/>
    <xf numFmtId="3" fontId="23" fillId="0" borderId="0" xfId="7" applyNumberFormat="1" applyFont="1" applyAlignment="1">
      <alignment horizontal="right"/>
    </xf>
    <xf numFmtId="3" fontId="18" fillId="0" borderId="0" xfId="5" applyNumberFormat="1" applyFont="1"/>
    <xf numFmtId="0" fontId="18" fillId="0" borderId="0" xfId="7" applyFont="1" applyAlignment="1">
      <alignment horizontal="right"/>
    </xf>
    <xf numFmtId="3" fontId="18" fillId="0" borderId="0" xfId="7" applyNumberFormat="1" applyFont="1" applyAlignment="1">
      <alignment horizontal="right"/>
    </xf>
    <xf numFmtId="49" fontId="18" fillId="0" borderId="0" xfId="7" applyNumberFormat="1" applyFont="1"/>
    <xf numFmtId="3" fontId="18" fillId="0" borderId="0" xfId="5" quotePrefix="1" applyNumberFormat="1" applyFont="1"/>
    <xf numFmtId="1" fontId="19" fillId="0" borderId="0" xfId="7" applyNumberFormat="1" applyFont="1"/>
    <xf numFmtId="3" fontId="18" fillId="0" borderId="0" xfId="7" applyNumberFormat="1" applyFont="1" applyAlignment="1">
      <alignment horizontal="right" indent="1"/>
    </xf>
    <xf numFmtId="3" fontId="23" fillId="0" borderId="0" xfId="7" applyNumberFormat="1" applyFont="1" applyAlignment="1">
      <alignment horizontal="center"/>
    </xf>
    <xf numFmtId="1" fontId="23" fillId="0" borderId="0" xfId="7" applyNumberFormat="1" applyFont="1" applyAlignment="1">
      <alignment horizontal="center"/>
    </xf>
    <xf numFmtId="3" fontId="18" fillId="0" borderId="0" xfId="7" applyNumberFormat="1" applyFont="1"/>
    <xf numFmtId="3" fontId="28" fillId="0" borderId="0" xfId="7" applyNumberFormat="1" applyFont="1"/>
    <xf numFmtId="1" fontId="18" fillId="0" borderId="0" xfId="7" applyNumberFormat="1" applyFont="1"/>
    <xf numFmtId="3" fontId="18" fillId="0" borderId="0" xfId="7" applyNumberFormat="1" applyFont="1" applyAlignment="1">
      <alignment horizontal="left"/>
    </xf>
    <xf numFmtId="3" fontId="30" fillId="0" borderId="0" xfId="8" applyNumberFormat="1" applyFont="1"/>
    <xf numFmtId="3" fontId="18" fillId="0" borderId="0" xfId="4" applyNumberFormat="1" applyFont="1">
      <alignment horizontal="left" indent="1"/>
    </xf>
    <xf numFmtId="1" fontId="18" fillId="0" borderId="0" xfId="7" applyNumberFormat="1" applyFont="1" applyAlignment="1">
      <alignment horizontal="right" indent="1"/>
    </xf>
    <xf numFmtId="3" fontId="23" fillId="0" borderId="0" xfId="9" applyNumberFormat="1" applyFont="1"/>
    <xf numFmtId="1" fontId="23" fillId="0" borderId="0" xfId="9" applyNumberFormat="1" applyFont="1"/>
    <xf numFmtId="3" fontId="28" fillId="0" borderId="0" xfId="9" applyNumberFormat="1" applyFont="1"/>
    <xf numFmtId="1" fontId="28" fillId="0" borderId="0" xfId="9" applyNumberFormat="1" applyFont="1"/>
    <xf numFmtId="3" fontId="31" fillId="0" borderId="0" xfId="9" applyNumberFormat="1" applyFont="1"/>
    <xf numFmtId="1" fontId="31" fillId="0" borderId="0" xfId="9" applyNumberFormat="1" applyFont="1" applyAlignment="1">
      <alignment horizontal="right"/>
    </xf>
    <xf numFmtId="49" fontId="28" fillId="0" borderId="0" xfId="9" applyNumberFormat="1" applyFont="1"/>
    <xf numFmtId="1" fontId="19" fillId="0" borderId="0" xfId="9" applyNumberFormat="1" applyFont="1" applyAlignment="1">
      <alignment horizontal="left"/>
    </xf>
    <xf numFmtId="1" fontId="19" fillId="0" borderId="0" xfId="9" applyNumberFormat="1" applyFont="1"/>
    <xf numFmtId="3" fontId="18" fillId="0" borderId="0" xfId="9" applyNumberFormat="1" applyFont="1"/>
    <xf numFmtId="1" fontId="18" fillId="0" borderId="0" xfId="9" applyNumberFormat="1" applyFont="1"/>
    <xf numFmtId="1" fontId="23" fillId="0" borderId="0" xfId="9" applyNumberFormat="1" applyFont="1" applyAlignment="1">
      <alignment horizontal="right"/>
    </xf>
    <xf numFmtId="1" fontId="18" fillId="0" borderId="0" xfId="4" applyNumberFormat="1" applyFont="1">
      <alignment horizontal="left" indent="1"/>
    </xf>
    <xf numFmtId="1" fontId="18" fillId="0" borderId="0" xfId="9" applyNumberFormat="1" applyFont="1" applyAlignment="1">
      <alignment horizontal="left"/>
    </xf>
    <xf numFmtId="3" fontId="18" fillId="0" borderId="0" xfId="9" applyNumberFormat="1" applyFont="1" applyAlignment="1">
      <alignment horizontal="left"/>
    </xf>
    <xf numFmtId="3" fontId="18" fillId="0" borderId="0" xfId="9" applyNumberFormat="1" applyFont="1" applyAlignment="1">
      <alignment horizontal="right" indent="1"/>
    </xf>
    <xf numFmtId="3" fontId="18" fillId="0" borderId="0" xfId="9" applyNumberFormat="1" applyFont="1" applyAlignment="1">
      <alignment horizontal="right"/>
    </xf>
    <xf numFmtId="3" fontId="23" fillId="0" borderId="0" xfId="9" applyNumberFormat="1" applyFont="1" applyAlignment="1">
      <alignment horizontal="right"/>
    </xf>
    <xf numFmtId="49" fontId="23" fillId="0" borderId="0" xfId="9" applyNumberFormat="1" applyFont="1"/>
    <xf numFmtId="49" fontId="23" fillId="0" borderId="0" xfId="9" applyNumberFormat="1" applyFont="1" applyAlignment="1">
      <alignment horizontal="right"/>
    </xf>
    <xf numFmtId="49" fontId="23" fillId="0" borderId="2" xfId="9" applyNumberFormat="1" applyFont="1" applyBorder="1"/>
    <xf numFmtId="49" fontId="23" fillId="0" borderId="2" xfId="9" applyNumberFormat="1" applyFont="1" applyBorder="1" applyAlignment="1">
      <alignment horizontal="right"/>
    </xf>
    <xf numFmtId="0" fontId="23" fillId="0" borderId="0" xfId="11" applyFont="1"/>
    <xf numFmtId="0" fontId="32" fillId="0" borderId="0" xfId="11" applyFont="1"/>
    <xf numFmtId="165" fontId="32" fillId="0" borderId="0" xfId="12" applyNumberFormat="1" applyFont="1"/>
    <xf numFmtId="3" fontId="32" fillId="0" borderId="0" xfId="11" applyNumberFormat="1" applyFont="1"/>
    <xf numFmtId="0" fontId="32" fillId="0" borderId="0" xfId="11" applyFont="1" applyAlignment="1">
      <alignment horizontal="right"/>
    </xf>
    <xf numFmtId="49" fontId="23" fillId="0" borderId="0" xfId="11" applyNumberFormat="1" applyFont="1"/>
    <xf numFmtId="1" fontId="18" fillId="0" borderId="0" xfId="11" applyNumberFormat="1" applyFont="1" applyAlignment="1">
      <alignment horizontal="left"/>
    </xf>
    <xf numFmtId="1" fontId="23" fillId="0" borderId="0" xfId="11" applyNumberFormat="1" applyFont="1" applyAlignment="1" applyProtection="1">
      <alignment horizontal="left"/>
      <protection locked="0"/>
    </xf>
    <xf numFmtId="167" fontId="23" fillId="0" borderId="0" xfId="13" applyNumberFormat="1" applyFont="1"/>
    <xf numFmtId="1" fontId="23" fillId="0" borderId="0" xfId="11" applyNumberFormat="1" applyFont="1"/>
    <xf numFmtId="165" fontId="23" fillId="0" borderId="0" xfId="12" applyNumberFormat="1" applyFont="1"/>
    <xf numFmtId="3" fontId="18" fillId="0" borderId="0" xfId="13" applyNumberFormat="1" applyFont="1"/>
    <xf numFmtId="3" fontId="33" fillId="0" borderId="0" xfId="11" applyNumberFormat="1" applyFont="1"/>
    <xf numFmtId="3" fontId="19" fillId="0" borderId="0" xfId="11" applyNumberFormat="1" applyFont="1"/>
    <xf numFmtId="1" fontId="19" fillId="0" borderId="0" xfId="11" applyNumberFormat="1" applyFont="1" applyAlignment="1">
      <alignment horizontal="left"/>
    </xf>
    <xf numFmtId="0" fontId="28" fillId="0" borderId="0" xfId="11" applyFont="1" applyAlignment="1">
      <alignment horizontal="center"/>
    </xf>
    <xf numFmtId="1" fontId="28" fillId="0" borderId="0" xfId="11" applyNumberFormat="1" applyFont="1"/>
    <xf numFmtId="3" fontId="28" fillId="0" borderId="0" xfId="13" applyNumberFormat="1" applyFont="1"/>
    <xf numFmtId="3" fontId="19" fillId="0" borderId="0" xfId="13" applyNumberFormat="1" applyFont="1"/>
    <xf numFmtId="3" fontId="23" fillId="0" borderId="0" xfId="13" applyNumberFormat="1" applyFont="1"/>
    <xf numFmtId="1" fontId="19" fillId="0" borderId="0" xfId="11" applyNumberFormat="1" applyFont="1"/>
    <xf numFmtId="1" fontId="18" fillId="0" borderId="0" xfId="11" applyNumberFormat="1" applyFont="1"/>
    <xf numFmtId="1" fontId="28" fillId="0" borderId="0" xfId="11" applyNumberFormat="1" applyFont="1" applyAlignment="1">
      <alignment horizontal="center" vertical="center" wrapText="1"/>
    </xf>
    <xf numFmtId="49" fontId="28" fillId="0" borderId="0" xfId="11" applyNumberFormat="1" applyFont="1" applyAlignment="1">
      <alignment horizontal="right"/>
    </xf>
    <xf numFmtId="49" fontId="28" fillId="0" borderId="2" xfId="11" applyNumberFormat="1" applyFont="1" applyBorder="1" applyAlignment="1">
      <alignment horizontal="right"/>
    </xf>
    <xf numFmtId="49" fontId="28" fillId="0" borderId="2" xfId="11" applyNumberFormat="1" applyFont="1" applyBorder="1"/>
    <xf numFmtId="49" fontId="28" fillId="0" borderId="0" xfId="11" applyNumberFormat="1" applyFont="1"/>
    <xf numFmtId="1" fontId="31" fillId="0" borderId="0" xfId="11" applyNumberFormat="1" applyFont="1" applyAlignment="1">
      <alignment horizontal="right"/>
    </xf>
    <xf numFmtId="3" fontId="34" fillId="0" borderId="0" xfId="11" applyNumberFormat="1" applyFont="1"/>
    <xf numFmtId="0" fontId="23" fillId="2" borderId="0" xfId="11" applyFont="1" applyFill="1"/>
    <xf numFmtId="49" fontId="28" fillId="2" borderId="0" xfId="11" applyNumberFormat="1" applyFont="1" applyFill="1" applyAlignment="1">
      <alignment horizontal="right"/>
    </xf>
    <xf numFmtId="49" fontId="28" fillId="2" borderId="2" xfId="11" applyNumberFormat="1" applyFont="1" applyFill="1" applyBorder="1" applyAlignment="1">
      <alignment horizontal="right"/>
    </xf>
    <xf numFmtId="3" fontId="19" fillId="2" borderId="0" xfId="11" applyNumberFormat="1" applyFont="1" applyFill="1"/>
    <xf numFmtId="3" fontId="19" fillId="2" borderId="0" xfId="13" applyNumberFormat="1" applyFont="1" applyFill="1"/>
    <xf numFmtId="3" fontId="18" fillId="2" borderId="0" xfId="13" applyNumberFormat="1" applyFont="1" applyFill="1"/>
    <xf numFmtId="1" fontId="28" fillId="2" borderId="0" xfId="11" applyNumberFormat="1" applyFont="1" applyFill="1"/>
    <xf numFmtId="3" fontId="23" fillId="2" borderId="0" xfId="13" applyNumberFormat="1" applyFont="1" applyFill="1"/>
    <xf numFmtId="49" fontId="23" fillId="2" borderId="0" xfId="11" applyNumberFormat="1" applyFont="1" applyFill="1"/>
    <xf numFmtId="1" fontId="36" fillId="0" borderId="0" xfId="14" applyNumberFormat="1" applyFont="1"/>
    <xf numFmtId="0" fontId="37" fillId="0" borderId="0" xfId="14" applyFont="1"/>
    <xf numFmtId="1" fontId="37" fillId="0" borderId="0" xfId="14" applyNumberFormat="1" applyFont="1"/>
    <xf numFmtId="49" fontId="37" fillId="0" borderId="0" xfId="14" applyNumberFormat="1" applyFont="1"/>
    <xf numFmtId="49" fontId="37" fillId="0" borderId="0" xfId="14" applyNumberFormat="1" applyFont="1" applyAlignment="1">
      <alignment horizontal="right"/>
    </xf>
    <xf numFmtId="0" fontId="39" fillId="0" borderId="0" xfId="14" applyFont="1" applyAlignment="1">
      <alignment horizontal="right"/>
    </xf>
    <xf numFmtId="1" fontId="39" fillId="0" borderId="0" xfId="10" applyNumberFormat="1" applyFont="1" applyAlignment="1">
      <alignment horizontal="right"/>
    </xf>
    <xf numFmtId="49" fontId="37" fillId="0" borderId="1" xfId="14" applyNumberFormat="1" applyFont="1" applyBorder="1"/>
    <xf numFmtId="49" fontId="37" fillId="0" borderId="1" xfId="14" applyNumberFormat="1" applyFont="1" applyBorder="1" applyAlignment="1">
      <alignment horizontal="right"/>
    </xf>
    <xf numFmtId="1" fontId="39" fillId="0" borderId="1" xfId="14" applyNumberFormat="1" applyFont="1" applyBorder="1" applyAlignment="1">
      <alignment horizontal="right"/>
    </xf>
    <xf numFmtId="1" fontId="40" fillId="0" borderId="0" xfId="14" applyNumberFormat="1" applyFont="1"/>
    <xf numFmtId="3" fontId="41" fillId="0" borderId="0" xfId="15" applyNumberFormat="1" applyFont="1"/>
    <xf numFmtId="3" fontId="37" fillId="0" borderId="0" xfId="15" applyNumberFormat="1" applyFont="1"/>
    <xf numFmtId="1" fontId="41" fillId="0" borderId="0" xfId="4" applyNumberFormat="1" applyFont="1" applyAlignment="1"/>
    <xf numFmtId="1" fontId="41" fillId="0" borderId="0" xfId="14" applyNumberFormat="1" applyFont="1"/>
    <xf numFmtId="1" fontId="37" fillId="0" borderId="0" xfId="14" applyNumberFormat="1" applyFont="1" applyAlignment="1" applyProtection="1">
      <alignment horizontal="left"/>
      <protection locked="0"/>
    </xf>
    <xf numFmtId="3" fontId="37" fillId="0" borderId="0" xfId="14" applyNumberFormat="1" applyFont="1"/>
    <xf numFmtId="1" fontId="40" fillId="0" borderId="0" xfId="4" applyNumberFormat="1" applyFont="1" applyAlignment="1"/>
    <xf numFmtId="1" fontId="41" fillId="0" borderId="0" xfId="14" applyNumberFormat="1" applyFont="1" applyAlignment="1">
      <alignment horizontal="left"/>
    </xf>
    <xf numFmtId="1" fontId="40" fillId="0" borderId="0" xfId="14" applyNumberFormat="1" applyFont="1" applyAlignment="1">
      <alignment horizontal="left"/>
    </xf>
    <xf numFmtId="3" fontId="41" fillId="0" borderId="0" xfId="14" applyNumberFormat="1" applyFont="1"/>
    <xf numFmtId="0" fontId="33" fillId="0" borderId="0" xfId="14" applyFont="1"/>
    <xf numFmtId="0" fontId="42" fillId="0" borderId="0" xfId="5" applyFont="1"/>
    <xf numFmtId="1" fontId="39" fillId="0" borderId="0" xfId="14" applyNumberFormat="1" applyFont="1" applyAlignment="1">
      <alignment horizontal="right"/>
    </xf>
    <xf numFmtId="1" fontId="7" fillId="0" borderId="0" xfId="16" applyNumberFormat="1"/>
    <xf numFmtId="0" fontId="7" fillId="0" borderId="0" xfId="16"/>
    <xf numFmtId="3" fontId="44" fillId="0" borderId="0" xfId="16" applyNumberFormat="1" applyFont="1"/>
    <xf numFmtId="1" fontId="45" fillId="0" borderId="0" xfId="16" applyNumberFormat="1" applyFont="1" applyAlignment="1">
      <alignment horizontal="right"/>
    </xf>
    <xf numFmtId="49" fontId="43" fillId="0" borderId="0" xfId="16" applyNumberFormat="1" applyFont="1"/>
    <xf numFmtId="49" fontId="43" fillId="0" borderId="0" xfId="16" applyNumberFormat="1" applyFont="1" applyAlignment="1">
      <alignment horizontal="right"/>
    </xf>
    <xf numFmtId="3" fontId="0" fillId="0" borderId="0" xfId="17" applyNumberFormat="1" applyFont="1"/>
    <xf numFmtId="3" fontId="39" fillId="0" borderId="0" xfId="17" applyNumberFormat="1" applyFont="1"/>
    <xf numFmtId="1" fontId="7" fillId="0" borderId="0" xfId="16" applyNumberFormat="1" applyAlignment="1" applyProtection="1">
      <alignment horizontal="left"/>
      <protection locked="0"/>
    </xf>
    <xf numFmtId="1" fontId="40" fillId="0" borderId="0" xfId="16" applyNumberFormat="1" applyFont="1" applyAlignment="1">
      <alignment horizontal="left"/>
    </xf>
    <xf numFmtId="3" fontId="40" fillId="0" borderId="0" xfId="16" applyNumberFormat="1" applyFont="1"/>
    <xf numFmtId="49" fontId="46" fillId="0" borderId="0" xfId="16" applyNumberFormat="1" applyFont="1"/>
    <xf numFmtId="49" fontId="46" fillId="0" borderId="0" xfId="16" applyNumberFormat="1" applyFont="1" applyAlignment="1">
      <alignment horizontal="right"/>
    </xf>
    <xf numFmtId="49" fontId="46" fillId="0" borderId="2" xfId="16" applyNumberFormat="1" applyFont="1" applyBorder="1"/>
    <xf numFmtId="49" fontId="46" fillId="0" borderId="2" xfId="16" applyNumberFormat="1" applyFont="1" applyBorder="1" applyAlignment="1">
      <alignment horizontal="right"/>
    </xf>
    <xf numFmtId="1" fontId="37" fillId="0" borderId="0" xfId="16" applyNumberFormat="1" applyFont="1"/>
    <xf numFmtId="1" fontId="40" fillId="0" borderId="0" xfId="16" applyNumberFormat="1" applyFont="1"/>
    <xf numFmtId="3" fontId="40" fillId="0" borderId="0" xfId="17" applyNumberFormat="1" applyFont="1"/>
    <xf numFmtId="3" fontId="46" fillId="0" borderId="0" xfId="17" applyNumberFormat="1" applyFont="1"/>
    <xf numFmtId="3" fontId="41" fillId="0" borderId="0" xfId="17" applyNumberFormat="1" applyFont="1"/>
    <xf numFmtId="3" fontId="16" fillId="0" borderId="0" xfId="17" applyNumberFormat="1" applyFont="1"/>
    <xf numFmtId="1" fontId="41" fillId="0" borderId="0" xfId="16" applyNumberFormat="1" applyFont="1"/>
    <xf numFmtId="1" fontId="46" fillId="0" borderId="0" xfId="16" applyNumberFormat="1" applyFont="1"/>
    <xf numFmtId="1" fontId="37" fillId="0" borderId="0" xfId="16" applyNumberFormat="1" applyFont="1" applyAlignment="1" applyProtection="1">
      <alignment horizontal="left"/>
      <protection locked="0"/>
    </xf>
    <xf numFmtId="3" fontId="37" fillId="0" borderId="0" xfId="17" applyNumberFormat="1" applyFont="1"/>
    <xf numFmtId="1" fontId="41" fillId="0" borderId="0" xfId="4" applyNumberFormat="1" applyFont="1">
      <alignment horizontal="left" indent="1"/>
    </xf>
    <xf numFmtId="1" fontId="41" fillId="0" borderId="0" xfId="16" applyNumberFormat="1" applyFont="1" applyAlignment="1">
      <alignment horizontal="left"/>
    </xf>
    <xf numFmtId="3" fontId="13" fillId="0" borderId="0" xfId="2" applyNumberFormat="1" applyFont="1"/>
    <xf numFmtId="0" fontId="26" fillId="3" borderId="0" xfId="2" applyFont="1" applyFill="1"/>
    <xf numFmtId="166" fontId="26" fillId="3" borderId="0" xfId="2" applyNumberFormat="1" applyFont="1" applyFill="1" applyAlignment="1">
      <alignment horizontal="center" vertical="center"/>
    </xf>
    <xf numFmtId="0" fontId="26" fillId="3" borderId="0" xfId="1" applyNumberFormat="1" applyFont="1" applyFill="1" applyAlignment="1">
      <alignment horizontal="center" vertical="center"/>
    </xf>
    <xf numFmtId="0" fontId="26" fillId="3" borderId="0" xfId="2" applyFont="1" applyFill="1" applyAlignment="1">
      <alignment horizontal="center" vertical="center"/>
    </xf>
    <xf numFmtId="164" fontId="26" fillId="3" borderId="0" xfId="2" applyNumberFormat="1" applyFont="1" applyFill="1" applyAlignment="1">
      <alignment horizontal="center" vertical="center"/>
    </xf>
    <xf numFmtId="1" fontId="48" fillId="0" borderId="0" xfId="18" applyNumberFormat="1" applyFont="1" applyAlignment="1">
      <alignment horizontal="center"/>
    </xf>
    <xf numFmtId="1" fontId="43" fillId="0" borderId="0" xfId="18" applyNumberFormat="1" applyFont="1" applyAlignment="1">
      <alignment horizontal="center"/>
    </xf>
    <xf numFmtId="49" fontId="43" fillId="0" borderId="0" xfId="18" applyNumberFormat="1" applyFont="1" applyAlignment="1">
      <alignment horizontal="right"/>
    </xf>
    <xf numFmtId="49" fontId="49" fillId="0" borderId="0" xfId="18" applyNumberFormat="1" applyFont="1" applyAlignment="1">
      <alignment horizontal="center"/>
    </xf>
    <xf numFmtId="49" fontId="49" fillId="0" borderId="2" xfId="18" applyNumberFormat="1" applyFont="1" applyBorder="1" applyAlignment="1">
      <alignment horizontal="center"/>
    </xf>
    <xf numFmtId="3" fontId="39" fillId="0" borderId="0" xfId="19" applyNumberFormat="1" applyFont="1"/>
    <xf numFmtId="1" fontId="40" fillId="0" borderId="0" xfId="18" applyNumberFormat="1" applyFont="1" applyAlignment="1">
      <alignment horizontal="left"/>
    </xf>
    <xf numFmtId="3" fontId="40" fillId="0" borderId="0" xfId="18" applyNumberFormat="1" applyFont="1"/>
    <xf numFmtId="1" fontId="37" fillId="0" borderId="0" xfId="18" applyNumberFormat="1" applyFont="1"/>
    <xf numFmtId="49" fontId="46" fillId="0" borderId="0" xfId="18" applyNumberFormat="1" applyFont="1" applyAlignment="1">
      <alignment horizontal="right"/>
    </xf>
    <xf numFmtId="1" fontId="40" fillId="0" borderId="0" xfId="18" applyNumberFormat="1" applyFont="1"/>
    <xf numFmtId="3" fontId="40" fillId="0" borderId="0" xfId="19" applyNumberFormat="1" applyFont="1"/>
    <xf numFmtId="3" fontId="46" fillId="0" borderId="0" xfId="19" applyNumberFormat="1" applyFont="1"/>
    <xf numFmtId="3" fontId="41" fillId="0" borderId="0" xfId="19" applyNumberFormat="1" applyFont="1"/>
    <xf numFmtId="1" fontId="46" fillId="0" borderId="0" xfId="18" applyNumberFormat="1" applyFont="1"/>
    <xf numFmtId="1" fontId="41" fillId="0" borderId="0" xfId="18" applyNumberFormat="1" applyFont="1"/>
    <xf numFmtId="1" fontId="37" fillId="0" borderId="0" xfId="18" applyNumberFormat="1" applyFont="1" applyAlignment="1" applyProtection="1">
      <alignment horizontal="left"/>
      <protection locked="0"/>
    </xf>
    <xf numFmtId="3" fontId="37" fillId="0" borderId="0" xfId="19" applyNumberFormat="1" applyFont="1"/>
    <xf numFmtId="1" fontId="41" fillId="0" borderId="0" xfId="18" applyNumberFormat="1" applyFont="1" applyAlignment="1">
      <alignment horizontal="left"/>
    </xf>
    <xf numFmtId="0" fontId="37" fillId="0" borderId="0" xfId="18" applyFont="1"/>
    <xf numFmtId="3" fontId="38" fillId="0" borderId="0" xfId="18" applyNumberFormat="1" applyFont="1"/>
    <xf numFmtId="1" fontId="50" fillId="0" borderId="0" xfId="18" applyNumberFormat="1" applyFont="1" applyAlignment="1">
      <alignment horizontal="right"/>
    </xf>
    <xf numFmtId="49" fontId="46" fillId="0" borderId="0" xfId="18" applyNumberFormat="1" applyFont="1"/>
    <xf numFmtId="49" fontId="46" fillId="0" borderId="2" xfId="18" applyNumberFormat="1" applyFont="1" applyBorder="1"/>
    <xf numFmtId="49" fontId="46" fillId="0" borderId="2" xfId="18" applyNumberFormat="1" applyFont="1" applyBorder="1" applyAlignment="1">
      <alignment horizontal="right"/>
    </xf>
    <xf numFmtId="0" fontId="26" fillId="4" borderId="0" xfId="2" applyFont="1" applyFill="1"/>
    <xf numFmtId="166" fontId="26" fillId="4" borderId="0" xfId="2" applyNumberFormat="1" applyFont="1" applyFill="1" applyAlignment="1">
      <alignment horizontal="center" vertical="center"/>
    </xf>
    <xf numFmtId="0" fontId="26" fillId="4" borderId="0" xfId="1" applyNumberFormat="1" applyFont="1" applyFill="1" applyAlignment="1">
      <alignment horizontal="center" vertical="center"/>
    </xf>
    <xf numFmtId="164" fontId="26" fillId="4" borderId="0" xfId="2" applyNumberFormat="1" applyFont="1" applyFill="1" applyAlignment="1">
      <alignment horizontal="center" vertical="center"/>
    </xf>
    <xf numFmtId="0" fontId="13" fillId="5" borderId="0" xfId="2" applyFont="1" applyFill="1"/>
    <xf numFmtId="49" fontId="21" fillId="5" borderId="0" xfId="2" applyNumberFormat="1" applyFont="1" applyFill="1" applyAlignment="1">
      <alignment horizontal="center" vertical="center"/>
    </xf>
    <xf numFmtId="0" fontId="24" fillId="5" borderId="0" xfId="2" applyFont="1" applyFill="1"/>
    <xf numFmtId="3" fontId="22" fillId="5" borderId="0" xfId="2" applyNumberFormat="1" applyFont="1" applyFill="1" applyAlignment="1">
      <alignment horizontal="right"/>
    </xf>
    <xf numFmtId="37" fontId="16" fillId="5" borderId="0" xfId="2" applyNumberFormat="1" applyFont="1" applyFill="1" applyAlignment="1">
      <alignment horizontal="right"/>
    </xf>
    <xf numFmtId="165" fontId="16" fillId="5" borderId="0" xfId="3" applyNumberFormat="1" applyFont="1" applyFill="1"/>
    <xf numFmtId="0" fontId="16" fillId="5" borderId="0" xfId="2" applyFont="1" applyFill="1" applyAlignment="1">
      <alignment horizontal="left" indent="2"/>
    </xf>
    <xf numFmtId="3" fontId="16" fillId="5" borderId="0" xfId="2" applyNumberFormat="1" applyFont="1" applyFill="1" applyAlignment="1">
      <alignment horizontal="right"/>
    </xf>
    <xf numFmtId="3" fontId="16" fillId="5" borderId="0" xfId="2" applyNumberFormat="1" applyFont="1" applyFill="1"/>
    <xf numFmtId="3" fontId="16" fillId="5" borderId="0" xfId="1" applyNumberFormat="1" applyFont="1" applyFill="1"/>
    <xf numFmtId="3" fontId="16" fillId="5" borderId="0" xfId="1" applyNumberFormat="1" applyFont="1" applyFill="1" applyAlignment="1">
      <alignment horizontal="right"/>
    </xf>
    <xf numFmtId="37" fontId="16" fillId="5" borderId="0" xfId="1" applyNumberFormat="1" applyFont="1" applyFill="1" applyAlignment="1">
      <alignment horizontal="right"/>
    </xf>
    <xf numFmtId="37" fontId="16" fillId="5" borderId="0" xfId="1" applyNumberFormat="1" applyFont="1" applyFill="1"/>
    <xf numFmtId="165" fontId="16" fillId="5" borderId="0" xfId="2" applyNumberFormat="1" applyFont="1" applyFill="1" applyAlignment="1">
      <alignment horizontal="right"/>
    </xf>
    <xf numFmtId="0" fontId="16" fillId="5" borderId="0" xfId="2" applyFont="1" applyFill="1" applyAlignment="1">
      <alignment horizontal="right"/>
    </xf>
    <xf numFmtId="0" fontId="24" fillId="5" borderId="0" xfId="2" applyFont="1" applyFill="1" applyAlignment="1">
      <alignment horizontal="left" indent="2"/>
    </xf>
    <xf numFmtId="3" fontId="13" fillId="5" borderId="0" xfId="2" applyNumberFormat="1" applyFont="1" applyFill="1" applyAlignment="1">
      <alignment horizontal="right" indent="1"/>
    </xf>
    <xf numFmtId="3" fontId="13" fillId="5" borderId="0" xfId="1" applyNumberFormat="1" applyFont="1" applyFill="1" applyAlignment="1">
      <alignment horizontal="right"/>
    </xf>
    <xf numFmtId="3" fontId="13" fillId="5" borderId="0" xfId="1" applyNumberFormat="1" applyFont="1" applyFill="1"/>
    <xf numFmtId="165" fontId="13" fillId="5" borderId="0" xfId="2" applyNumberFormat="1" applyFont="1" applyFill="1" applyAlignment="1">
      <alignment horizontal="right"/>
    </xf>
    <xf numFmtId="0" fontId="13" fillId="5" borderId="0" xfId="2" applyFont="1" applyFill="1" applyAlignment="1">
      <alignment horizontal="right"/>
    </xf>
    <xf numFmtId="0" fontId="13" fillId="5" borderId="3" xfId="2" applyFont="1" applyFill="1" applyBorder="1"/>
    <xf numFmtId="0" fontId="24" fillId="5" borderId="3" xfId="2" applyFont="1" applyFill="1" applyBorder="1"/>
    <xf numFmtId="164" fontId="24" fillId="5" borderId="3" xfId="1" applyNumberFormat="1" applyFont="1" applyFill="1" applyBorder="1" applyAlignment="1">
      <alignment horizontal="center"/>
    </xf>
    <xf numFmtId="37" fontId="24" fillId="5" borderId="3" xfId="1" applyNumberFormat="1" applyFont="1" applyFill="1" applyBorder="1" applyAlignment="1">
      <alignment horizontal="right"/>
    </xf>
    <xf numFmtId="37" fontId="13" fillId="5" borderId="3" xfId="1" applyNumberFormat="1" applyFont="1" applyFill="1" applyBorder="1" applyAlignment="1">
      <alignment horizontal="center"/>
    </xf>
    <xf numFmtId="165" fontId="13" fillId="5" borderId="3" xfId="1" applyNumberFormat="1" applyFont="1" applyFill="1" applyBorder="1" applyAlignment="1">
      <alignment horizontal="center"/>
    </xf>
    <xf numFmtId="164" fontId="13" fillId="5" borderId="3" xfId="1" applyNumberFormat="1" applyFont="1" applyFill="1" applyBorder="1" applyAlignment="1">
      <alignment horizontal="center"/>
    </xf>
    <xf numFmtId="165" fontId="16" fillId="0" borderId="0" xfId="3" quotePrefix="1" applyNumberFormat="1" applyFont="1" applyAlignment="1">
      <alignment horizontal="right"/>
    </xf>
    <xf numFmtId="3" fontId="26" fillId="4" borderId="0" xfId="0" applyNumberFormat="1" applyFont="1" applyFill="1" applyAlignment="1">
      <alignment horizontal="right"/>
    </xf>
    <xf numFmtId="3" fontId="26" fillId="4" borderId="0" xfId="2" applyNumberFormat="1" applyFont="1" applyFill="1" applyAlignment="1">
      <alignment horizontal="right"/>
    </xf>
    <xf numFmtId="37" fontId="26" fillId="4" borderId="0" xfId="2" applyNumberFormat="1" applyFont="1" applyFill="1" applyAlignment="1">
      <alignment horizontal="right"/>
    </xf>
    <xf numFmtId="165" fontId="26" fillId="4" borderId="0" xfId="3" applyNumberFormat="1" applyFont="1" applyFill="1"/>
    <xf numFmtId="0" fontId="14" fillId="0" borderId="0" xfId="4" applyFont="1" applyAlignment="1">
      <alignment horizontal="left" indent="2"/>
    </xf>
    <xf numFmtId="0" fontId="16" fillId="5" borderId="0" xfId="2" applyFont="1" applyFill="1"/>
    <xf numFmtId="3" fontId="14" fillId="5" borderId="0" xfId="0" applyNumberFormat="1" applyFont="1" applyFill="1" applyAlignment="1">
      <alignment horizontal="right"/>
    </xf>
    <xf numFmtId="3" fontId="14" fillId="5" borderId="0" xfId="2" applyNumberFormat="1" applyFont="1" applyFill="1" applyAlignment="1">
      <alignment horizontal="right"/>
    </xf>
    <xf numFmtId="37" fontId="14" fillId="5" borderId="0" xfId="2" applyNumberFormat="1" applyFont="1" applyFill="1" applyAlignment="1">
      <alignment horizontal="right"/>
    </xf>
    <xf numFmtId="165" fontId="14" fillId="5" borderId="0" xfId="3" applyNumberFormat="1" applyFont="1" applyFill="1"/>
    <xf numFmtId="0" fontId="14" fillId="5" borderId="0" xfId="2" applyFont="1" applyFill="1"/>
    <xf numFmtId="3" fontId="16" fillId="5" borderId="3" xfId="2" applyNumberFormat="1" applyFont="1" applyFill="1" applyBorder="1" applyAlignment="1">
      <alignment horizontal="right"/>
    </xf>
    <xf numFmtId="3" fontId="22" fillId="5" borderId="3" xfId="2" applyNumberFormat="1" applyFont="1" applyFill="1" applyBorder="1" applyAlignment="1">
      <alignment horizontal="right"/>
    </xf>
    <xf numFmtId="37" fontId="16" fillId="5" borderId="3" xfId="2" applyNumberFormat="1" applyFont="1" applyFill="1" applyBorder="1" applyAlignment="1">
      <alignment horizontal="right"/>
    </xf>
    <xf numFmtId="165" fontId="16" fillId="5" borderId="3" xfId="3" applyNumberFormat="1" applyFont="1" applyFill="1" applyBorder="1"/>
    <xf numFmtId="0" fontId="13" fillId="5" borderId="4" xfId="2" applyFont="1" applyFill="1" applyBorder="1"/>
    <xf numFmtId="3" fontId="16" fillId="5" borderId="4" xfId="2" applyNumberFormat="1" applyFont="1" applyFill="1" applyBorder="1" applyAlignment="1">
      <alignment horizontal="right"/>
    </xf>
    <xf numFmtId="3" fontId="22" fillId="5" borderId="4" xfId="2" applyNumberFormat="1" applyFont="1" applyFill="1" applyBorder="1" applyAlignment="1">
      <alignment horizontal="right"/>
    </xf>
    <xf numFmtId="37" fontId="16" fillId="5" borderId="4" xfId="2" applyNumberFormat="1" applyFont="1" applyFill="1" applyBorder="1" applyAlignment="1">
      <alignment horizontal="right"/>
    </xf>
    <xf numFmtId="165" fontId="16" fillId="5" borderId="4" xfId="3" applyNumberFormat="1" applyFont="1" applyFill="1" applyBorder="1"/>
    <xf numFmtId="0" fontId="16" fillId="5" borderId="4" xfId="2" applyFont="1" applyFill="1" applyBorder="1" applyAlignment="1">
      <alignment horizontal="left" indent="2"/>
    </xf>
    <xf numFmtId="0" fontId="16" fillId="5" borderId="3" xfId="2" applyFont="1" applyFill="1" applyBorder="1"/>
    <xf numFmtId="3" fontId="14" fillId="5" borderId="3" xfId="0" applyNumberFormat="1" applyFont="1" applyFill="1" applyBorder="1" applyAlignment="1">
      <alignment horizontal="right"/>
    </xf>
    <xf numFmtId="0" fontId="13" fillId="5" borderId="5" xfId="2" applyFont="1" applyFill="1" applyBorder="1"/>
    <xf numFmtId="0" fontId="13" fillId="5" borderId="6" xfId="2" applyFont="1" applyFill="1" applyBorder="1"/>
    <xf numFmtId="0" fontId="13" fillId="5" borderId="7" xfId="2" applyFont="1" applyFill="1" applyBorder="1"/>
    <xf numFmtId="3" fontId="13" fillId="5" borderId="5" xfId="1" applyNumberFormat="1" applyFont="1" applyFill="1" applyBorder="1" applyAlignment="1">
      <alignment horizontal="right"/>
    </xf>
    <xf numFmtId="0" fontId="20" fillId="0" borderId="0" xfId="2" applyFont="1"/>
    <xf numFmtId="49" fontId="21" fillId="0" borderId="0" xfId="2" applyNumberFormat="1" applyFont="1" applyAlignment="1">
      <alignment vertical="center"/>
    </xf>
    <xf numFmtId="0" fontId="26" fillId="4" borderId="0" xfId="2" applyFont="1" applyFill="1" applyAlignment="1">
      <alignment horizontal="center" vertical="center"/>
    </xf>
    <xf numFmtId="0" fontId="37" fillId="0" borderId="0" xfId="20" applyFont="1"/>
    <xf numFmtId="0" fontId="5" fillId="0" borderId="0" xfId="20"/>
    <xf numFmtId="1" fontId="53" fillId="0" borderId="0" xfId="20" applyNumberFormat="1" applyFont="1" applyProtection="1">
      <protection locked="0"/>
    </xf>
    <xf numFmtId="0" fontId="53" fillId="0" borderId="0" xfId="20" applyFont="1"/>
    <xf numFmtId="0" fontId="54" fillId="0" borderId="0" xfId="20" applyFont="1" applyAlignment="1">
      <alignment wrapText="1" readingOrder="1"/>
    </xf>
    <xf numFmtId="1" fontId="40" fillId="0" borderId="0" xfId="20" applyNumberFormat="1" applyFont="1"/>
    <xf numFmtId="3" fontId="41" fillId="0" borderId="0" xfId="21" applyNumberFormat="1" applyFont="1" applyFill="1" applyBorder="1" applyAlignment="1"/>
    <xf numFmtId="1" fontId="37" fillId="0" borderId="0" xfId="20" applyNumberFormat="1" applyFont="1"/>
    <xf numFmtId="1" fontId="41" fillId="0" borderId="0" xfId="20" applyNumberFormat="1" applyFont="1"/>
    <xf numFmtId="1" fontId="37" fillId="0" borderId="0" xfId="20" applyNumberFormat="1" applyFont="1" applyAlignment="1" applyProtection="1">
      <alignment horizontal="left"/>
      <protection locked="0"/>
    </xf>
    <xf numFmtId="1" fontId="41" fillId="0" borderId="0" xfId="20" applyNumberFormat="1" applyFont="1" applyAlignment="1">
      <alignment horizontal="left"/>
    </xf>
    <xf numFmtId="49" fontId="37" fillId="0" borderId="0" xfId="20" applyNumberFormat="1" applyFont="1"/>
    <xf numFmtId="49" fontId="37" fillId="0" borderId="0" xfId="20" applyNumberFormat="1" applyFont="1" applyAlignment="1">
      <alignment horizontal="right"/>
    </xf>
    <xf numFmtId="0" fontId="41" fillId="0" borderId="0" xfId="20" applyFont="1" applyAlignment="1">
      <alignment horizontal="right"/>
    </xf>
    <xf numFmtId="1" fontId="41" fillId="0" borderId="0" xfId="10" applyNumberFormat="1" applyFont="1" applyAlignment="1">
      <alignment horizontal="right"/>
    </xf>
    <xf numFmtId="49" fontId="37" fillId="0" borderId="1" xfId="20" applyNumberFormat="1" applyFont="1" applyBorder="1"/>
    <xf numFmtId="49" fontId="37" fillId="0" borderId="1" xfId="20" applyNumberFormat="1" applyFont="1" applyBorder="1" applyAlignment="1">
      <alignment horizontal="right"/>
    </xf>
    <xf numFmtId="1" fontId="41" fillId="0" borderId="1" xfId="20" applyNumberFormat="1" applyFont="1" applyBorder="1" applyAlignment="1">
      <alignment horizontal="right"/>
    </xf>
    <xf numFmtId="164" fontId="37" fillId="0" borderId="1" xfId="20" applyNumberFormat="1" applyFont="1" applyBorder="1" applyAlignment="1">
      <alignment horizontal="right"/>
    </xf>
    <xf numFmtId="1" fontId="40" fillId="0" borderId="0" xfId="20" applyNumberFormat="1" applyFont="1" applyAlignment="1">
      <alignment horizontal="left"/>
    </xf>
    <xf numFmtId="3" fontId="40" fillId="0" borderId="0" xfId="21" applyNumberFormat="1" applyFont="1" applyFill="1" applyBorder="1" applyAlignment="1"/>
    <xf numFmtId="0" fontId="5" fillId="0" borderId="0" xfId="18" applyFont="1"/>
    <xf numFmtId="1" fontId="5" fillId="0" borderId="0" xfId="18" applyNumberFormat="1" applyFont="1" applyAlignment="1" applyProtection="1">
      <alignment horizontal="left"/>
      <protection locked="0"/>
    </xf>
    <xf numFmtId="3" fontId="42" fillId="0" borderId="0" xfId="19" applyNumberFormat="1" applyFont="1"/>
    <xf numFmtId="3" fontId="26" fillId="3" borderId="0" xfId="0" applyNumberFormat="1" applyFont="1" applyFill="1" applyAlignment="1">
      <alignment horizontal="right"/>
    </xf>
    <xf numFmtId="3" fontId="26" fillId="3" borderId="0" xfId="2" applyNumberFormat="1" applyFont="1" applyFill="1" applyAlignment="1">
      <alignment horizontal="right"/>
    </xf>
    <xf numFmtId="37" fontId="26" fillId="3" borderId="0" xfId="2" applyNumberFormat="1" applyFont="1" applyFill="1" applyAlignment="1">
      <alignment horizontal="right"/>
    </xf>
    <xf numFmtId="165" fontId="26" fillId="3" borderId="0" xfId="3" applyNumberFormat="1" applyFont="1" applyFill="1"/>
    <xf numFmtId="0" fontId="14" fillId="5" borderId="3" xfId="2" applyFont="1" applyFill="1" applyBorder="1"/>
    <xf numFmtId="1" fontId="4" fillId="0" borderId="0" xfId="22" applyNumberFormat="1"/>
    <xf numFmtId="0" fontId="4" fillId="0" borderId="0" xfId="22"/>
    <xf numFmtId="3" fontId="44" fillId="0" borderId="0" xfId="22" applyNumberFormat="1" applyFont="1"/>
    <xf numFmtId="1" fontId="45" fillId="0" borderId="0" xfId="22" applyNumberFormat="1" applyFont="1" applyAlignment="1">
      <alignment horizontal="right"/>
    </xf>
    <xf numFmtId="49" fontId="43" fillId="0" borderId="0" xfId="22" applyNumberFormat="1" applyFont="1"/>
    <xf numFmtId="49" fontId="43" fillId="0" borderId="0" xfId="22" applyNumberFormat="1" applyFont="1" applyAlignment="1">
      <alignment horizontal="right"/>
    </xf>
    <xf numFmtId="0" fontId="43" fillId="0" borderId="0" xfId="22" applyFont="1" applyAlignment="1">
      <alignment horizontal="right"/>
    </xf>
    <xf numFmtId="49" fontId="43" fillId="0" borderId="2" xfId="22" applyNumberFormat="1" applyFont="1" applyBorder="1"/>
    <xf numFmtId="49" fontId="43" fillId="0" borderId="2" xfId="22" applyNumberFormat="1" applyFont="1" applyBorder="1" applyAlignment="1">
      <alignment horizontal="right"/>
    </xf>
    <xf numFmtId="3" fontId="49" fillId="0" borderId="0" xfId="23" applyNumberFormat="1" applyFont="1" applyFill="1" applyBorder="1" applyAlignment="1"/>
    <xf numFmtId="3" fontId="0" fillId="0" borderId="0" xfId="23" applyNumberFormat="1" applyFont="1" applyFill="1" applyBorder="1"/>
    <xf numFmtId="3" fontId="39" fillId="0" borderId="0" xfId="23" applyNumberFormat="1" applyFont="1" applyFill="1" applyBorder="1"/>
    <xf numFmtId="1" fontId="4" fillId="0" borderId="0" xfId="22" applyNumberFormat="1" applyAlignment="1" applyProtection="1">
      <alignment horizontal="left"/>
      <protection locked="0"/>
    </xf>
    <xf numFmtId="1" fontId="39" fillId="0" borderId="0" xfId="22" applyNumberFormat="1" applyFont="1" applyAlignment="1">
      <alignment horizontal="left"/>
    </xf>
    <xf numFmtId="1" fontId="49" fillId="0" borderId="0" xfId="22" applyNumberFormat="1" applyFont="1" applyAlignment="1">
      <alignment horizontal="left"/>
    </xf>
    <xf numFmtId="3" fontId="49" fillId="0" borderId="0" xfId="22" applyNumberFormat="1" applyFont="1"/>
    <xf numFmtId="1" fontId="40" fillId="0" borderId="0" xfId="22" applyNumberFormat="1" applyFont="1"/>
    <xf numFmtId="3" fontId="40" fillId="0" borderId="0" xfId="23" applyNumberFormat="1" applyFont="1" applyFill="1" applyBorder="1" applyAlignment="1"/>
    <xf numFmtId="3" fontId="46" fillId="0" borderId="0" xfId="23" applyNumberFormat="1" applyFont="1" applyFill="1" applyBorder="1"/>
    <xf numFmtId="3" fontId="41" fillId="0" borderId="0" xfId="23" applyNumberFormat="1" applyFont="1" applyFill="1" applyBorder="1" applyAlignment="1"/>
    <xf numFmtId="3" fontId="16" fillId="0" borderId="0" xfId="23" applyNumberFormat="1" applyFont="1" applyFill="1" applyBorder="1"/>
    <xf numFmtId="1" fontId="37" fillId="0" borderId="0" xfId="22" applyNumberFormat="1" applyFont="1"/>
    <xf numFmtId="1" fontId="46" fillId="0" borderId="0" xfId="22" applyNumberFormat="1" applyFont="1"/>
    <xf numFmtId="3" fontId="16" fillId="0" borderId="0" xfId="23" applyNumberFormat="1" applyFont="1" applyFill="1" applyBorder="1" applyAlignment="1"/>
    <xf numFmtId="3" fontId="41" fillId="0" borderId="0" xfId="23" applyNumberFormat="1" applyFont="1" applyFill="1" applyBorder="1"/>
    <xf numFmtId="1" fontId="41" fillId="0" borderId="0" xfId="22" applyNumberFormat="1" applyFont="1"/>
    <xf numFmtId="1" fontId="37" fillId="0" borderId="0" xfId="22" applyNumberFormat="1" applyFont="1" applyAlignment="1" applyProtection="1">
      <alignment horizontal="left"/>
      <protection locked="0"/>
    </xf>
    <xf numFmtId="3" fontId="37" fillId="0" borderId="0" xfId="23" applyNumberFormat="1" applyFont="1" applyFill="1" applyBorder="1"/>
    <xf numFmtId="0" fontId="26" fillId="6" borderId="0" xfId="2" applyFont="1" applyFill="1"/>
    <xf numFmtId="166" fontId="26" fillId="6" borderId="0" xfId="2" applyNumberFormat="1" applyFont="1" applyFill="1" applyAlignment="1">
      <alignment horizontal="center" vertical="center"/>
    </xf>
    <xf numFmtId="0" fontId="26" fillId="6" borderId="0" xfId="1" applyNumberFormat="1" applyFont="1" applyFill="1" applyAlignment="1">
      <alignment horizontal="center" vertical="center"/>
    </xf>
    <xf numFmtId="0" fontId="26" fillId="6" borderId="0" xfId="2" applyFont="1" applyFill="1" applyAlignment="1">
      <alignment horizontal="center" vertical="center"/>
    </xf>
    <xf numFmtId="164" fontId="26" fillId="6" borderId="0" xfId="2" applyNumberFormat="1" applyFont="1" applyFill="1" applyAlignment="1">
      <alignment horizontal="center" vertical="center"/>
    </xf>
    <xf numFmtId="3" fontId="26" fillId="6" borderId="0" xfId="0" applyNumberFormat="1" applyFont="1" applyFill="1" applyAlignment="1">
      <alignment horizontal="right"/>
    </xf>
    <xf numFmtId="3" fontId="26" fillId="6" borderId="0" xfId="2" applyNumberFormat="1" applyFont="1" applyFill="1" applyAlignment="1">
      <alignment horizontal="right"/>
    </xf>
    <xf numFmtId="37" fontId="26" fillId="6" borderId="0" xfId="2" applyNumberFormat="1" applyFont="1" applyFill="1" applyAlignment="1">
      <alignment horizontal="right"/>
    </xf>
    <xf numFmtId="165" fontId="26" fillId="6" borderId="0" xfId="3" applyNumberFormat="1" applyFont="1" applyFill="1"/>
    <xf numFmtId="0" fontId="57" fillId="0" borderId="0" xfId="2" applyFont="1"/>
    <xf numFmtId="3" fontId="57" fillId="0" borderId="0" xfId="1" applyNumberFormat="1" applyFont="1" applyAlignment="1">
      <alignment horizontal="right"/>
    </xf>
    <xf numFmtId="3" fontId="57" fillId="0" borderId="0" xfId="1" applyNumberFormat="1" applyFont="1" applyAlignment="1">
      <alignment horizontal="left"/>
    </xf>
    <xf numFmtId="0" fontId="3" fillId="0" borderId="0" xfId="24"/>
    <xf numFmtId="1" fontId="3" fillId="0" borderId="0" xfId="24" applyNumberFormat="1"/>
    <xf numFmtId="3" fontId="44" fillId="0" borderId="0" xfId="24" applyNumberFormat="1" applyFont="1"/>
    <xf numFmtId="1" fontId="44" fillId="0" borderId="0" xfId="24" applyNumberFormat="1" applyFont="1" applyAlignment="1">
      <alignment horizontal="right"/>
    </xf>
    <xf numFmtId="49" fontId="3" fillId="0" borderId="0" xfId="24" applyNumberFormat="1"/>
    <xf numFmtId="49" fontId="3" fillId="0" borderId="0" xfId="24" applyNumberFormat="1" applyAlignment="1">
      <alignment horizontal="right"/>
    </xf>
    <xf numFmtId="0" fontId="3" fillId="0" borderId="0" xfId="24" applyAlignment="1">
      <alignment horizontal="right"/>
    </xf>
    <xf numFmtId="49" fontId="3" fillId="0" borderId="1" xfId="24" applyNumberFormat="1" applyBorder="1"/>
    <xf numFmtId="49" fontId="3" fillId="0" borderId="1" xfId="24" applyNumberFormat="1" applyBorder="1" applyAlignment="1">
      <alignment horizontal="right"/>
    </xf>
    <xf numFmtId="164" fontId="3" fillId="0" borderId="1" xfId="24" applyNumberFormat="1" applyBorder="1" applyAlignment="1">
      <alignment horizontal="right"/>
    </xf>
    <xf numFmtId="0" fontId="43" fillId="0" borderId="0" xfId="24" applyFont="1" applyAlignment="1">
      <alignment horizontal="left"/>
    </xf>
    <xf numFmtId="3" fontId="39" fillId="0" borderId="0" xfId="25" applyNumberFormat="1" applyFont="1" applyFill="1" applyBorder="1" applyAlignment="1"/>
    <xf numFmtId="0" fontId="3" fillId="0" borderId="0" xfId="24" applyAlignment="1">
      <alignment horizontal="left" indent="1"/>
    </xf>
    <xf numFmtId="3" fontId="39" fillId="0" borderId="0" xfId="25" applyNumberFormat="1" applyFont="1" applyFill="1" applyBorder="1"/>
    <xf numFmtId="0" fontId="43" fillId="0" borderId="0" xfId="24" applyFont="1"/>
    <xf numFmtId="3" fontId="39" fillId="0" borderId="0" xfId="24" applyNumberFormat="1" applyFont="1"/>
    <xf numFmtId="1" fontId="39" fillId="0" borderId="0" xfId="24" applyNumberFormat="1" applyFont="1" applyAlignment="1">
      <alignment horizontal="left"/>
    </xf>
    <xf numFmtId="1" fontId="54" fillId="0" borderId="0" xfId="24" applyNumberFormat="1" applyFont="1" applyAlignment="1">
      <alignment horizontal="left"/>
    </xf>
    <xf numFmtId="1" fontId="53" fillId="0" borderId="0" xfId="24" applyNumberFormat="1" applyFont="1" applyAlignment="1" applyProtection="1">
      <alignment horizontal="left"/>
      <protection locked="0"/>
    </xf>
    <xf numFmtId="3" fontId="0" fillId="0" borderId="0" xfId="25" applyNumberFormat="1" applyFont="1" applyFill="1" applyBorder="1"/>
    <xf numFmtId="1" fontId="3" fillId="0" borderId="0" xfId="24" applyNumberFormat="1" applyAlignment="1" applyProtection="1">
      <alignment horizontal="left"/>
      <protection locked="0"/>
    </xf>
    <xf numFmtId="0" fontId="13" fillId="0" borderId="0" xfId="2" applyFont="1" applyAlignment="1">
      <alignment wrapText="1"/>
    </xf>
    <xf numFmtId="0" fontId="3" fillId="7" borderId="0" xfId="24" applyFill="1" applyAlignment="1">
      <alignment horizontal="left" indent="1"/>
    </xf>
    <xf numFmtId="0" fontId="58" fillId="7" borderId="0" xfId="2" applyFont="1" applyFill="1"/>
    <xf numFmtId="3" fontId="3" fillId="0" borderId="0" xfId="24" applyNumberFormat="1"/>
    <xf numFmtId="0" fontId="24" fillId="0" borderId="3" xfId="2" applyFont="1" applyBorder="1"/>
    <xf numFmtId="164" fontId="24" fillId="0" borderId="3" xfId="1" applyNumberFormat="1" applyFont="1" applyFill="1" applyBorder="1" applyAlignment="1">
      <alignment horizontal="center"/>
    </xf>
    <xf numFmtId="37" fontId="24" fillId="0" borderId="3" xfId="1" applyNumberFormat="1" applyFont="1" applyFill="1" applyBorder="1" applyAlignment="1">
      <alignment horizontal="right"/>
    </xf>
    <xf numFmtId="37" fontId="13" fillId="0" borderId="3" xfId="1" applyNumberFormat="1" applyFont="1" applyFill="1" applyBorder="1" applyAlignment="1">
      <alignment horizontal="center"/>
    </xf>
    <xf numFmtId="165" fontId="13" fillId="0" borderId="3" xfId="1" applyNumberFormat="1" applyFont="1" applyFill="1" applyBorder="1" applyAlignment="1">
      <alignment horizontal="center"/>
    </xf>
    <xf numFmtId="164" fontId="13" fillId="0" borderId="3" xfId="1" applyNumberFormat="1" applyFont="1" applyFill="1" applyBorder="1" applyAlignment="1">
      <alignment horizontal="center"/>
    </xf>
    <xf numFmtId="165" fontId="16" fillId="0" borderId="0" xfId="3" applyNumberFormat="1" applyFont="1" applyFill="1"/>
    <xf numFmtId="3" fontId="16" fillId="0" borderId="0" xfId="1" applyNumberFormat="1" applyFont="1" applyFill="1"/>
    <xf numFmtId="3" fontId="16" fillId="0" borderId="0" xfId="1" applyNumberFormat="1" applyFont="1" applyFill="1" applyAlignment="1">
      <alignment horizontal="right"/>
    </xf>
    <xf numFmtId="3" fontId="13" fillId="0" borderId="0" xfId="1" applyNumberFormat="1" applyFont="1" applyFill="1" applyAlignment="1">
      <alignment horizontal="right"/>
    </xf>
    <xf numFmtId="3" fontId="13" fillId="0" borderId="0" xfId="1" applyNumberFormat="1" applyFont="1" applyFill="1"/>
    <xf numFmtId="0" fontId="26" fillId="8" borderId="0" xfId="2" applyFont="1" applyFill="1"/>
    <xf numFmtId="166" fontId="26" fillId="8" borderId="0" xfId="2" applyNumberFormat="1" applyFont="1" applyFill="1" applyAlignment="1">
      <alignment horizontal="center" vertical="center"/>
    </xf>
    <xf numFmtId="0" fontId="26" fillId="8" borderId="0" xfId="2" applyFont="1" applyFill="1" applyAlignment="1">
      <alignment horizontal="center" vertical="center"/>
    </xf>
    <xf numFmtId="0" fontId="26" fillId="8" borderId="0" xfId="1" applyNumberFormat="1" applyFont="1" applyFill="1" applyAlignment="1">
      <alignment horizontal="center" vertical="center"/>
    </xf>
    <xf numFmtId="164" fontId="26" fillId="8" borderId="0" xfId="2" applyNumberFormat="1" applyFont="1" applyFill="1" applyAlignment="1">
      <alignment horizontal="center" vertical="center"/>
    </xf>
    <xf numFmtId="0" fontId="60" fillId="8" borderId="0" xfId="2" applyFont="1" applyFill="1"/>
    <xf numFmtId="3" fontId="26" fillId="8" borderId="0" xfId="0" applyNumberFormat="1" applyFont="1" applyFill="1" applyAlignment="1">
      <alignment horizontal="right"/>
    </xf>
    <xf numFmtId="3" fontId="26" fillId="8" borderId="0" xfId="2" applyNumberFormat="1" applyFont="1" applyFill="1" applyAlignment="1">
      <alignment horizontal="right"/>
    </xf>
    <xf numFmtId="165" fontId="26" fillId="8" borderId="0" xfId="3" applyNumberFormat="1" applyFont="1" applyFill="1"/>
    <xf numFmtId="0" fontId="63" fillId="0" borderId="0" xfId="2" applyFont="1"/>
    <xf numFmtId="3" fontId="13" fillId="0" borderId="0" xfId="1" applyNumberFormat="1" applyFont="1" applyFill="1" applyBorder="1" applyAlignment="1">
      <alignment horizontal="right"/>
    </xf>
    <xf numFmtId="49" fontId="21" fillId="0" borderId="0" xfId="2" applyNumberFormat="1" applyFont="1" applyAlignment="1">
      <alignment horizontal="center" vertical="center"/>
    </xf>
    <xf numFmtId="0" fontId="2" fillId="0" borderId="0" xfId="26"/>
    <xf numFmtId="3" fontId="39" fillId="0" borderId="0" xfId="26" applyNumberFormat="1" applyFont="1"/>
    <xf numFmtId="0" fontId="43" fillId="0" borderId="0" xfId="26" applyFont="1"/>
    <xf numFmtId="1" fontId="2" fillId="0" borderId="0" xfId="26" applyNumberFormat="1"/>
    <xf numFmtId="0" fontId="2" fillId="0" borderId="0" xfId="26" applyAlignment="1">
      <alignment horizontal="right"/>
    </xf>
    <xf numFmtId="49" fontId="2" fillId="0" borderId="1" xfId="26" applyNumberFormat="1" applyBorder="1" applyAlignment="1">
      <alignment horizontal="right"/>
    </xf>
    <xf numFmtId="3" fontId="39" fillId="0" borderId="0" xfId="27" applyNumberFormat="1" applyFont="1" applyFill="1" applyBorder="1" applyAlignment="1"/>
    <xf numFmtId="3" fontId="39" fillId="0" borderId="0" xfId="27" applyNumberFormat="1" applyFont="1" applyFill="1" applyBorder="1"/>
    <xf numFmtId="1" fontId="39" fillId="0" borderId="0" xfId="26" applyNumberFormat="1" applyFont="1" applyAlignment="1">
      <alignment horizontal="left"/>
    </xf>
    <xf numFmtId="3" fontId="44" fillId="0" borderId="0" xfId="26" applyNumberFormat="1" applyFont="1"/>
    <xf numFmtId="1" fontId="44" fillId="0" borderId="0" xfId="26" applyNumberFormat="1" applyFont="1" applyAlignment="1">
      <alignment horizontal="right"/>
    </xf>
    <xf numFmtId="49" fontId="2" fillId="0" borderId="1" xfId="26" applyNumberFormat="1" applyBorder="1"/>
    <xf numFmtId="164" fontId="2" fillId="0" borderId="1" xfId="26" applyNumberFormat="1" applyBorder="1" applyAlignment="1">
      <alignment horizontal="right"/>
    </xf>
    <xf numFmtId="49" fontId="2" fillId="0" borderId="0" xfId="26" applyNumberFormat="1" applyAlignment="1">
      <alignment horizontal="right"/>
    </xf>
    <xf numFmtId="49" fontId="2" fillId="0" borderId="0" xfId="26" applyNumberFormat="1"/>
    <xf numFmtId="1" fontId="53" fillId="0" borderId="0" xfId="26" applyNumberFormat="1" applyFont="1" applyAlignment="1" applyProtection="1">
      <alignment horizontal="left"/>
      <protection locked="0"/>
    </xf>
    <xf numFmtId="1" fontId="54" fillId="0" borderId="0" xfId="26" applyNumberFormat="1" applyFont="1" applyAlignment="1">
      <alignment horizontal="left"/>
    </xf>
    <xf numFmtId="0" fontId="2" fillId="0" borderId="0" xfId="26" applyAlignment="1">
      <alignment horizontal="left" indent="1"/>
    </xf>
    <xf numFmtId="0" fontId="43" fillId="0" borderId="0" xfId="26" applyFont="1" applyAlignment="1">
      <alignment horizontal="left"/>
    </xf>
    <xf numFmtId="1" fontId="59" fillId="0" borderId="0" xfId="30" applyNumberFormat="1" applyFont="1" applyAlignment="1">
      <alignment horizontal="center"/>
    </xf>
    <xf numFmtId="0" fontId="1" fillId="0" borderId="0" xfId="30" applyAlignment="1">
      <alignment vertical="center" wrapText="1"/>
    </xf>
    <xf numFmtId="0" fontId="1" fillId="0" borderId="0" xfId="30"/>
    <xf numFmtId="3" fontId="39" fillId="0" borderId="0" xfId="30" applyNumberFormat="1" applyFont="1"/>
    <xf numFmtId="0" fontId="43" fillId="0" borderId="0" xfId="30" applyFont="1"/>
    <xf numFmtId="1" fontId="1" fillId="0" borderId="0" xfId="30" applyNumberFormat="1"/>
    <xf numFmtId="0" fontId="1" fillId="0" borderId="0" xfId="30" applyAlignment="1">
      <alignment horizontal="right"/>
    </xf>
    <xf numFmtId="49" fontId="1" fillId="0" borderId="1" xfId="30" applyNumberFormat="1" applyBorder="1" applyAlignment="1">
      <alignment horizontal="right"/>
    </xf>
    <xf numFmtId="3" fontId="39" fillId="0" borderId="0" xfId="31" applyNumberFormat="1" applyFont="1" applyFill="1" applyBorder="1" applyAlignment="1"/>
    <xf numFmtId="3" fontId="1" fillId="0" borderId="0" xfId="31" applyNumberFormat="1" applyFont="1" applyFill="1" applyBorder="1"/>
    <xf numFmtId="3" fontId="39" fillId="0" borderId="0" xfId="31" applyNumberFormat="1" applyFont="1" applyFill="1" applyBorder="1"/>
    <xf numFmtId="1" fontId="39" fillId="0" borderId="0" xfId="30" applyNumberFormat="1" applyFont="1" applyAlignment="1">
      <alignment horizontal="left"/>
    </xf>
    <xf numFmtId="3" fontId="44" fillId="0" borderId="0" xfId="30" applyNumberFormat="1" applyFont="1"/>
    <xf numFmtId="1" fontId="44" fillId="0" borderId="0" xfId="30" applyNumberFormat="1" applyFont="1" applyAlignment="1">
      <alignment horizontal="right"/>
    </xf>
    <xf numFmtId="49" fontId="1" fillId="0" borderId="1" xfId="30" applyNumberFormat="1" applyBorder="1"/>
    <xf numFmtId="164" fontId="1" fillId="0" borderId="1" xfId="30" applyNumberFormat="1" applyBorder="1" applyAlignment="1">
      <alignment horizontal="right"/>
    </xf>
    <xf numFmtId="49" fontId="1" fillId="0" borderId="0" xfId="30" applyNumberFormat="1" applyAlignment="1">
      <alignment horizontal="right"/>
    </xf>
    <xf numFmtId="49" fontId="1" fillId="0" borderId="0" xfId="30" applyNumberFormat="1"/>
    <xf numFmtId="1" fontId="53" fillId="0" borderId="0" xfId="30" applyNumberFormat="1" applyFont="1" applyAlignment="1" applyProtection="1">
      <alignment horizontal="left"/>
      <protection locked="0"/>
    </xf>
    <xf numFmtId="1" fontId="54" fillId="0" borderId="0" xfId="30" applyNumberFormat="1" applyFont="1" applyAlignment="1">
      <alignment horizontal="left"/>
    </xf>
    <xf numFmtId="0" fontId="1" fillId="0" borderId="0" xfId="30" applyAlignment="1">
      <alignment horizontal="left" indent="1"/>
    </xf>
    <xf numFmtId="3" fontId="1" fillId="0" borderId="0" xfId="31" applyNumberFormat="1" applyFont="1" applyFill="1" applyBorder="1" applyAlignment="1"/>
    <xf numFmtId="0" fontId="43" fillId="0" borderId="0" xfId="30" applyFont="1" applyAlignment="1">
      <alignment horizontal="left"/>
    </xf>
    <xf numFmtId="3" fontId="0" fillId="0" borderId="0" xfId="0" applyNumberFormat="1"/>
    <xf numFmtId="0" fontId="66" fillId="0" borderId="0" xfId="2" applyFont="1"/>
    <xf numFmtId="166" fontId="67" fillId="6" borderId="0" xfId="2" applyNumberFormat="1" applyFont="1" applyFill="1" applyAlignment="1">
      <alignment horizontal="center" vertical="center"/>
    </xf>
    <xf numFmtId="164" fontId="67" fillId="6" borderId="0" xfId="2" applyNumberFormat="1" applyFont="1" applyFill="1" applyAlignment="1">
      <alignment horizontal="center" vertical="center"/>
    </xf>
    <xf numFmtId="0" fontId="68" fillId="0" borderId="0" xfId="2" applyFont="1"/>
    <xf numFmtId="49" fontId="68" fillId="0" borderId="0" xfId="2" applyNumberFormat="1" applyFont="1" applyAlignment="1">
      <alignment vertical="center"/>
    </xf>
    <xf numFmtId="49" fontId="68" fillId="5" borderId="0" xfId="2" applyNumberFormat="1" applyFont="1" applyFill="1" applyAlignment="1">
      <alignment horizontal="center" vertical="center"/>
    </xf>
    <xf numFmtId="164" fontId="68" fillId="5" borderId="3" xfId="1" applyNumberFormat="1" applyFont="1" applyFill="1" applyBorder="1" applyAlignment="1">
      <alignment horizontal="center"/>
    </xf>
    <xf numFmtId="3" fontId="69" fillId="0" borderId="0" xfId="25" applyNumberFormat="1" applyFont="1" applyFill="1" applyBorder="1" applyAlignment="1"/>
    <xf numFmtId="3" fontId="70" fillId="0" borderId="0" xfId="25" applyNumberFormat="1" applyFont="1" applyFill="1" applyBorder="1" applyAlignment="1"/>
    <xf numFmtId="3" fontId="70" fillId="0" borderId="0" xfId="25" applyNumberFormat="1" applyFont="1" applyFill="1" applyBorder="1"/>
    <xf numFmtId="3" fontId="69" fillId="5" borderId="0" xfId="2" applyNumberFormat="1" applyFont="1" applyFill="1" applyAlignment="1">
      <alignment horizontal="right" indent="1"/>
    </xf>
    <xf numFmtId="3" fontId="69" fillId="5" borderId="0" xfId="1" applyNumberFormat="1" applyFont="1" applyFill="1"/>
    <xf numFmtId="3" fontId="69" fillId="0" borderId="0" xfId="1" applyNumberFormat="1" applyFont="1"/>
    <xf numFmtId="3" fontId="69" fillId="5" borderId="0" xfId="25" applyNumberFormat="1" applyFont="1" applyFill="1" applyBorder="1" applyAlignment="1"/>
    <xf numFmtId="3" fontId="68" fillId="5" borderId="0" xfId="25" applyNumberFormat="1" applyFont="1" applyFill="1" applyBorder="1" applyAlignment="1"/>
    <xf numFmtId="1" fontId="71" fillId="5" borderId="0" xfId="24" applyNumberFormat="1" applyFont="1" applyFill="1"/>
    <xf numFmtId="3" fontId="71" fillId="5" borderId="0" xfId="25" applyNumberFormat="1" applyFont="1" applyFill="1" applyBorder="1"/>
    <xf numFmtId="3" fontId="71" fillId="5" borderId="0" xfId="25" applyNumberFormat="1" applyFont="1" applyFill="1" applyBorder="1" applyAlignment="1"/>
    <xf numFmtId="3" fontId="70" fillId="5" borderId="0" xfId="25" applyNumberFormat="1" applyFont="1" applyFill="1" applyBorder="1" applyAlignment="1"/>
    <xf numFmtId="0" fontId="16" fillId="9" borderId="0" xfId="4" applyFont="1" applyFill="1" applyAlignment="1">
      <alignment horizontal="left" indent="2"/>
    </xf>
    <xf numFmtId="3" fontId="67" fillId="6" borderId="0" xfId="24" applyNumberFormat="1" applyFont="1" applyFill="1"/>
    <xf numFmtId="3" fontId="68" fillId="0" borderId="0" xfId="25" applyNumberFormat="1" applyFont="1" applyFill="1" applyBorder="1"/>
    <xf numFmtId="3" fontId="1" fillId="0" borderId="0" xfId="25" applyNumberFormat="1" applyFont="1" applyFill="1" applyBorder="1"/>
    <xf numFmtId="3" fontId="1" fillId="0" borderId="0" xfId="25" applyNumberFormat="1" applyFont="1" applyFill="1" applyBorder="1" applyAlignment="1"/>
    <xf numFmtId="3" fontId="1" fillId="0" borderId="0" xfId="27" applyNumberFormat="1" applyFont="1" applyFill="1" applyBorder="1"/>
    <xf numFmtId="3" fontId="1" fillId="0" borderId="0" xfId="27" applyNumberFormat="1" applyFont="1" applyFill="1" applyBorder="1" applyAlignment="1"/>
    <xf numFmtId="3" fontId="1" fillId="7" borderId="0" xfId="25" applyNumberFormat="1" applyFont="1" applyFill="1" applyBorder="1" applyAlignment="1"/>
    <xf numFmtId="0" fontId="1" fillId="0" borderId="0" xfId="18" applyFont="1"/>
    <xf numFmtId="1" fontId="1" fillId="0" borderId="0" xfId="18" applyNumberFormat="1" applyFont="1" applyAlignment="1">
      <alignment horizontal="center"/>
    </xf>
    <xf numFmtId="1" fontId="1" fillId="0" borderId="0" xfId="18" applyNumberFormat="1" applyFont="1"/>
    <xf numFmtId="1" fontId="1" fillId="0" borderId="0" xfId="18" quotePrefix="1" applyNumberFormat="1" applyFont="1" applyAlignment="1">
      <alignment horizontal="center"/>
    </xf>
    <xf numFmtId="3" fontId="1" fillId="0" borderId="0" xfId="18" applyNumberFormat="1" applyFont="1"/>
    <xf numFmtId="3" fontId="25" fillId="5" borderId="0" xfId="2" applyNumberFormat="1" applyFont="1" applyFill="1" applyAlignment="1">
      <alignment horizontal="right"/>
    </xf>
    <xf numFmtId="0" fontId="26" fillId="6" borderId="0" xfId="2" applyFont="1" applyFill="1" applyAlignment="1">
      <alignment horizontal="center" vertical="center"/>
    </xf>
    <xf numFmtId="0" fontId="26" fillId="8" borderId="0" xfId="2" applyFont="1" applyFill="1" applyAlignment="1">
      <alignment horizontal="center" vertical="center"/>
    </xf>
    <xf numFmtId="1" fontId="59" fillId="0" borderId="0" xfId="24" applyNumberFormat="1" applyFont="1" applyAlignment="1">
      <alignment horizontal="center"/>
    </xf>
    <xf numFmtId="0" fontId="53" fillId="0" borderId="0" xfId="24" applyFont="1" applyAlignment="1">
      <alignment vertical="center" wrapText="1"/>
    </xf>
    <xf numFmtId="0" fontId="53" fillId="0" borderId="0" xfId="26" applyFont="1" applyAlignment="1">
      <alignment vertical="center" wrapText="1"/>
    </xf>
    <xf numFmtId="0" fontId="2" fillId="0" borderId="0" xfId="26" applyAlignment="1">
      <alignment vertical="center" wrapText="1"/>
    </xf>
    <xf numFmtId="1" fontId="59" fillId="0" borderId="0" xfId="30" applyNumberFormat="1" applyFont="1" applyAlignment="1">
      <alignment horizontal="center"/>
    </xf>
    <xf numFmtId="0" fontId="53" fillId="0" borderId="0" xfId="30" applyFont="1" applyAlignment="1">
      <alignment vertical="center" wrapText="1"/>
    </xf>
    <xf numFmtId="0" fontId="1" fillId="0" borderId="0" xfId="30" applyAlignment="1">
      <alignment vertical="center" wrapText="1"/>
    </xf>
    <xf numFmtId="1" fontId="40" fillId="0" borderId="0" xfId="20" applyNumberFormat="1" applyFont="1" applyAlignment="1">
      <alignment horizontal="center"/>
    </xf>
    <xf numFmtId="0" fontId="37" fillId="0" borderId="0" xfId="20" applyFont="1" applyAlignment="1">
      <alignment horizontal="center"/>
    </xf>
    <xf numFmtId="1" fontId="38" fillId="0" borderId="0" xfId="20" applyNumberFormat="1" applyFont="1" applyAlignment="1">
      <alignment horizontal="right"/>
    </xf>
    <xf numFmtId="1" fontId="36" fillId="0" borderId="0" xfId="18" applyNumberFormat="1" applyFont="1" applyAlignment="1">
      <alignment horizontal="left"/>
    </xf>
    <xf numFmtId="0" fontId="37" fillId="0" borderId="0" xfId="14" applyFont="1" applyAlignment="1">
      <alignment horizontal="center"/>
    </xf>
    <xf numFmtId="1" fontId="38" fillId="0" borderId="0" xfId="14" applyNumberFormat="1" applyFont="1" applyAlignment="1">
      <alignment horizontal="right"/>
    </xf>
    <xf numFmtId="1" fontId="33" fillId="0" borderId="0" xfId="14" applyNumberFormat="1" applyFont="1" applyAlignment="1" applyProtection="1">
      <alignment horizontal="left"/>
      <protection locked="0"/>
    </xf>
    <xf numFmtId="3" fontId="18" fillId="0" borderId="1" xfId="5" applyNumberFormat="1" applyFont="1" applyBorder="1"/>
    <xf numFmtId="0" fontId="26" fillId="3" borderId="0" xfId="2" applyFont="1" applyFill="1" applyAlignment="1">
      <alignment horizontal="center" vertical="center"/>
    </xf>
    <xf numFmtId="0" fontId="26" fillId="4" borderId="0" xfId="2" applyFont="1" applyFill="1" applyAlignment="1">
      <alignment horizontal="center" vertical="center"/>
    </xf>
    <xf numFmtId="0" fontId="20" fillId="0" borderId="0" xfId="2" applyFont="1" applyAlignment="1">
      <alignment horizontal="center"/>
    </xf>
    <xf numFmtId="49" fontId="21" fillId="0" borderId="0" xfId="2" applyNumberFormat="1" applyFont="1" applyAlignment="1">
      <alignment horizontal="center" vertical="center"/>
    </xf>
  </cellXfs>
  <cellStyles count="33">
    <cellStyle name="Comma 10" xfId="27" xr:uid="{5170457D-B497-495A-9044-843BE2B8CCFD}"/>
    <cellStyle name="Comma 11" xfId="31" xr:uid="{FAD83738-ACA1-4782-968D-2F6A9C0B2BEB}"/>
    <cellStyle name="Comma 2" xfId="1" xr:uid="{00000000-0005-0000-0000-000000000000}"/>
    <cellStyle name="Comma 2 2" xfId="29" xr:uid="{F78DEA58-D212-481C-8337-013E2D8B01A8}"/>
    <cellStyle name="Comma 3" xfId="13" xr:uid="{00000000-0005-0000-0000-000001000000}"/>
    <cellStyle name="Comma 4" xfId="15" xr:uid="{00000000-0005-0000-0000-000002000000}"/>
    <cellStyle name="Comma 5" xfId="17" xr:uid="{00000000-0005-0000-0000-000003000000}"/>
    <cellStyle name="Comma 6" xfId="19" xr:uid="{00000000-0005-0000-0000-000004000000}"/>
    <cellStyle name="Comma 7" xfId="21" xr:uid="{102CB65A-A0ED-4631-A8B7-8E7387B66FDD}"/>
    <cellStyle name="Comma 8" xfId="23" xr:uid="{42627A61-2D78-4F44-A79A-A040377A1A04}"/>
    <cellStyle name="Comma 9" xfId="25" xr:uid="{82E208E1-9CC7-4900-824B-C871DB9EAFF6}"/>
    <cellStyle name="Normal" xfId="0" builtinId="0"/>
    <cellStyle name="Normal 10" xfId="18" xr:uid="{00000000-0005-0000-0000-000006000000}"/>
    <cellStyle name="Normal 11" xfId="20" xr:uid="{27CD569B-EEAF-4618-B4AF-D2DE10E3035C}"/>
    <cellStyle name="Normal 12" xfId="22" xr:uid="{C90AE460-9824-440B-B3BF-4E4D68FD5835}"/>
    <cellStyle name="Normal 13" xfId="24" xr:uid="{E3C3D191-B480-422B-B699-E494AC95B201}"/>
    <cellStyle name="Normal 14" xfId="26" xr:uid="{D7C7C760-122A-4A45-A62D-04F42A59AB36}"/>
    <cellStyle name="Normal 15" xfId="30" xr:uid="{BE97F779-73A9-4D1D-BC8E-CB582A62E662}"/>
    <cellStyle name="Normal 2" xfId="2" xr:uid="{00000000-0005-0000-0000-000007000000}"/>
    <cellStyle name="Normal 2 2" xfId="10" xr:uid="{00000000-0005-0000-0000-000008000000}"/>
    <cellStyle name="Normal 3" xfId="5" xr:uid="{00000000-0005-0000-0000-000009000000}"/>
    <cellStyle name="Normal 4" xfId="6" xr:uid="{00000000-0005-0000-0000-00000A000000}"/>
    <cellStyle name="Normal 5" xfId="7" xr:uid="{00000000-0005-0000-0000-00000B000000}"/>
    <cellStyle name="Normal 6" xfId="9" xr:uid="{00000000-0005-0000-0000-00000C000000}"/>
    <cellStyle name="Normal 7" xfId="11" xr:uid="{00000000-0005-0000-0000-00000D000000}"/>
    <cellStyle name="Normal 8" xfId="14" xr:uid="{00000000-0005-0000-0000-00000E000000}"/>
    <cellStyle name="Normal 9" xfId="16" xr:uid="{00000000-0005-0000-0000-00000F000000}"/>
    <cellStyle name="Normal_Sheet1" xfId="8" xr:uid="{00000000-0005-0000-0000-000010000000}"/>
    <cellStyle name="Percent 2" xfId="3" xr:uid="{00000000-0005-0000-0000-000011000000}"/>
    <cellStyle name="Percent 3" xfId="12" xr:uid="{00000000-0005-0000-0000-000012000000}"/>
    <cellStyle name="Percent 4" xfId="28" xr:uid="{F83A4F5E-70E8-4FAC-A719-AB9A90074018}"/>
    <cellStyle name="Percent 5" xfId="32" xr:uid="{3CF5A843-70B7-43BF-9006-8953DEE9BC54}"/>
    <cellStyle name="Style 1" xfId="4" xr:uid="{00000000-0005-0000-0000-000013000000}"/>
  </cellStyles>
  <dxfs count="531"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</dxfs>
  <tableStyles count="0" defaultTableStyle="TableStyleMedium9" defaultPivotStyle="PivotStyleLight16"/>
  <colors>
    <mruColors>
      <color rgb="FF84C6EA"/>
      <color rgb="FF0A1A2B"/>
      <color rgb="FF2F4B8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gif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1551</xdr:colOff>
      <xdr:row>0</xdr:row>
      <xdr:rowOff>9525</xdr:rowOff>
    </xdr:from>
    <xdr:to>
      <xdr:col>8</xdr:col>
      <xdr:colOff>702779</xdr:colOff>
      <xdr:row>1</xdr:row>
      <xdr:rowOff>657224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66C75E4-D5ED-4CF8-BCDF-F8AE696CB01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5683" r="7268" b="4535"/>
        <a:stretch>
          <a:fillRect/>
        </a:stretch>
      </xdr:blipFill>
      <xdr:spPr>
        <a:xfrm>
          <a:off x="258726" y="9525"/>
          <a:ext cx="9130853" cy="1028699"/>
        </a:xfrm>
        <a:prstGeom prst="rect">
          <a:avLst/>
        </a:prstGeom>
      </xdr:spPr>
    </xdr:pic>
    <xdr:clientData/>
  </xdr:twoCellAnchor>
  <xdr:twoCellAnchor>
    <xdr:from>
      <xdr:col>3</xdr:col>
      <xdr:colOff>114301</xdr:colOff>
      <xdr:row>0</xdr:row>
      <xdr:rowOff>107950</xdr:rowOff>
    </xdr:from>
    <xdr:to>
      <xdr:col>8</xdr:col>
      <xdr:colOff>654050</xdr:colOff>
      <xdr:row>3</xdr:row>
      <xdr:rowOff>88900</xdr:rowOff>
    </xdr:to>
    <xdr:sp macro="" textlink="">
      <xdr:nvSpPr>
        <xdr:cNvPr id="5" name="TextBox 1" descr="Inventory List" title="Title 1">
          <a:extLst>
            <a:ext uri="{FF2B5EF4-FFF2-40B4-BE49-F238E27FC236}">
              <a16:creationId xmlns:a16="http://schemas.microsoft.com/office/drawing/2014/main" id="{280AB4C7-5E08-40BF-928B-061D842086EB}"/>
            </a:ext>
          </a:extLst>
        </xdr:cNvPr>
        <xdr:cNvSpPr txBox="1"/>
      </xdr:nvSpPr>
      <xdr:spPr>
        <a:xfrm>
          <a:off x="3648076" y="107950"/>
          <a:ext cx="5292724" cy="1047750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 anchorCtr="0"/>
        <a:lstStyle/>
        <a:p>
          <a:pPr marL="0" algn="r"/>
          <a:r>
            <a:rPr lang="en-US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County</a:t>
          </a:r>
          <a:r>
            <a:rPr lang="en-US" sz="1800" b="1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 by City/Place Population Estimates</a:t>
          </a:r>
        </a:p>
        <a:p>
          <a:pPr marL="0" algn="r"/>
          <a:endParaRPr lang="en-US" sz="800" b="1" baseline="0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marL="0" algn="r"/>
          <a:r>
            <a:rPr lang="en-US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April 1, 2025</a:t>
          </a:r>
          <a:endParaRPr lang="en-US" sz="20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11112</xdr:colOff>
      <xdr:row>2</xdr:row>
      <xdr:rowOff>11112</xdr:rowOff>
    </xdr:to>
    <xdr:pic>
      <xdr:nvPicPr>
        <xdr:cNvPr id="2" name="Picture 1" descr="Abstract banner" title="Banner 1">
          <a:extLst>
            <a:ext uri="{FF2B5EF4-FFF2-40B4-BE49-F238E27FC236}">
              <a16:creationId xmlns:a16="http://schemas.microsoft.com/office/drawing/2014/main" id="{F1AE7929-513B-42DF-92FE-86AB032879E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duotone>
            <a:schemeClr val="accent1">
              <a:shade val="45000"/>
              <a:satMod val="135000"/>
            </a:schemeClr>
            <a:prstClr val="white"/>
          </a:duotone>
          <a:alphaModFix amt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0"/>
          <a:ext cx="9663112" cy="1058862"/>
        </a:xfrm>
        <a:prstGeom prst="rect">
          <a:avLst/>
        </a:prstGeom>
      </xdr:spPr>
    </xdr:pic>
    <xdr:clientData/>
  </xdr:twoCellAnchor>
  <xdr:twoCellAnchor>
    <xdr:from>
      <xdr:col>1</xdr:col>
      <xdr:colOff>1</xdr:colOff>
      <xdr:row>0</xdr:row>
      <xdr:rowOff>0</xdr:rowOff>
    </xdr:from>
    <xdr:to>
      <xdr:col>5</xdr:col>
      <xdr:colOff>1</xdr:colOff>
      <xdr:row>2</xdr:row>
      <xdr:rowOff>0</xdr:rowOff>
    </xdr:to>
    <xdr:sp macro="" textlink="">
      <xdr:nvSpPr>
        <xdr:cNvPr id="5" name="TextBox 1" descr="Inventory List" title="Title 1">
          <a:extLst>
            <a:ext uri="{FF2B5EF4-FFF2-40B4-BE49-F238E27FC236}">
              <a16:creationId xmlns:a16="http://schemas.microsoft.com/office/drawing/2014/main" id="{C624B882-E3D5-4D01-96BD-460CA5ABB6A0}"/>
            </a:ext>
          </a:extLst>
        </xdr:cNvPr>
        <xdr:cNvSpPr txBox="1"/>
      </xdr:nvSpPr>
      <xdr:spPr>
        <a:xfrm>
          <a:off x="254001" y="0"/>
          <a:ext cx="5740400" cy="1047750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 anchorCtr="0"/>
        <a:lstStyle/>
        <a:p>
          <a:pPr marL="0" algn="l"/>
          <a:r>
            <a:rPr lang="en-US" sz="20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County</a:t>
          </a:r>
          <a:r>
            <a:rPr lang="en-US" sz="2000" b="1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 by City/Place Population Estimates</a:t>
          </a:r>
        </a:p>
        <a:p>
          <a:pPr marL="0" algn="l"/>
          <a:endParaRPr lang="en-US" sz="900" b="1" baseline="0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marL="0" algn="l"/>
          <a:r>
            <a:rPr lang="en-US" sz="20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April 1, 2023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666</xdr:row>
      <xdr:rowOff>0</xdr:rowOff>
    </xdr:from>
    <xdr:ext cx="304800" cy="308931"/>
    <xdr:sp macro="" textlink="">
      <xdr:nvSpPr>
        <xdr:cNvPr id="2" name="AutoShape 1" descr="http://b.scorecardresearch.com/b?rn=48636072&amp;C1=2&amp;C2=1000009&amp;C4=http%3A%2F%2Fwww.mapquest.com%2F&amp;C5=mq.mq&amp;C7=http%3A%2F%2Fwww.mapquest.com%2F&amp;C8=MapQuest%20Maps%20-%20Driving%20Directions%20-%20Map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16563140"/>
          <a:ext cx="304800" cy="3089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r>
            <a:rPr lang="en-US"/>
            <a:t> </a:t>
          </a:r>
        </a:p>
      </xdr:txBody>
    </xdr:sp>
    <xdr:clientData/>
  </xdr:oneCellAnchor>
  <xdr:oneCellAnchor>
    <xdr:from>
      <xdr:col>0</xdr:col>
      <xdr:colOff>0</xdr:colOff>
      <xdr:row>666</xdr:row>
      <xdr:rowOff>0</xdr:rowOff>
    </xdr:from>
    <xdr:ext cx="309716" cy="308931"/>
    <xdr:sp macro="" textlink="">
      <xdr:nvSpPr>
        <xdr:cNvPr id="3" name="AutoShape 2" descr="http://b.scorecardresearch.com/b?rn=15060296&amp;C1=2&amp;C2=1000009&amp;C4=http%3A%2F%2Fwww.mapquest.com%2Fmqrequest.html&amp;C5=mq.mq&amp;C7=http%3A%2F%2Fwww.mapquest.com%2Fmqrequest.html&amp;C8=MapQuest%20Maps%20-%20Driving%20Directions%20-%20Map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16563140"/>
          <a:ext cx="309716" cy="3089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666</xdr:row>
      <xdr:rowOff>0</xdr:rowOff>
    </xdr:from>
    <xdr:ext cx="304800" cy="308931"/>
    <xdr:sp macro="" textlink="">
      <xdr:nvSpPr>
        <xdr:cNvPr id="4" name="AutoShape 4" descr="http://b.scorecardresearch.com/b?rn=33870851&amp;C1=2&amp;C2=1000009&amp;C4=http%3A%2F%2Fwww.mapquest.com%2Fmqrequest.html&amp;C5=mq.mq&amp;C7=http%3A%2F%2Fwww.mapquest.com%2Fmqrequest.html&amp;C8=Driving%20Directions%20from%20Gainesville%2C%20Florida%2032611%20to%20Alachua%2C%20Florida%2032615%20%7C%20MapQuest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16563140"/>
          <a:ext cx="304800" cy="3089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666</xdr:row>
      <xdr:rowOff>0</xdr:rowOff>
    </xdr:from>
    <xdr:ext cx="304800" cy="308931"/>
    <xdr:sp macro="" textlink="">
      <xdr:nvSpPr>
        <xdr:cNvPr id="5" name="AutoShape 5" descr="http://b.scorecardresearch.com/b?rn=48636072&amp;C1=2&amp;C2=1000009&amp;C4=http%3A%2F%2Fwww.mapquest.com%2F&amp;C5=mq.mq&amp;C7=http%3A%2F%2Fwww.mapquest.com%2F&amp;C8=MapQuest%20Maps%20-%20Driving%20Directions%20-%20Map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16563140"/>
          <a:ext cx="304800" cy="3089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666</xdr:row>
      <xdr:rowOff>0</xdr:rowOff>
    </xdr:from>
    <xdr:ext cx="309716" cy="308931"/>
    <xdr:sp macro="" textlink="">
      <xdr:nvSpPr>
        <xdr:cNvPr id="6" name="AutoShape 6" descr="http://b.scorecardresearch.com/b?rn=15060296&amp;C1=2&amp;C2=1000009&amp;C4=http%3A%2F%2Fwww.mapquest.com%2Fmqrequest.html&amp;C5=mq.mq&amp;C7=http%3A%2F%2Fwww.mapquest.com%2Fmqrequest.html&amp;C8=MapQuest%20Maps%20-%20Driving%20Directions%20-%20Map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16563140"/>
          <a:ext cx="309716" cy="3089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666</xdr:row>
      <xdr:rowOff>0</xdr:rowOff>
    </xdr:from>
    <xdr:ext cx="304800" cy="308931"/>
    <xdr:sp macro="" textlink="">
      <xdr:nvSpPr>
        <xdr:cNvPr id="7" name="AutoShape 7" descr="http://b.scorecardresearch.com/b?rn=57133666&amp;C1=2&amp;C2=1000009&amp;C4=http%3A%2F%2Fwww.mapquest.com%2Fmqrequest.html&amp;C5=mq.mq&amp;C7=http%3A%2F%2Fwww.mapquest.com%2Fmqrequest.html&amp;C8=Driving%20Directions%20from%20Gainesville%2C%20Florida%2032611%20to%20Alachua%2C%20Florida%2032615%20%7C%20MapQuest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16563140"/>
          <a:ext cx="304800" cy="3089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666</xdr:row>
      <xdr:rowOff>0</xdr:rowOff>
    </xdr:from>
    <xdr:ext cx="309716" cy="308931"/>
    <xdr:sp macro="" textlink="">
      <xdr:nvSpPr>
        <xdr:cNvPr id="8" name="AutoShape 9" descr="http://b.scorecardresearch.com/b?rn=72761919&amp;C1=2&amp;C2=1000009&amp;C4=http%3A%2F%2Fwww.mapquest.com%2Fmqrequest.html&amp;C5=mq.mq&amp;C7=http%3A%2F%2Fwww.mapquest.com%2Fmqrequest.html&amp;C8=Driving%20Directions%20from%20Gainesville%2C%20Florida%2032611%20to%20Alachua%2C%20Florida%2032615%20%7C%20MapQuest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16563140"/>
          <a:ext cx="309716" cy="3089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666</xdr:row>
      <xdr:rowOff>0</xdr:rowOff>
    </xdr:from>
    <xdr:ext cx="304800" cy="308931"/>
    <xdr:sp macro="" textlink="">
      <xdr:nvSpPr>
        <xdr:cNvPr id="9" name="AutoShape 1" descr="http://b.scorecardresearch.com/b?rn=48636072&amp;C1=2&amp;C2=1000009&amp;C4=http%3A%2F%2Fwww.mapquest.com%2F&amp;C5=mq.mq&amp;C7=http%3A%2F%2Fwww.mapquest.com%2F&amp;C8=MapQuest%20Maps%20-%20Driving%20Directions%20-%20Map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16563140"/>
          <a:ext cx="304800" cy="3089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r>
            <a:rPr lang="en-US"/>
            <a:t> </a:t>
          </a:r>
        </a:p>
      </xdr:txBody>
    </xdr:sp>
    <xdr:clientData/>
  </xdr:oneCellAnchor>
  <xdr:oneCellAnchor>
    <xdr:from>
      <xdr:col>0</xdr:col>
      <xdr:colOff>0</xdr:colOff>
      <xdr:row>666</xdr:row>
      <xdr:rowOff>0</xdr:rowOff>
    </xdr:from>
    <xdr:ext cx="309716" cy="308931"/>
    <xdr:sp macro="" textlink="">
      <xdr:nvSpPr>
        <xdr:cNvPr id="10" name="AutoShape 2" descr="http://b.scorecardresearch.com/b?rn=15060296&amp;C1=2&amp;C2=1000009&amp;C4=http%3A%2F%2Fwww.mapquest.com%2Fmqrequest.html&amp;C5=mq.mq&amp;C7=http%3A%2F%2Fwww.mapquest.com%2Fmqrequest.html&amp;C8=MapQuest%20Maps%20-%20Driving%20Directions%20-%20Map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16563140"/>
          <a:ext cx="309716" cy="3089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666</xdr:row>
      <xdr:rowOff>0</xdr:rowOff>
    </xdr:from>
    <xdr:ext cx="304800" cy="308931"/>
    <xdr:sp macro="" textlink="">
      <xdr:nvSpPr>
        <xdr:cNvPr id="11" name="AutoShape 4" descr="http://b.scorecardresearch.com/b?rn=33870851&amp;C1=2&amp;C2=1000009&amp;C4=http%3A%2F%2Fwww.mapquest.com%2Fmqrequest.html&amp;C5=mq.mq&amp;C7=http%3A%2F%2Fwww.mapquest.com%2Fmqrequest.html&amp;C8=Driving%20Directions%20from%20Gainesville%2C%20Florida%2032611%20to%20Alachua%2C%20Florida%2032615%20%7C%20MapQuest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16563140"/>
          <a:ext cx="304800" cy="3089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666</xdr:row>
      <xdr:rowOff>0</xdr:rowOff>
    </xdr:from>
    <xdr:ext cx="304800" cy="308931"/>
    <xdr:sp macro="" textlink="">
      <xdr:nvSpPr>
        <xdr:cNvPr id="12" name="AutoShape 5" descr="http://b.scorecardresearch.com/b?rn=48636072&amp;C1=2&amp;C2=1000009&amp;C4=http%3A%2F%2Fwww.mapquest.com%2F&amp;C5=mq.mq&amp;C7=http%3A%2F%2Fwww.mapquest.com%2F&amp;C8=MapQuest%20Maps%20-%20Driving%20Directions%20-%20Map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16563140"/>
          <a:ext cx="304800" cy="3089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666</xdr:row>
      <xdr:rowOff>0</xdr:rowOff>
    </xdr:from>
    <xdr:ext cx="309716" cy="308931"/>
    <xdr:sp macro="" textlink="">
      <xdr:nvSpPr>
        <xdr:cNvPr id="13" name="AutoShape 6" descr="http://b.scorecardresearch.com/b?rn=15060296&amp;C1=2&amp;C2=1000009&amp;C4=http%3A%2F%2Fwww.mapquest.com%2Fmqrequest.html&amp;C5=mq.mq&amp;C7=http%3A%2F%2Fwww.mapquest.com%2Fmqrequest.html&amp;C8=MapQuest%20Maps%20-%20Driving%20Directions%20-%20Map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16563140"/>
          <a:ext cx="309716" cy="3089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666</xdr:row>
      <xdr:rowOff>0</xdr:rowOff>
    </xdr:from>
    <xdr:ext cx="304800" cy="308931"/>
    <xdr:sp macro="" textlink="">
      <xdr:nvSpPr>
        <xdr:cNvPr id="14" name="AutoShape 7" descr="http://b.scorecardresearch.com/b?rn=57133666&amp;C1=2&amp;C2=1000009&amp;C4=http%3A%2F%2Fwww.mapquest.com%2Fmqrequest.html&amp;C5=mq.mq&amp;C7=http%3A%2F%2Fwww.mapquest.com%2Fmqrequest.html&amp;C8=Driving%20Directions%20from%20Gainesville%2C%20Florida%2032611%20to%20Alachua%2C%20Florida%2032615%20%7C%20MapQuest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16563140"/>
          <a:ext cx="304800" cy="3089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666</xdr:row>
      <xdr:rowOff>0</xdr:rowOff>
    </xdr:from>
    <xdr:ext cx="309716" cy="308931"/>
    <xdr:sp macro="" textlink="">
      <xdr:nvSpPr>
        <xdr:cNvPr id="15" name="AutoShape 9" descr="http://b.scorecardresearch.com/b?rn=72761919&amp;C1=2&amp;C2=1000009&amp;C4=http%3A%2F%2Fwww.mapquest.com%2Fmqrequest.html&amp;C5=mq.mq&amp;C7=http%3A%2F%2Fwww.mapquest.com%2Fmqrequest.html&amp;C8=Driving%20Directions%20from%20Gainesville%2C%20Florida%2032611%20to%20Alachua%2C%20Florida%2032615%20%7C%20MapQuest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16563140"/>
          <a:ext cx="309716" cy="3089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645</xdr:row>
      <xdr:rowOff>0</xdr:rowOff>
    </xdr:from>
    <xdr:ext cx="304800" cy="308930"/>
    <xdr:sp macro="" textlink="">
      <xdr:nvSpPr>
        <xdr:cNvPr id="16" name="AutoShape 10" descr="http://b.scorecardresearch.com/b?rn=48636072&amp;C1=2&amp;C2=1000009&amp;C4=http%3A%2F%2Fwww.mapquest.com%2F&amp;C5=mq.mq&amp;C7=http%3A%2F%2Fwww.mapquest.com%2F&amp;C8=MapQuest%20Maps%20-%20Driving%20Directions%20-%20Map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12882680"/>
          <a:ext cx="304800" cy="3089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645</xdr:row>
      <xdr:rowOff>0</xdr:rowOff>
    </xdr:from>
    <xdr:ext cx="309716" cy="308930"/>
    <xdr:sp macro="" textlink="">
      <xdr:nvSpPr>
        <xdr:cNvPr id="17" name="AutoShape 11" descr="http://b.scorecardresearch.com/b?rn=15060296&amp;C1=2&amp;C2=1000009&amp;C4=http%3A%2F%2Fwww.mapquest.com%2Fmqrequest.html&amp;C5=mq.mq&amp;C7=http%3A%2F%2Fwww.mapquest.com%2Fmqrequest.html&amp;C8=MapQuest%20Maps%20-%20Driving%20Directions%20-%20Map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12882680"/>
          <a:ext cx="309716" cy="3089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645</xdr:row>
      <xdr:rowOff>0</xdr:rowOff>
    </xdr:from>
    <xdr:ext cx="304800" cy="308930"/>
    <xdr:sp macro="" textlink="">
      <xdr:nvSpPr>
        <xdr:cNvPr id="18" name="AutoShape 12" descr="http://b.scorecardresearch.com/b?rn=57133666&amp;C1=2&amp;C2=1000009&amp;C4=http%3A%2F%2Fwww.mapquest.com%2Fmqrequest.html&amp;C5=mq.mq&amp;C7=http%3A%2F%2Fwww.mapquest.com%2Fmqrequest.html&amp;C8=Driving%20Directions%20from%20Gainesville%2C%20Florida%2032611%20to%20Alachua%2C%20Florida%2032615%20%7C%20MapQuest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12882680"/>
          <a:ext cx="304800" cy="3089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645</xdr:row>
      <xdr:rowOff>0</xdr:rowOff>
    </xdr:from>
    <xdr:ext cx="309716" cy="308930"/>
    <xdr:sp macro="" textlink="">
      <xdr:nvSpPr>
        <xdr:cNvPr id="19" name="AutoShape 13" descr="http://b.scorecardresearch.com/b?rn=33870851&amp;C1=2&amp;C2=1000009&amp;C4=http%3A%2F%2Fwww.mapquest.com%2Fmqrequest.html&amp;C5=mq.mq&amp;C7=http%3A%2F%2Fwww.mapquest.com%2Fmqrequest.html&amp;C8=Driving%20Directions%20from%20Gainesville%2C%20Florida%2032611%20to%20Alachua%2C%20Florida%2032615%20%7C%20MapQuest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12882680"/>
          <a:ext cx="309716" cy="3089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645</xdr:row>
      <xdr:rowOff>0</xdr:rowOff>
    </xdr:from>
    <xdr:ext cx="304800" cy="308930"/>
    <xdr:sp macro="" textlink="">
      <xdr:nvSpPr>
        <xdr:cNvPr id="20" name="AutoShape 14" descr="http://b.scorecardresearch.com/b?rn=72761919&amp;C1=2&amp;C2=1000009&amp;C4=http%3A%2F%2Fwww.mapquest.com%2Fmqrequest.html&amp;C5=mq.mq&amp;C7=http%3A%2F%2Fwww.mapquest.com%2Fmqrequest.html&amp;C8=Driving%20Directions%20from%20Gainesville%2C%20Florida%2032611%20to%20Alachua%2C%20Florida%2032615%20%7C%20MapQuest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12882680"/>
          <a:ext cx="304800" cy="3089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645</xdr:row>
      <xdr:rowOff>0</xdr:rowOff>
    </xdr:from>
    <xdr:ext cx="304800" cy="308930"/>
    <xdr:sp macro="" textlink="">
      <xdr:nvSpPr>
        <xdr:cNvPr id="21" name="AutoShape 10" descr="http://b.scorecardresearch.com/b?rn=48636072&amp;C1=2&amp;C2=1000009&amp;C4=http%3A%2F%2Fwww.mapquest.com%2F&amp;C5=mq.mq&amp;C7=http%3A%2F%2Fwww.mapquest.com%2F&amp;C8=MapQuest%20Maps%20-%20Driving%20Directions%20-%20Map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12882680"/>
          <a:ext cx="304800" cy="3089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645</xdr:row>
      <xdr:rowOff>0</xdr:rowOff>
    </xdr:from>
    <xdr:ext cx="309716" cy="308930"/>
    <xdr:sp macro="" textlink="">
      <xdr:nvSpPr>
        <xdr:cNvPr id="22" name="AutoShape 11" descr="http://b.scorecardresearch.com/b?rn=15060296&amp;C1=2&amp;C2=1000009&amp;C4=http%3A%2F%2Fwww.mapquest.com%2Fmqrequest.html&amp;C5=mq.mq&amp;C7=http%3A%2F%2Fwww.mapquest.com%2Fmqrequest.html&amp;C8=MapQuest%20Maps%20-%20Driving%20Directions%20-%20Map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12882680"/>
          <a:ext cx="309716" cy="3089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645</xdr:row>
      <xdr:rowOff>0</xdr:rowOff>
    </xdr:from>
    <xdr:ext cx="304800" cy="308930"/>
    <xdr:sp macro="" textlink="">
      <xdr:nvSpPr>
        <xdr:cNvPr id="23" name="AutoShape 12" descr="http://b.scorecardresearch.com/b?rn=57133666&amp;C1=2&amp;C2=1000009&amp;C4=http%3A%2F%2Fwww.mapquest.com%2Fmqrequest.html&amp;C5=mq.mq&amp;C7=http%3A%2F%2Fwww.mapquest.com%2Fmqrequest.html&amp;C8=Driving%20Directions%20from%20Gainesville%2C%20Florida%2032611%20to%20Alachua%2C%20Florida%2032615%20%7C%20MapQuest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12882680"/>
          <a:ext cx="304800" cy="3089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645</xdr:row>
      <xdr:rowOff>0</xdr:rowOff>
    </xdr:from>
    <xdr:ext cx="309716" cy="308930"/>
    <xdr:sp macro="" textlink="">
      <xdr:nvSpPr>
        <xdr:cNvPr id="24" name="AutoShape 13" descr="http://b.scorecardresearch.com/b?rn=33870851&amp;C1=2&amp;C2=1000009&amp;C4=http%3A%2F%2Fwww.mapquest.com%2Fmqrequest.html&amp;C5=mq.mq&amp;C7=http%3A%2F%2Fwww.mapquest.com%2Fmqrequest.html&amp;C8=Driving%20Directions%20from%20Gainesville%2C%20Florida%2032611%20to%20Alachua%2C%20Florida%2032615%20%7C%20MapQuest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12882680"/>
          <a:ext cx="309716" cy="3089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645</xdr:row>
      <xdr:rowOff>0</xdr:rowOff>
    </xdr:from>
    <xdr:ext cx="304800" cy="308930"/>
    <xdr:sp macro="" textlink="">
      <xdr:nvSpPr>
        <xdr:cNvPr id="25" name="AutoShape 14" descr="http://b.scorecardresearch.com/b?rn=72761919&amp;C1=2&amp;C2=1000009&amp;C4=http%3A%2F%2Fwww.mapquest.com%2Fmqrequest.html&amp;C5=mq.mq&amp;C7=http%3A%2F%2Fwww.mapquest.com%2Fmqrequest.html&amp;C8=Driving%20Directions%20from%20Gainesville%2C%20Florida%2032611%20to%20Alachua%2C%20Florida%2032615%20%7C%20MapQuest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12882680"/>
          <a:ext cx="304800" cy="3089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602</xdr:row>
      <xdr:rowOff>0</xdr:rowOff>
    </xdr:from>
    <xdr:to>
      <xdr:col>7</xdr:col>
      <xdr:colOff>304800</xdr:colOff>
      <xdr:row>603</xdr:row>
      <xdr:rowOff>127956</xdr:rowOff>
    </xdr:to>
    <xdr:sp macro="" textlink="">
      <xdr:nvSpPr>
        <xdr:cNvPr id="2" name="AutoShape 1" descr="http://b.scorecardresearch.com/b?rn=48636072&amp;C1=2&amp;C2=1000009&amp;C4=http%3A%2F%2Fwww.mapquest.com%2F&amp;C5=mq.mq&amp;C7=http%3A%2F%2Fwww.mapquest.com%2F&amp;C8=MapQuest%20Maps%20-%20Driving%20Directions%20-%20Map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7353300" y="105681780"/>
          <a:ext cx="304800" cy="3032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r>
            <a:rPr lang="en-US"/>
            <a:t> </a:t>
          </a:r>
        </a:p>
      </xdr:txBody>
    </xdr:sp>
    <xdr:clientData/>
  </xdr:twoCellAnchor>
  <xdr:twoCellAnchor editAs="oneCell">
    <xdr:from>
      <xdr:col>7</xdr:col>
      <xdr:colOff>0</xdr:colOff>
      <xdr:row>602</xdr:row>
      <xdr:rowOff>0</xdr:rowOff>
    </xdr:from>
    <xdr:to>
      <xdr:col>7</xdr:col>
      <xdr:colOff>309716</xdr:colOff>
      <xdr:row>603</xdr:row>
      <xdr:rowOff>127956</xdr:rowOff>
    </xdr:to>
    <xdr:sp macro="" textlink="">
      <xdr:nvSpPr>
        <xdr:cNvPr id="3" name="AutoShape 2" descr="http://b.scorecardresearch.com/b?rn=15060296&amp;C1=2&amp;C2=1000009&amp;C4=http%3A%2F%2Fwww.mapquest.com%2Fmqrequest.html&amp;C5=mq.mq&amp;C7=http%3A%2F%2Fwww.mapquest.com%2Fmqrequest.html&amp;C8=MapQuest%20Maps%20-%20Driving%20Directions%20-%20Map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7353300" y="105681780"/>
          <a:ext cx="309716" cy="3032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585</xdr:row>
      <xdr:rowOff>0</xdr:rowOff>
    </xdr:from>
    <xdr:to>
      <xdr:col>7</xdr:col>
      <xdr:colOff>9525</xdr:colOff>
      <xdr:row>585</xdr:row>
      <xdr:rowOff>9525</xdr:rowOff>
    </xdr:to>
    <xdr:pic>
      <xdr:nvPicPr>
        <xdr:cNvPr id="4" name="Picture 3" descr="http://b.scorecardresearch.com/b?rn=57133666&amp;C1=2&amp;C2=1000009&amp;C4=http%3A%2F%2Fwww.mapquest.com%2Fmqrequest.html&amp;C5=mq.mq&amp;C7=http%3A%2F%2Fwww.mapquest.com%2Fmqrequest.html&amp;C8=Driving%20Directions%20from%20Gainesville%2C%20Florida%2032611%20to%20Alachua%2C%20Florida%2032615%20%7C%20MapQuest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10270236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602</xdr:row>
      <xdr:rowOff>0</xdr:rowOff>
    </xdr:from>
    <xdr:to>
      <xdr:col>7</xdr:col>
      <xdr:colOff>304800</xdr:colOff>
      <xdr:row>603</xdr:row>
      <xdr:rowOff>127956</xdr:rowOff>
    </xdr:to>
    <xdr:sp macro="" textlink="">
      <xdr:nvSpPr>
        <xdr:cNvPr id="5" name="AutoShape 4" descr="http://b.scorecardresearch.com/b?rn=33870851&amp;C1=2&amp;C2=1000009&amp;C4=http%3A%2F%2Fwww.mapquest.com%2Fmqrequest.html&amp;C5=mq.mq&amp;C7=http%3A%2F%2Fwww.mapquest.com%2Fmqrequest.html&amp;C8=Driving%20Directions%20from%20Gainesville%2C%20Florida%2032611%20to%20Alachua%2C%20Florida%2032615%20%7C%20MapQuest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7353300" y="105681780"/>
          <a:ext cx="304800" cy="3032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602</xdr:row>
      <xdr:rowOff>0</xdr:rowOff>
    </xdr:from>
    <xdr:to>
      <xdr:col>7</xdr:col>
      <xdr:colOff>304800</xdr:colOff>
      <xdr:row>603</xdr:row>
      <xdr:rowOff>127956</xdr:rowOff>
    </xdr:to>
    <xdr:sp macro="" textlink="">
      <xdr:nvSpPr>
        <xdr:cNvPr id="6" name="AutoShape 5" descr="http://b.scorecardresearch.com/b?rn=48636072&amp;C1=2&amp;C2=1000009&amp;C4=http%3A%2F%2Fwww.mapquest.com%2F&amp;C5=mq.mq&amp;C7=http%3A%2F%2Fwww.mapquest.com%2F&amp;C8=MapQuest%20Maps%20-%20Driving%20Directions%20-%20Map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7353300" y="105681780"/>
          <a:ext cx="304800" cy="3032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602</xdr:row>
      <xdr:rowOff>0</xdr:rowOff>
    </xdr:from>
    <xdr:to>
      <xdr:col>7</xdr:col>
      <xdr:colOff>309716</xdr:colOff>
      <xdr:row>603</xdr:row>
      <xdr:rowOff>127956</xdr:rowOff>
    </xdr:to>
    <xdr:sp macro="" textlink="">
      <xdr:nvSpPr>
        <xdr:cNvPr id="7" name="AutoShape 6" descr="http://b.scorecardresearch.com/b?rn=15060296&amp;C1=2&amp;C2=1000009&amp;C4=http%3A%2F%2Fwww.mapquest.com%2Fmqrequest.html&amp;C5=mq.mq&amp;C7=http%3A%2F%2Fwww.mapquest.com%2Fmqrequest.html&amp;C8=MapQuest%20Maps%20-%20Driving%20Directions%20-%20Map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>
          <a:spLocks noChangeAspect="1" noChangeArrowheads="1"/>
        </xdr:cNvSpPr>
      </xdr:nvSpPr>
      <xdr:spPr bwMode="auto">
        <a:xfrm>
          <a:off x="7353300" y="105681780"/>
          <a:ext cx="309716" cy="3032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602</xdr:row>
      <xdr:rowOff>0</xdr:rowOff>
    </xdr:from>
    <xdr:to>
      <xdr:col>7</xdr:col>
      <xdr:colOff>304800</xdr:colOff>
      <xdr:row>603</xdr:row>
      <xdr:rowOff>127956</xdr:rowOff>
    </xdr:to>
    <xdr:sp macro="" textlink="">
      <xdr:nvSpPr>
        <xdr:cNvPr id="8" name="AutoShape 7" descr="http://b.scorecardresearch.com/b?rn=57133666&amp;C1=2&amp;C2=1000009&amp;C4=http%3A%2F%2Fwww.mapquest.com%2Fmqrequest.html&amp;C5=mq.mq&amp;C7=http%3A%2F%2Fwww.mapquest.com%2Fmqrequest.html&amp;C8=Driving%20Directions%20from%20Gainesville%2C%20Florida%2032611%20to%20Alachua%2C%20Florida%2032615%20%7C%20MapQuest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>
          <a:spLocks noChangeAspect="1" noChangeArrowheads="1"/>
        </xdr:cNvSpPr>
      </xdr:nvSpPr>
      <xdr:spPr bwMode="auto">
        <a:xfrm>
          <a:off x="7353300" y="105681780"/>
          <a:ext cx="304800" cy="3032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585</xdr:row>
      <xdr:rowOff>0</xdr:rowOff>
    </xdr:from>
    <xdr:to>
      <xdr:col>7</xdr:col>
      <xdr:colOff>9525</xdr:colOff>
      <xdr:row>585</xdr:row>
      <xdr:rowOff>9525</xdr:rowOff>
    </xdr:to>
    <xdr:pic>
      <xdr:nvPicPr>
        <xdr:cNvPr id="9" name="Picture 8" descr="http://b.scorecardresearch.com/b?rn=33870851&amp;C1=2&amp;C2=1000009&amp;C4=http%3A%2F%2Fwww.mapquest.com%2Fmqrequest.html&amp;C5=mq.mq&amp;C7=http%3A%2F%2Fwww.mapquest.com%2Fmqrequest.html&amp;C8=Driving%20Directions%20from%20Gainesville%2C%20Florida%2032611%20to%20Alachua%2C%20Florida%2032615%20%7C%20MapQuest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10270236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602</xdr:row>
      <xdr:rowOff>0</xdr:rowOff>
    </xdr:from>
    <xdr:to>
      <xdr:col>7</xdr:col>
      <xdr:colOff>309716</xdr:colOff>
      <xdr:row>603</xdr:row>
      <xdr:rowOff>127956</xdr:rowOff>
    </xdr:to>
    <xdr:sp macro="" textlink="">
      <xdr:nvSpPr>
        <xdr:cNvPr id="10" name="AutoShape 9" descr="http://b.scorecardresearch.com/b?rn=72761919&amp;C1=2&amp;C2=1000009&amp;C4=http%3A%2F%2Fwww.mapquest.com%2Fmqrequest.html&amp;C5=mq.mq&amp;C7=http%3A%2F%2Fwww.mapquest.com%2Fmqrequest.html&amp;C8=Driving%20Directions%20from%20Gainesville%2C%20Florida%2032611%20to%20Alachua%2C%20Florida%2032615%20%7C%20MapQuest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7353300" y="105681780"/>
          <a:ext cx="309716" cy="3032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582</xdr:row>
      <xdr:rowOff>0</xdr:rowOff>
    </xdr:from>
    <xdr:to>
      <xdr:col>7</xdr:col>
      <xdr:colOff>304800</xdr:colOff>
      <xdr:row>583</xdr:row>
      <xdr:rowOff>127955</xdr:rowOff>
    </xdr:to>
    <xdr:sp macro="" textlink="">
      <xdr:nvSpPr>
        <xdr:cNvPr id="11" name="AutoShape 10" descr="http://b.scorecardresearch.com/b?rn=48636072&amp;C1=2&amp;C2=1000009&amp;C4=http%3A%2F%2Fwww.mapquest.com%2F&amp;C5=mq.mq&amp;C7=http%3A%2F%2Fwww.mapquest.com%2F&amp;C8=MapQuest%20Maps%20-%20Driving%20Directions%20-%20Map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>
          <a:spLocks noChangeAspect="1" noChangeArrowheads="1"/>
        </xdr:cNvSpPr>
      </xdr:nvSpPr>
      <xdr:spPr bwMode="auto">
        <a:xfrm>
          <a:off x="7353300" y="102176580"/>
          <a:ext cx="304800" cy="3032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582</xdr:row>
      <xdr:rowOff>0</xdr:rowOff>
    </xdr:from>
    <xdr:to>
      <xdr:col>7</xdr:col>
      <xdr:colOff>309716</xdr:colOff>
      <xdr:row>583</xdr:row>
      <xdr:rowOff>127955</xdr:rowOff>
    </xdr:to>
    <xdr:sp macro="" textlink="">
      <xdr:nvSpPr>
        <xdr:cNvPr id="12" name="AutoShape 11" descr="http://b.scorecardresearch.com/b?rn=15060296&amp;C1=2&amp;C2=1000009&amp;C4=http%3A%2F%2Fwww.mapquest.com%2Fmqrequest.html&amp;C5=mq.mq&amp;C7=http%3A%2F%2Fwww.mapquest.com%2Fmqrequest.html&amp;C8=MapQuest%20Maps%20-%20Driving%20Directions%20-%20Map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7353300" y="102176580"/>
          <a:ext cx="309716" cy="3032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582</xdr:row>
      <xdr:rowOff>0</xdr:rowOff>
    </xdr:from>
    <xdr:to>
      <xdr:col>7</xdr:col>
      <xdr:colOff>304800</xdr:colOff>
      <xdr:row>583</xdr:row>
      <xdr:rowOff>127955</xdr:rowOff>
    </xdr:to>
    <xdr:sp macro="" textlink="">
      <xdr:nvSpPr>
        <xdr:cNvPr id="13" name="AutoShape 12" descr="http://b.scorecardresearch.com/b?rn=57133666&amp;C1=2&amp;C2=1000009&amp;C4=http%3A%2F%2Fwww.mapquest.com%2Fmqrequest.html&amp;C5=mq.mq&amp;C7=http%3A%2F%2Fwww.mapquest.com%2Fmqrequest.html&amp;C8=Driving%20Directions%20from%20Gainesville%2C%20Florida%2032611%20to%20Alachua%2C%20Florida%2032615%20%7C%20MapQuest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7353300" y="102176580"/>
          <a:ext cx="304800" cy="3032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582</xdr:row>
      <xdr:rowOff>0</xdr:rowOff>
    </xdr:from>
    <xdr:to>
      <xdr:col>7</xdr:col>
      <xdr:colOff>309716</xdr:colOff>
      <xdr:row>583</xdr:row>
      <xdr:rowOff>127955</xdr:rowOff>
    </xdr:to>
    <xdr:sp macro="" textlink="">
      <xdr:nvSpPr>
        <xdr:cNvPr id="14" name="AutoShape 13" descr="http://b.scorecardresearch.com/b?rn=33870851&amp;C1=2&amp;C2=1000009&amp;C4=http%3A%2F%2Fwww.mapquest.com%2Fmqrequest.html&amp;C5=mq.mq&amp;C7=http%3A%2F%2Fwww.mapquest.com%2Fmqrequest.html&amp;C8=Driving%20Directions%20from%20Gainesville%2C%20Florida%2032611%20to%20Alachua%2C%20Florida%2032615%20%7C%20MapQuest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7353300" y="102176580"/>
          <a:ext cx="309716" cy="3032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582</xdr:row>
      <xdr:rowOff>0</xdr:rowOff>
    </xdr:from>
    <xdr:to>
      <xdr:col>7</xdr:col>
      <xdr:colOff>304800</xdr:colOff>
      <xdr:row>583</xdr:row>
      <xdr:rowOff>127955</xdr:rowOff>
    </xdr:to>
    <xdr:sp macro="" textlink="">
      <xdr:nvSpPr>
        <xdr:cNvPr id="15" name="AutoShape 14" descr="http://b.scorecardresearch.com/b?rn=72761919&amp;C1=2&amp;C2=1000009&amp;C4=http%3A%2F%2Fwww.mapquest.com%2Fmqrequest.html&amp;C5=mq.mq&amp;C7=http%3A%2F%2Fwww.mapquest.com%2Fmqrequest.html&amp;C8=Driving%20Directions%20from%20Gainesville%2C%20Florida%2032611%20to%20Alachua%2C%20Florida%2032615%20%7C%20MapQuest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>
          <a:spLocks noChangeAspect="1" noChangeArrowheads="1"/>
        </xdr:cNvSpPr>
      </xdr:nvSpPr>
      <xdr:spPr bwMode="auto">
        <a:xfrm>
          <a:off x="7353300" y="102176580"/>
          <a:ext cx="304800" cy="3032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587</xdr:row>
      <xdr:rowOff>0</xdr:rowOff>
    </xdr:from>
    <xdr:to>
      <xdr:col>7</xdr:col>
      <xdr:colOff>304800</xdr:colOff>
      <xdr:row>588</xdr:row>
      <xdr:rowOff>127955</xdr:rowOff>
    </xdr:to>
    <xdr:sp macro="" textlink="">
      <xdr:nvSpPr>
        <xdr:cNvPr id="16" name="AutoShape 15" descr="http://b.scorecardresearch.com/b?rn=48636072&amp;C1=2&amp;C2=1000009&amp;C4=http%3A%2F%2Fwww.mapquest.com%2F&amp;C5=mq.mq&amp;C7=http%3A%2F%2Fwww.mapquest.com%2F&amp;C8=MapQuest%20Maps%20-%20Driving%20Directions%20-%20Map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7353300" y="103052880"/>
          <a:ext cx="304800" cy="3032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587</xdr:row>
      <xdr:rowOff>0</xdr:rowOff>
    </xdr:from>
    <xdr:to>
      <xdr:col>7</xdr:col>
      <xdr:colOff>309716</xdr:colOff>
      <xdr:row>588</xdr:row>
      <xdr:rowOff>127955</xdr:rowOff>
    </xdr:to>
    <xdr:sp macro="" textlink="">
      <xdr:nvSpPr>
        <xdr:cNvPr id="17" name="AutoShape 16" descr="http://b.scorecardresearch.com/b?rn=15060296&amp;C1=2&amp;C2=1000009&amp;C4=http%3A%2F%2Fwww.mapquest.com%2Fmqrequest.html&amp;C5=mq.mq&amp;C7=http%3A%2F%2Fwww.mapquest.com%2Fmqrequest.html&amp;C8=MapQuest%20Maps%20-%20Driving%20Directions%20-%20Map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>
          <a:spLocks noChangeAspect="1" noChangeArrowheads="1"/>
        </xdr:cNvSpPr>
      </xdr:nvSpPr>
      <xdr:spPr bwMode="auto">
        <a:xfrm>
          <a:off x="7353300" y="103052880"/>
          <a:ext cx="309716" cy="3032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587</xdr:row>
      <xdr:rowOff>0</xdr:rowOff>
    </xdr:from>
    <xdr:to>
      <xdr:col>7</xdr:col>
      <xdr:colOff>304800</xdr:colOff>
      <xdr:row>588</xdr:row>
      <xdr:rowOff>127955</xdr:rowOff>
    </xdr:to>
    <xdr:sp macro="" textlink="">
      <xdr:nvSpPr>
        <xdr:cNvPr id="18" name="AutoShape 17" descr="http://b.scorecardresearch.com/b?rn=57133666&amp;C1=2&amp;C2=1000009&amp;C4=http%3A%2F%2Fwww.mapquest.com%2Fmqrequest.html&amp;C5=mq.mq&amp;C7=http%3A%2F%2Fwww.mapquest.com%2Fmqrequest.html&amp;C8=Driving%20Directions%20from%20Gainesville%2C%20Florida%2032611%20to%20Alachua%2C%20Florida%2032615%20%7C%20MapQuest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7353300" y="103052880"/>
          <a:ext cx="304800" cy="3032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587</xdr:row>
      <xdr:rowOff>0</xdr:rowOff>
    </xdr:from>
    <xdr:to>
      <xdr:col>7</xdr:col>
      <xdr:colOff>309716</xdr:colOff>
      <xdr:row>588</xdr:row>
      <xdr:rowOff>127955</xdr:rowOff>
    </xdr:to>
    <xdr:sp macro="" textlink="">
      <xdr:nvSpPr>
        <xdr:cNvPr id="19" name="AutoShape 18" descr="http://b.scorecardresearch.com/b?rn=33870851&amp;C1=2&amp;C2=1000009&amp;C4=http%3A%2F%2Fwww.mapquest.com%2Fmqrequest.html&amp;C5=mq.mq&amp;C7=http%3A%2F%2Fwww.mapquest.com%2Fmqrequest.html&amp;C8=Driving%20Directions%20from%20Gainesville%2C%20Florida%2032611%20to%20Alachua%2C%20Florida%2032615%20%7C%20MapQuest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7353300" y="103052880"/>
          <a:ext cx="309716" cy="3032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587</xdr:row>
      <xdr:rowOff>0</xdr:rowOff>
    </xdr:from>
    <xdr:to>
      <xdr:col>7</xdr:col>
      <xdr:colOff>304800</xdr:colOff>
      <xdr:row>588</xdr:row>
      <xdr:rowOff>127955</xdr:rowOff>
    </xdr:to>
    <xdr:sp macro="" textlink="">
      <xdr:nvSpPr>
        <xdr:cNvPr id="20" name="AutoShape 19" descr="http://b.scorecardresearch.com/b?rn=72761919&amp;C1=2&amp;C2=1000009&amp;C4=http%3A%2F%2Fwww.mapquest.com%2Fmqrequest.html&amp;C5=mq.mq&amp;C7=http%3A%2F%2Fwww.mapquest.com%2Fmqrequest.html&amp;C8=Driving%20Directions%20from%20Gainesville%2C%20Florida%2032611%20to%20Alachua%2C%20Florida%2032615%20%7C%20MapQuest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7353300" y="103052880"/>
          <a:ext cx="304800" cy="3032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587</xdr:row>
      <xdr:rowOff>0</xdr:rowOff>
    </xdr:from>
    <xdr:to>
      <xdr:col>7</xdr:col>
      <xdr:colOff>309716</xdr:colOff>
      <xdr:row>588</xdr:row>
      <xdr:rowOff>127955</xdr:rowOff>
    </xdr:to>
    <xdr:sp macro="" textlink="">
      <xdr:nvSpPr>
        <xdr:cNvPr id="21" name="AutoShape 20" descr="http://b.scorecardresearch.com/b?rn=10619655&amp;C1=2&amp;C2=1000009&amp;C4=http%3A%2F%2Fwww.mapquest.com%2Fmqrequest.html&amp;C5=mq.mq&amp;C7=http%3A%2F%2Fwww.mapquest.com%2Fmqrequest.html&amp;C8=Driving%20Directions%20from%20Gainesville%2C%20Florida%2032611%20to%20Alachua%2C%20Florida%2032615%20%7C%20MapQuest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>
          <a:spLocks noChangeAspect="1" noChangeArrowheads="1"/>
        </xdr:cNvSpPr>
      </xdr:nvSpPr>
      <xdr:spPr bwMode="auto">
        <a:xfrm>
          <a:off x="7353300" y="103052880"/>
          <a:ext cx="309716" cy="3032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9525</xdr:colOff>
      <xdr:row>2</xdr:row>
      <xdr:rowOff>9525</xdr:rowOff>
    </xdr:to>
    <xdr:pic>
      <xdr:nvPicPr>
        <xdr:cNvPr id="8" name="Picture 7" descr="Abstract banner" title="Banner 1">
          <a:extLst>
            <a:ext uri="{FF2B5EF4-FFF2-40B4-BE49-F238E27FC236}">
              <a16:creationId xmlns:a16="http://schemas.microsoft.com/office/drawing/2014/main" id="{CAD23002-EE90-4E77-8181-EE3DCBDCD95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duotone>
            <a:schemeClr val="accent1">
              <a:shade val="45000"/>
              <a:satMod val="135000"/>
            </a:schemeClr>
            <a:prstClr val="white"/>
          </a:duotone>
          <a:alphaModFix amt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0"/>
          <a:ext cx="9220200" cy="1057275"/>
        </a:xfrm>
        <a:prstGeom prst="rect">
          <a:avLst/>
        </a:prstGeom>
      </xdr:spPr>
    </xdr:pic>
    <xdr:clientData/>
  </xdr:twoCellAnchor>
  <xdr:twoCellAnchor editAs="oneCell">
    <xdr:from>
      <xdr:col>4</xdr:col>
      <xdr:colOff>1184043</xdr:colOff>
      <xdr:row>0</xdr:row>
      <xdr:rowOff>141512</xdr:rowOff>
    </xdr:from>
    <xdr:to>
      <xdr:col>6</xdr:col>
      <xdr:colOff>512107</xdr:colOff>
      <xdr:row>1</xdr:row>
      <xdr:rowOff>548072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68C2919B-24E0-4F6F-B4C3-0FE3191DF6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96675" y="141512"/>
          <a:ext cx="1573958" cy="787560"/>
        </a:xfrm>
        <a:prstGeom prst="rect">
          <a:avLst/>
        </a:prstGeom>
        <a:effectLst>
          <a:outerShdw blurRad="50800" dist="38100" dir="2700000" algn="tl" rotWithShape="0">
            <a:schemeClr val="bg1">
              <a:lumMod val="95000"/>
              <a:alpha val="40000"/>
            </a:schemeClr>
          </a:outerShdw>
        </a:effectLst>
      </xdr:spPr>
    </xdr:pic>
    <xdr:clientData/>
  </xdr:twoCellAnchor>
  <xdr:twoCellAnchor editAs="oneCell">
    <xdr:from>
      <xdr:col>6</xdr:col>
      <xdr:colOff>480883</xdr:colOff>
      <xdr:row>0</xdr:row>
      <xdr:rowOff>202385</xdr:rowOff>
    </xdr:from>
    <xdr:to>
      <xdr:col>9</xdr:col>
      <xdr:colOff>15317</xdr:colOff>
      <xdr:row>1</xdr:row>
      <xdr:rowOff>487199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84D876F7-EE44-4247-8562-7768925036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5058" y="202385"/>
          <a:ext cx="1772809" cy="665814"/>
        </a:xfrm>
        <a:prstGeom prst="rect">
          <a:avLst/>
        </a:prstGeom>
        <a:effectLst>
          <a:outerShdw blurRad="50800" dist="38100" dir="5400000" algn="t" rotWithShape="0">
            <a:schemeClr val="bg1">
              <a:lumMod val="85000"/>
              <a:alpha val="40000"/>
            </a:schemeClr>
          </a:outerShdw>
        </a:effectLst>
      </xdr:spPr>
    </xdr:pic>
    <xdr:clientData/>
  </xdr:twoCellAnchor>
  <xdr:twoCellAnchor>
    <xdr:from>
      <xdr:col>1</xdr:col>
      <xdr:colOff>1</xdr:colOff>
      <xdr:row>0</xdr:row>
      <xdr:rowOff>0</xdr:rowOff>
    </xdr:from>
    <xdr:to>
      <xdr:col>5</xdr:col>
      <xdr:colOff>1</xdr:colOff>
      <xdr:row>2</xdr:row>
      <xdr:rowOff>0</xdr:rowOff>
    </xdr:to>
    <xdr:sp macro="" textlink="">
      <xdr:nvSpPr>
        <xdr:cNvPr id="4" name="TextBox 1" descr="Inventory List" title="Title 1">
          <a:extLst>
            <a:ext uri="{FF2B5EF4-FFF2-40B4-BE49-F238E27FC236}">
              <a16:creationId xmlns:a16="http://schemas.microsoft.com/office/drawing/2014/main" id="{B8559FE9-49C2-45B4-AB1B-0D0D99452DF5}"/>
            </a:ext>
          </a:extLst>
        </xdr:cNvPr>
        <xdr:cNvSpPr txBox="1"/>
      </xdr:nvSpPr>
      <xdr:spPr>
        <a:xfrm>
          <a:off x="238126" y="0"/>
          <a:ext cx="5486400" cy="1047750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 anchorCtr="0"/>
        <a:lstStyle/>
        <a:p>
          <a:pPr marL="0" algn="l"/>
          <a:r>
            <a:rPr lang="en-US" sz="20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County</a:t>
          </a:r>
          <a:r>
            <a:rPr lang="en-US" sz="2000" b="1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 by City/Place Population Estimates</a:t>
          </a:r>
        </a:p>
        <a:p>
          <a:pPr marL="0" algn="l"/>
          <a:endParaRPr lang="en-US" sz="900" b="1" baseline="0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marL="0" algn="l"/>
          <a:r>
            <a:rPr lang="en-US" sz="20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April 1, 2019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9525</xdr:colOff>
      <xdr:row>2</xdr:row>
      <xdr:rowOff>9525</xdr:rowOff>
    </xdr:to>
    <xdr:pic>
      <xdr:nvPicPr>
        <xdr:cNvPr id="2" name="Picture 1" descr="Abstract banner" title="Banner 1">
          <a:extLst>
            <a:ext uri="{FF2B5EF4-FFF2-40B4-BE49-F238E27FC236}">
              <a16:creationId xmlns:a16="http://schemas.microsoft.com/office/drawing/2014/main" id="{109FF218-F98F-4EF5-888D-48D14C957AF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duotone>
            <a:schemeClr val="accent1">
              <a:shade val="45000"/>
              <a:satMod val="135000"/>
            </a:schemeClr>
            <a:prstClr val="white"/>
          </a:duotone>
          <a:alphaModFix amt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0"/>
          <a:ext cx="9220200" cy="1057275"/>
        </a:xfrm>
        <a:prstGeom prst="rect">
          <a:avLst/>
        </a:prstGeom>
      </xdr:spPr>
    </xdr:pic>
    <xdr:clientData/>
  </xdr:twoCellAnchor>
  <xdr:twoCellAnchor editAs="oneCell">
    <xdr:from>
      <xdr:col>4</xdr:col>
      <xdr:colOff>1184043</xdr:colOff>
      <xdr:row>0</xdr:row>
      <xdr:rowOff>141512</xdr:rowOff>
    </xdr:from>
    <xdr:to>
      <xdr:col>6</xdr:col>
      <xdr:colOff>512107</xdr:colOff>
      <xdr:row>1</xdr:row>
      <xdr:rowOff>548072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218C534-1F79-463F-A646-501166EAB6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27468" y="141512"/>
          <a:ext cx="1518814" cy="787560"/>
        </a:xfrm>
        <a:prstGeom prst="rect">
          <a:avLst/>
        </a:prstGeom>
        <a:effectLst>
          <a:outerShdw blurRad="50800" dist="38100" dir="2700000" algn="tl" rotWithShape="0">
            <a:schemeClr val="bg1">
              <a:lumMod val="95000"/>
              <a:alpha val="40000"/>
            </a:schemeClr>
          </a:outerShdw>
        </a:effectLst>
      </xdr:spPr>
    </xdr:pic>
    <xdr:clientData/>
  </xdr:twoCellAnchor>
  <xdr:twoCellAnchor editAs="oneCell">
    <xdr:from>
      <xdr:col>6</xdr:col>
      <xdr:colOff>480883</xdr:colOff>
      <xdr:row>0</xdr:row>
      <xdr:rowOff>202385</xdr:rowOff>
    </xdr:from>
    <xdr:to>
      <xdr:col>9</xdr:col>
      <xdr:colOff>15317</xdr:colOff>
      <xdr:row>1</xdr:row>
      <xdr:rowOff>487199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DF073C0-0C66-4F7A-A57F-1AFCA130AC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5058" y="202385"/>
          <a:ext cx="1772809" cy="665814"/>
        </a:xfrm>
        <a:prstGeom prst="rect">
          <a:avLst/>
        </a:prstGeom>
        <a:effectLst>
          <a:outerShdw blurRad="50800" dist="38100" dir="5400000" algn="t" rotWithShape="0">
            <a:schemeClr val="bg1">
              <a:lumMod val="85000"/>
              <a:alpha val="40000"/>
            </a:schemeClr>
          </a:outerShdw>
        </a:effectLst>
      </xdr:spPr>
    </xdr:pic>
    <xdr:clientData/>
  </xdr:twoCellAnchor>
  <xdr:twoCellAnchor>
    <xdr:from>
      <xdr:col>1</xdr:col>
      <xdr:colOff>1</xdr:colOff>
      <xdr:row>0</xdr:row>
      <xdr:rowOff>0</xdr:rowOff>
    </xdr:from>
    <xdr:to>
      <xdr:col>5</xdr:col>
      <xdr:colOff>1</xdr:colOff>
      <xdr:row>2</xdr:row>
      <xdr:rowOff>0</xdr:rowOff>
    </xdr:to>
    <xdr:sp macro="" textlink="">
      <xdr:nvSpPr>
        <xdr:cNvPr id="5" name="TextBox 1" descr="Inventory List" title="Title 1">
          <a:extLst>
            <a:ext uri="{FF2B5EF4-FFF2-40B4-BE49-F238E27FC236}">
              <a16:creationId xmlns:a16="http://schemas.microsoft.com/office/drawing/2014/main" id="{F81AD0D2-C9DC-4ADB-A467-4D43C9D64E44}"/>
            </a:ext>
          </a:extLst>
        </xdr:cNvPr>
        <xdr:cNvSpPr txBox="1"/>
      </xdr:nvSpPr>
      <xdr:spPr>
        <a:xfrm>
          <a:off x="238126" y="0"/>
          <a:ext cx="5486400" cy="1047750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 anchorCtr="0"/>
        <a:lstStyle/>
        <a:p>
          <a:pPr marL="0" algn="l"/>
          <a:r>
            <a:rPr lang="en-US" sz="20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County</a:t>
          </a:r>
          <a:r>
            <a:rPr lang="en-US" sz="2000" b="1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 by City/Place Population Estimates</a:t>
          </a:r>
        </a:p>
        <a:p>
          <a:pPr marL="0" algn="l"/>
          <a:endParaRPr lang="en-US" sz="900" b="1" baseline="0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marL="0" algn="l"/>
          <a:r>
            <a:rPr lang="en-US" sz="20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April 1, 2018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887A0A-D409-4142-BBD3-4C3128E9C5DD}">
  <dimension ref="A1:N654"/>
  <sheetViews>
    <sheetView tabSelected="1" view="pageLayout" zoomScale="55" zoomScaleNormal="100" zoomScaleSheetLayoutView="100" zoomScalePageLayoutView="55" workbookViewId="0">
      <selection activeCell="K5" sqref="K5"/>
    </sheetView>
  </sheetViews>
  <sheetFormatPr defaultColWidth="9.140625" defaultRowHeight="14.25" x14ac:dyDescent="0.2"/>
  <cols>
    <col min="1" max="1" width="3.7109375" style="17" customWidth="1"/>
    <col min="2" max="2" width="32.28515625" style="17" customWidth="1"/>
    <col min="3" max="3" width="17" style="50" bestFit="1" customWidth="1"/>
    <col min="4" max="4" width="15.7109375" style="50" bestFit="1" customWidth="1"/>
    <col min="5" max="5" width="17" style="50" bestFit="1" customWidth="1"/>
    <col min="6" max="6" width="15.140625" style="49" bestFit="1" customWidth="1"/>
    <col min="7" max="7" width="12.7109375" style="50" bestFit="1" customWidth="1"/>
    <col min="8" max="8" width="10.7109375" style="51" customWidth="1"/>
    <col min="9" max="9" width="10.28515625" style="52" customWidth="1"/>
    <col min="10" max="10" width="3.7109375" style="17" customWidth="1"/>
    <col min="11" max="11" width="9.140625" style="17" customWidth="1"/>
    <col min="12" max="12" width="49.28515625" style="350" customWidth="1"/>
    <col min="13" max="13" width="9.28515625" style="350" bestFit="1" customWidth="1"/>
    <col min="14" max="16384" width="9.140625" style="17"/>
  </cols>
  <sheetData>
    <row r="1" spans="2:9" ht="30" customHeight="1" x14ac:dyDescent="0.35">
      <c r="B1" s="281"/>
      <c r="C1" s="281"/>
      <c r="D1" s="281"/>
      <c r="E1" s="281"/>
      <c r="F1" s="281"/>
      <c r="G1" s="281"/>
      <c r="H1" s="281"/>
      <c r="I1" s="281"/>
    </row>
    <row r="2" spans="2:9" ht="52.5" customHeight="1" x14ac:dyDescent="0.2">
      <c r="B2" s="282"/>
      <c r="C2" s="282"/>
      <c r="D2" s="282"/>
      <c r="E2" s="282"/>
      <c r="F2" s="282"/>
      <c r="G2" s="282"/>
      <c r="H2" s="282"/>
      <c r="I2" s="282"/>
    </row>
    <row r="3" spans="2:9" ht="1.5" customHeight="1" x14ac:dyDescent="0.2">
      <c r="B3" s="400"/>
      <c r="C3" s="400"/>
      <c r="D3" s="400"/>
      <c r="E3" s="400"/>
      <c r="F3" s="400"/>
      <c r="G3" s="400"/>
      <c r="H3" s="400"/>
      <c r="I3" s="400"/>
    </row>
    <row r="4" spans="2:9" ht="17.25" customHeight="1" x14ac:dyDescent="0.25">
      <c r="B4" s="389"/>
      <c r="C4" s="390" t="s">
        <v>0</v>
      </c>
      <c r="D4" s="390" t="s">
        <v>1</v>
      </c>
      <c r="E4" s="390" t="s">
        <v>2</v>
      </c>
      <c r="F4" s="478" t="s">
        <v>3</v>
      </c>
      <c r="G4" s="478"/>
      <c r="H4" s="478" t="s">
        <v>4</v>
      </c>
      <c r="I4" s="478"/>
    </row>
    <row r="5" spans="2:9" ht="15.6" customHeight="1" x14ac:dyDescent="0.2">
      <c r="B5" s="390" t="s">
        <v>5</v>
      </c>
      <c r="C5" s="390" t="s">
        <v>6</v>
      </c>
      <c r="D5" s="390" t="s">
        <v>7</v>
      </c>
      <c r="E5" s="390" t="s">
        <v>7</v>
      </c>
      <c r="F5" s="392">
        <v>2020</v>
      </c>
      <c r="G5" s="392">
        <v>2024</v>
      </c>
      <c r="H5" s="391">
        <v>2020</v>
      </c>
      <c r="I5" s="391">
        <v>2024</v>
      </c>
    </row>
    <row r="6" spans="2:9" ht="18" customHeight="1" x14ac:dyDescent="0.2">
      <c r="B6" s="390" t="s">
        <v>8</v>
      </c>
      <c r="C6" s="393">
        <v>43922</v>
      </c>
      <c r="D6" s="393">
        <v>45383</v>
      </c>
      <c r="E6" s="393">
        <v>45748</v>
      </c>
      <c r="F6" s="392">
        <v>2025</v>
      </c>
      <c r="G6" s="392">
        <v>2025</v>
      </c>
      <c r="H6" s="392">
        <v>2025</v>
      </c>
      <c r="I6" s="392">
        <v>2025</v>
      </c>
    </row>
    <row r="7" spans="2:9" ht="12" customHeight="1" x14ac:dyDescent="0.2">
      <c r="B7" s="378"/>
      <c r="C7" s="379"/>
      <c r="D7" s="379"/>
      <c r="E7" s="379"/>
      <c r="F7" s="380"/>
      <c r="G7" s="381"/>
      <c r="H7" s="382"/>
      <c r="I7" s="383"/>
    </row>
    <row r="8" spans="2:9" ht="14.65" customHeight="1" x14ac:dyDescent="0.25">
      <c r="B8" s="394" t="s">
        <v>9</v>
      </c>
      <c r="C8" s="395">
        <f>BEBR2024!D8</f>
        <v>278468</v>
      </c>
      <c r="D8" s="395">
        <f>BEBR2024!B8</f>
        <v>296313</v>
      </c>
      <c r="E8" s="396">
        <f>BEBR2025!B8</f>
        <v>298485</v>
      </c>
      <c r="F8" s="396">
        <f>E8-C8</f>
        <v>20017</v>
      </c>
      <c r="G8" s="396">
        <f>E8-D8</f>
        <v>2172</v>
      </c>
      <c r="H8" s="397">
        <f>F8/C8</f>
        <v>7.1882586149934646E-2</v>
      </c>
      <c r="I8" s="397">
        <f>G8/D8</f>
        <v>7.3300867663585465E-3</v>
      </c>
    </row>
    <row r="9" spans="2:9" ht="15" x14ac:dyDescent="0.2">
      <c r="B9" s="53" t="s">
        <v>10</v>
      </c>
      <c r="C9" s="29">
        <f>BEBR2024!D9</f>
        <v>10574</v>
      </c>
      <c r="D9" s="29">
        <f>BEBR2024!B9</f>
        <v>11296</v>
      </c>
      <c r="E9" s="54">
        <f>BEBR2025!B9</f>
        <v>11353</v>
      </c>
      <c r="F9" s="34">
        <f t="shared" ref="F9:F18" si="0">E9-C9</f>
        <v>779</v>
      </c>
      <c r="G9" s="34">
        <f t="shared" ref="G9:G18" si="1">E9-D9</f>
        <v>57</v>
      </c>
      <c r="H9" s="32">
        <f t="shared" ref="H9:I18" si="2">F9/C9</f>
        <v>7.3671269150747121E-2</v>
      </c>
      <c r="I9" s="32">
        <f t="shared" si="2"/>
        <v>5.0460339943342774E-3</v>
      </c>
    </row>
    <row r="10" spans="2:9" ht="15" x14ac:dyDescent="0.2">
      <c r="B10" s="53" t="s">
        <v>11</v>
      </c>
      <c r="C10" s="29">
        <f>BEBR2024!D10</f>
        <v>1140</v>
      </c>
      <c r="D10" s="29">
        <f>BEBR2024!B10</f>
        <v>1165</v>
      </c>
      <c r="E10" s="54">
        <f>BEBR2025!B10</f>
        <v>1135</v>
      </c>
      <c r="F10" s="34">
        <f t="shared" si="0"/>
        <v>-5</v>
      </c>
      <c r="G10" s="34">
        <f t="shared" si="1"/>
        <v>-30</v>
      </c>
      <c r="H10" s="32">
        <f>F10/C10</f>
        <v>-4.3859649122807015E-3</v>
      </c>
      <c r="I10" s="32">
        <f>G10/D10</f>
        <v>-2.575107296137339E-2</v>
      </c>
    </row>
    <row r="11" spans="2:9" ht="15" x14ac:dyDescent="0.2">
      <c r="B11" s="53" t="s">
        <v>12</v>
      </c>
      <c r="C11" s="29">
        <f>BEBR2024!D11</f>
        <v>141085</v>
      </c>
      <c r="D11" s="29">
        <f>BEBR2024!B11</f>
        <v>150120</v>
      </c>
      <c r="E11" s="54">
        <f>BEBR2025!B11</f>
        <v>151275</v>
      </c>
      <c r="F11" s="34">
        <f t="shared" si="0"/>
        <v>10190</v>
      </c>
      <c r="G11" s="34">
        <f t="shared" si="1"/>
        <v>1155</v>
      </c>
      <c r="H11" s="32">
        <f t="shared" si="2"/>
        <v>7.2225963071907012E-2</v>
      </c>
      <c r="I11" s="32">
        <f t="shared" si="2"/>
        <v>7.6938449240607516E-3</v>
      </c>
    </row>
    <row r="12" spans="2:9" ht="15" x14ac:dyDescent="0.2">
      <c r="B12" s="53" t="s">
        <v>13</v>
      </c>
      <c r="C12" s="29">
        <f>BEBR2024!D12</f>
        <v>1478</v>
      </c>
      <c r="D12" s="29">
        <f>BEBR2024!B12</f>
        <v>1485</v>
      </c>
      <c r="E12" s="54">
        <f>BEBR2025!B12</f>
        <v>1494</v>
      </c>
      <c r="F12" s="34">
        <f t="shared" si="0"/>
        <v>16</v>
      </c>
      <c r="G12" s="34">
        <f t="shared" si="1"/>
        <v>9</v>
      </c>
      <c r="H12" s="32">
        <f t="shared" si="2"/>
        <v>1.0825439783491205E-2</v>
      </c>
      <c r="I12" s="32">
        <f t="shared" si="2"/>
        <v>6.0606060606060606E-3</v>
      </c>
    </row>
    <row r="13" spans="2:9" ht="15" x14ac:dyDescent="0.2">
      <c r="B13" s="53" t="s">
        <v>14</v>
      </c>
      <c r="C13" s="29">
        <f>BEBR2024!D13</f>
        <v>6215</v>
      </c>
      <c r="D13" s="29">
        <f>BEBR2024!B13</f>
        <v>7118</v>
      </c>
      <c r="E13" s="54">
        <f>BEBR2025!B13</f>
        <v>7131</v>
      </c>
      <c r="F13" s="34">
        <f t="shared" si="0"/>
        <v>916</v>
      </c>
      <c r="G13" s="34">
        <f t="shared" si="1"/>
        <v>13</v>
      </c>
      <c r="H13" s="32">
        <f t="shared" si="2"/>
        <v>0.14738535800482702</v>
      </c>
      <c r="I13" s="32">
        <f t="shared" si="2"/>
        <v>1.8263557178982859E-3</v>
      </c>
    </row>
    <row r="14" spans="2:9" ht="15" x14ac:dyDescent="0.2">
      <c r="B14" s="53" t="s">
        <v>15</v>
      </c>
      <c r="C14" s="29">
        <f>BEBR2024!D14</f>
        <v>316</v>
      </c>
      <c r="D14" s="29">
        <f>BEBR2024!B14</f>
        <v>304</v>
      </c>
      <c r="E14" s="54">
        <f>BEBR2025!B14</f>
        <v>306</v>
      </c>
      <c r="F14" s="34">
        <f t="shared" si="0"/>
        <v>-10</v>
      </c>
      <c r="G14" s="34">
        <f t="shared" si="1"/>
        <v>2</v>
      </c>
      <c r="H14" s="32">
        <f t="shared" si="2"/>
        <v>-3.1645569620253167E-2</v>
      </c>
      <c r="I14" s="32">
        <f t="shared" si="2"/>
        <v>6.5789473684210523E-3</v>
      </c>
    </row>
    <row r="15" spans="2:9" ht="15" x14ac:dyDescent="0.2">
      <c r="B15" s="53" t="s">
        <v>16</v>
      </c>
      <c r="C15" s="29">
        <f>BEBR2024!D15</f>
        <v>648</v>
      </c>
      <c r="D15" s="29">
        <f>BEBR2024!B15</f>
        <v>653</v>
      </c>
      <c r="E15" s="54">
        <f>BEBR2025!B15</f>
        <v>666</v>
      </c>
      <c r="F15" s="34">
        <f t="shared" si="0"/>
        <v>18</v>
      </c>
      <c r="G15" s="34">
        <f t="shared" si="1"/>
        <v>13</v>
      </c>
      <c r="H15" s="32">
        <f t="shared" si="2"/>
        <v>2.7777777777777776E-2</v>
      </c>
      <c r="I15" s="32">
        <f t="shared" si="2"/>
        <v>1.9908116385911178E-2</v>
      </c>
    </row>
    <row r="16" spans="2:9" ht="15" x14ac:dyDescent="0.2">
      <c r="B16" s="53" t="s">
        <v>17</v>
      </c>
      <c r="C16" s="29">
        <f>BEBR2024!D16</f>
        <v>7342</v>
      </c>
      <c r="D16" s="29">
        <f>BEBR2024!B16</f>
        <v>9096</v>
      </c>
      <c r="E16" s="54">
        <f>BEBR2025!B16</f>
        <v>9553</v>
      </c>
      <c r="F16" s="34">
        <f t="shared" si="0"/>
        <v>2211</v>
      </c>
      <c r="G16" s="34">
        <f t="shared" si="1"/>
        <v>457</v>
      </c>
      <c r="H16" s="32">
        <f t="shared" si="2"/>
        <v>0.30114410242440753</v>
      </c>
      <c r="I16" s="32">
        <f t="shared" si="2"/>
        <v>5.0241864555848725E-2</v>
      </c>
    </row>
    <row r="17" spans="1:9" ht="15" x14ac:dyDescent="0.2">
      <c r="B17" s="53" t="s">
        <v>18</v>
      </c>
      <c r="C17" s="29">
        <f>BEBR2024!D17</f>
        <v>846</v>
      </c>
      <c r="D17" s="29">
        <f>BEBR2024!B17</f>
        <v>869</v>
      </c>
      <c r="E17" s="54">
        <f>BEBR2025!B17</f>
        <v>857</v>
      </c>
      <c r="F17" s="34">
        <f t="shared" si="0"/>
        <v>11</v>
      </c>
      <c r="G17" s="34">
        <f t="shared" si="1"/>
        <v>-12</v>
      </c>
      <c r="H17" s="32">
        <f t="shared" si="2"/>
        <v>1.3002364066193853E-2</v>
      </c>
      <c r="I17" s="32">
        <f t="shared" si="2"/>
        <v>-1.3808975834292289E-2</v>
      </c>
    </row>
    <row r="18" spans="1:9" ht="15" x14ac:dyDescent="0.2">
      <c r="B18" s="53" t="s">
        <v>19</v>
      </c>
      <c r="C18" s="29">
        <f>BEBR2024!D18</f>
        <v>108824</v>
      </c>
      <c r="D18" s="29">
        <f>BEBR2024!B18</f>
        <v>114207</v>
      </c>
      <c r="E18" s="54">
        <f>BEBR2025!B18</f>
        <v>114715</v>
      </c>
      <c r="F18" s="34">
        <f t="shared" si="0"/>
        <v>5891</v>
      </c>
      <c r="G18" s="34">
        <f t="shared" si="1"/>
        <v>508</v>
      </c>
      <c r="H18" s="32">
        <f t="shared" si="2"/>
        <v>5.4133279423656547E-2</v>
      </c>
      <c r="I18" s="32">
        <f t="shared" si="2"/>
        <v>4.4480636038071219E-3</v>
      </c>
    </row>
    <row r="19" spans="1:9" ht="15" x14ac:dyDescent="0.2">
      <c r="B19" s="33"/>
      <c r="C19" s="34"/>
      <c r="D19" s="34"/>
      <c r="E19" s="34"/>
      <c r="F19" s="34"/>
      <c r="G19" s="34"/>
      <c r="H19" s="384"/>
      <c r="I19" s="384"/>
    </row>
    <row r="20" spans="1:9" ht="15.75" x14ac:dyDescent="0.25">
      <c r="B20" s="389" t="s">
        <v>20</v>
      </c>
      <c r="C20" s="395">
        <f>BEBR2024!D20</f>
        <v>28259</v>
      </c>
      <c r="D20" s="395">
        <f>BEBR2024!B20</f>
        <v>28899</v>
      </c>
      <c r="E20" s="396">
        <f>BEBR2025!B20</f>
        <v>29139</v>
      </c>
      <c r="F20" s="396">
        <f>E20-C20</f>
        <v>880</v>
      </c>
      <c r="G20" s="396">
        <f t="shared" ref="G20:G23" si="3">E20-D20</f>
        <v>240</v>
      </c>
      <c r="H20" s="397">
        <f t="shared" ref="H20:I23" si="4">F20/C20</f>
        <v>3.1140521603736863E-2</v>
      </c>
      <c r="I20" s="397">
        <f t="shared" si="4"/>
        <v>8.3047856327208552E-3</v>
      </c>
    </row>
    <row r="21" spans="1:9" ht="15" x14ac:dyDescent="0.2">
      <c r="B21" s="53" t="s">
        <v>21</v>
      </c>
      <c r="C21" s="34">
        <f>BEBR2024!D21</f>
        <v>463</v>
      </c>
      <c r="D21" s="34">
        <f>BEBR2024!B21</f>
        <v>491</v>
      </c>
      <c r="E21" s="54">
        <f>BEBR2025!B21</f>
        <v>491</v>
      </c>
      <c r="F21" s="34">
        <f>E21-C21</f>
        <v>28</v>
      </c>
      <c r="G21" s="34">
        <f t="shared" si="3"/>
        <v>0</v>
      </c>
      <c r="H21" s="32">
        <f t="shared" si="4"/>
        <v>6.0475161987041039E-2</v>
      </c>
      <c r="I21" s="32">
        <f t="shared" si="4"/>
        <v>0</v>
      </c>
    </row>
    <row r="22" spans="1:9" ht="15" x14ac:dyDescent="0.2">
      <c r="B22" s="53" t="s">
        <v>22</v>
      </c>
      <c r="C22" s="34">
        <f>BEBR2024!D22</f>
        <v>7304</v>
      </c>
      <c r="D22" s="34">
        <f>BEBR2024!B22</f>
        <v>8113</v>
      </c>
      <c r="E22" s="54">
        <f>BEBR2025!B22</f>
        <v>8162</v>
      </c>
      <c r="F22" s="34">
        <f>E22-C22</f>
        <v>858</v>
      </c>
      <c r="G22" s="34">
        <f t="shared" si="3"/>
        <v>49</v>
      </c>
      <c r="H22" s="32">
        <f t="shared" si="4"/>
        <v>0.11746987951807229</v>
      </c>
      <c r="I22" s="32">
        <f t="shared" si="4"/>
        <v>6.0396893874029335E-3</v>
      </c>
    </row>
    <row r="23" spans="1:9" ht="15" x14ac:dyDescent="0.2">
      <c r="B23" s="53" t="s">
        <v>19</v>
      </c>
      <c r="C23" s="34">
        <f>BEBR2024!D23</f>
        <v>20492</v>
      </c>
      <c r="D23" s="34">
        <f>BEBR2024!B23</f>
        <v>20295</v>
      </c>
      <c r="E23" s="54">
        <f>BEBR2025!B23</f>
        <v>20486</v>
      </c>
      <c r="F23" s="34">
        <f>E23-C23</f>
        <v>-6</v>
      </c>
      <c r="G23" s="34">
        <f t="shared" si="3"/>
        <v>191</v>
      </c>
      <c r="H23" s="32">
        <f t="shared" si="4"/>
        <v>-2.9279718914698418E-4</v>
      </c>
      <c r="I23" s="32">
        <f t="shared" si="4"/>
        <v>9.4111850209411194E-3</v>
      </c>
    </row>
    <row r="24" spans="1:9" ht="15" x14ac:dyDescent="0.2">
      <c r="B24" s="33"/>
      <c r="C24" s="34"/>
      <c r="D24" s="34"/>
      <c r="E24" s="54"/>
      <c r="F24" s="34"/>
      <c r="G24" s="34"/>
      <c r="H24" s="384"/>
      <c r="I24" s="384"/>
    </row>
    <row r="25" spans="1:9" ht="15.75" x14ac:dyDescent="0.25">
      <c r="A25" s="444"/>
      <c r="B25" s="389" t="s">
        <v>23</v>
      </c>
      <c r="C25" s="395">
        <f>BEBR2024!D25</f>
        <v>175216</v>
      </c>
      <c r="D25" s="395">
        <f>BEBR2024!B25</f>
        <v>196112</v>
      </c>
      <c r="E25" s="396">
        <f>BEBR2025!B25</f>
        <v>199950</v>
      </c>
      <c r="F25" s="396">
        <f t="shared" ref="F25" si="5">E25-C25</f>
        <v>24734</v>
      </c>
      <c r="G25" s="396">
        <f t="shared" ref="G25" si="6">E25-D25</f>
        <v>3838</v>
      </c>
      <c r="H25" s="397">
        <f t="shared" ref="H25" si="7">F25/C25</f>
        <v>0.14116290749703223</v>
      </c>
      <c r="I25" s="397">
        <f t="shared" ref="I25" si="8">G25/D25</f>
        <v>1.9570449539038918E-2</v>
      </c>
    </row>
    <row r="26" spans="1:9" ht="15" x14ac:dyDescent="0.2">
      <c r="B26" s="33" t="s">
        <v>24</v>
      </c>
      <c r="C26" s="34">
        <f>BEBR2024!D26</f>
        <v>13045</v>
      </c>
      <c r="D26" s="34">
        <f>BEBR2024!B26</f>
        <v>14835</v>
      </c>
      <c r="E26" s="54">
        <f>BEBR2025!B26</f>
        <v>15157</v>
      </c>
      <c r="F26" s="34">
        <f t="shared" ref="F26:F33" si="9">E26-C26</f>
        <v>2112</v>
      </c>
      <c r="G26" s="34">
        <f t="shared" ref="G26:G33" si="10">E26-D26</f>
        <v>322</v>
      </c>
      <c r="H26" s="384">
        <f t="shared" ref="H26:H33" si="11">F26/C26</f>
        <v>0.16190111153698736</v>
      </c>
      <c r="I26" s="384">
        <f t="shared" ref="I26:I33" si="12">G26/D26</f>
        <v>2.1705426356589147E-2</v>
      </c>
    </row>
    <row r="27" spans="1:9" ht="15" x14ac:dyDescent="0.2">
      <c r="B27" s="53" t="s">
        <v>25</v>
      </c>
      <c r="C27" s="34">
        <f>BEBR2024!D27</f>
        <v>18695</v>
      </c>
      <c r="D27" s="34">
        <f>BEBR2024!B27</f>
        <v>20469</v>
      </c>
      <c r="E27" s="54">
        <f>BEBR2025!B27</f>
        <v>21733</v>
      </c>
      <c r="F27" s="34">
        <f t="shared" si="9"/>
        <v>3038</v>
      </c>
      <c r="G27" s="34">
        <f t="shared" si="10"/>
        <v>1264</v>
      </c>
      <c r="H27" s="32">
        <f t="shared" si="11"/>
        <v>0.16250334313987697</v>
      </c>
      <c r="I27" s="32">
        <f t="shared" si="12"/>
        <v>6.1751917533831649E-2</v>
      </c>
    </row>
    <row r="28" spans="1:9" ht="15" x14ac:dyDescent="0.2">
      <c r="B28" s="53" t="s">
        <v>26</v>
      </c>
      <c r="C28" s="34">
        <f>BEBR2024!D28</f>
        <v>916</v>
      </c>
      <c r="D28" s="34">
        <f>BEBR2024!B28</f>
        <v>1416</v>
      </c>
      <c r="E28" s="54">
        <f>BEBR2025!B28</f>
        <v>1402</v>
      </c>
      <c r="F28" s="34">
        <f t="shared" si="9"/>
        <v>486</v>
      </c>
      <c r="G28" s="34">
        <f t="shared" si="10"/>
        <v>-14</v>
      </c>
      <c r="H28" s="32">
        <f t="shared" si="11"/>
        <v>0.53056768558951961</v>
      </c>
      <c r="I28" s="32">
        <f t="shared" si="12"/>
        <v>-9.887005649717515E-3</v>
      </c>
    </row>
    <row r="29" spans="1:9" ht="15" x14ac:dyDescent="0.2">
      <c r="B29" s="53" t="s">
        <v>27</v>
      </c>
      <c r="C29" s="34">
        <f>BEBR2024!D29</f>
        <v>32939</v>
      </c>
      <c r="D29" s="34">
        <f>BEBR2024!B29</f>
        <v>37909</v>
      </c>
      <c r="E29" s="54">
        <f>BEBR2025!B29</f>
        <v>38078</v>
      </c>
      <c r="F29" s="34">
        <f t="shared" si="9"/>
        <v>5139</v>
      </c>
      <c r="G29" s="34">
        <f t="shared" si="10"/>
        <v>169</v>
      </c>
      <c r="H29" s="32">
        <f t="shared" si="11"/>
        <v>0.1560156653207444</v>
      </c>
      <c r="I29" s="32">
        <f t="shared" si="12"/>
        <v>4.4580442638951171E-3</v>
      </c>
    </row>
    <row r="30" spans="1:9" ht="15" x14ac:dyDescent="0.2">
      <c r="B30" s="53" t="s">
        <v>28</v>
      </c>
      <c r="C30" s="34">
        <f>BEBR2024!D30</f>
        <v>18094</v>
      </c>
      <c r="D30" s="34">
        <f>BEBR2024!B30</f>
        <v>19549</v>
      </c>
      <c r="E30" s="54">
        <f>BEBR2025!B30</f>
        <v>19581</v>
      </c>
      <c r="F30" s="34">
        <f t="shared" si="9"/>
        <v>1487</v>
      </c>
      <c r="G30" s="34">
        <f t="shared" si="10"/>
        <v>32</v>
      </c>
      <c r="H30" s="32">
        <f t="shared" si="11"/>
        <v>8.2181938764231244E-2</v>
      </c>
      <c r="I30" s="32">
        <f t="shared" si="12"/>
        <v>1.6369123740344776E-3</v>
      </c>
    </row>
    <row r="31" spans="1:9" ht="15" x14ac:dyDescent="0.2">
      <c r="B31" s="53" t="s">
        <v>29</v>
      </c>
      <c r="C31" s="34">
        <f>BEBR2024!D31</f>
        <v>4010</v>
      </c>
      <c r="D31" s="34">
        <f>BEBR2024!B31</f>
        <v>4427</v>
      </c>
      <c r="E31" s="54">
        <f>BEBR2025!B31</f>
        <v>4608</v>
      </c>
      <c r="F31" s="34">
        <f t="shared" si="9"/>
        <v>598</v>
      </c>
      <c r="G31" s="34">
        <f t="shared" si="10"/>
        <v>181</v>
      </c>
      <c r="H31" s="32">
        <f t="shared" si="11"/>
        <v>0.14912718204488778</v>
      </c>
      <c r="I31" s="32">
        <f t="shared" si="12"/>
        <v>4.0885475491303364E-2</v>
      </c>
    </row>
    <row r="32" spans="1:9" ht="15" x14ac:dyDescent="0.2">
      <c r="B32" s="53" t="s">
        <v>30</v>
      </c>
      <c r="C32" s="34">
        <f>BEBR2024!D32</f>
        <v>8075</v>
      </c>
      <c r="D32" s="34">
        <f>BEBR2024!B32</f>
        <v>9010</v>
      </c>
      <c r="E32" s="54">
        <f>BEBR2025!B32</f>
        <v>9213</v>
      </c>
      <c r="F32" s="34">
        <f t="shared" si="9"/>
        <v>1138</v>
      </c>
      <c r="G32" s="34">
        <f t="shared" si="10"/>
        <v>203</v>
      </c>
      <c r="H32" s="32">
        <f t="shared" si="11"/>
        <v>0.14092879256965946</v>
      </c>
      <c r="I32" s="32">
        <f t="shared" si="12"/>
        <v>2.2530521642619313E-2</v>
      </c>
    </row>
    <row r="33" spans="2:9" ht="15" x14ac:dyDescent="0.2">
      <c r="B33" s="53" t="s">
        <v>19</v>
      </c>
      <c r="C33" s="34">
        <f>BEBR2024!D33</f>
        <v>79442</v>
      </c>
      <c r="D33" s="34">
        <f>BEBR2024!B33</f>
        <v>88497</v>
      </c>
      <c r="E33" s="54">
        <f>BEBR2025!B33</f>
        <v>90178</v>
      </c>
      <c r="F33" s="34">
        <f t="shared" si="9"/>
        <v>10736</v>
      </c>
      <c r="G33" s="34">
        <f t="shared" si="10"/>
        <v>1681</v>
      </c>
      <c r="H33" s="32">
        <f t="shared" si="11"/>
        <v>0.13514261977291608</v>
      </c>
      <c r="I33" s="32">
        <f t="shared" si="12"/>
        <v>1.8994994180593694E-2</v>
      </c>
    </row>
    <row r="34" spans="2:9" ht="15" x14ac:dyDescent="0.2">
      <c r="B34" s="33"/>
      <c r="C34" s="34"/>
      <c r="D34" s="34"/>
      <c r="E34" s="54"/>
      <c r="F34" s="34"/>
      <c r="G34" s="34"/>
      <c r="H34" s="384"/>
      <c r="I34" s="384"/>
    </row>
    <row r="35" spans="2:9" ht="15.75" x14ac:dyDescent="0.25">
      <c r="B35" s="389" t="s">
        <v>31</v>
      </c>
      <c r="C35" s="395">
        <f>BEBR2024!D35</f>
        <v>28303</v>
      </c>
      <c r="D35" s="395">
        <f>BEBR2024!B35</f>
        <v>27335</v>
      </c>
      <c r="E35" s="396">
        <f>BEBR2025!B35</f>
        <v>27668</v>
      </c>
      <c r="F35" s="396">
        <f>E35-C35</f>
        <v>-635</v>
      </c>
      <c r="G35" s="396">
        <f t="shared" ref="G35" si="13">E35-D35</f>
        <v>333</v>
      </c>
      <c r="H35" s="397">
        <f t="shared" ref="H35" si="14">F35/C35</f>
        <v>-2.2435784192488428E-2</v>
      </c>
      <c r="I35" s="397">
        <f t="shared" ref="I35" si="15">G35/D35</f>
        <v>1.2182184013169929E-2</v>
      </c>
    </row>
    <row r="36" spans="2:9" ht="15" x14ac:dyDescent="0.2">
      <c r="B36" s="53" t="s">
        <v>32</v>
      </c>
      <c r="C36" s="34">
        <f>BEBR2024!D36</f>
        <v>322</v>
      </c>
      <c r="D36" s="34">
        <f>BEBR2024!B36</f>
        <v>313</v>
      </c>
      <c r="E36" s="54">
        <f>BEBR2025!B36</f>
        <v>305</v>
      </c>
      <c r="F36" s="34">
        <f t="shared" ref="F36:F40" si="16">E36-C36</f>
        <v>-17</v>
      </c>
      <c r="G36" s="34">
        <f t="shared" ref="G36:G40" si="17">E36-D36</f>
        <v>-8</v>
      </c>
      <c r="H36" s="32">
        <f t="shared" ref="H36:H40" si="18">F36/C36</f>
        <v>-5.2795031055900624E-2</v>
      </c>
      <c r="I36" s="32">
        <f t="shared" ref="I36:I40" si="19">G36/D36</f>
        <v>-2.5559105431309903E-2</v>
      </c>
    </row>
    <row r="37" spans="2:9" ht="15" x14ac:dyDescent="0.2">
      <c r="B37" s="53" t="s">
        <v>33</v>
      </c>
      <c r="C37" s="34">
        <f>BEBR2024!D37</f>
        <v>451</v>
      </c>
      <c r="D37" s="34">
        <f>BEBR2024!B37</f>
        <v>483</v>
      </c>
      <c r="E37" s="54">
        <f>BEBR2025!B37</f>
        <v>498</v>
      </c>
      <c r="F37" s="34">
        <f t="shared" si="16"/>
        <v>47</v>
      </c>
      <c r="G37" s="34">
        <f t="shared" si="17"/>
        <v>15</v>
      </c>
      <c r="H37" s="32">
        <f t="shared" si="18"/>
        <v>0.10421286031042129</v>
      </c>
      <c r="I37" s="32">
        <f t="shared" si="19"/>
        <v>3.1055900621118012E-2</v>
      </c>
    </row>
    <row r="38" spans="2:9" ht="15" x14ac:dyDescent="0.2">
      <c r="B38" s="53" t="s">
        <v>34</v>
      </c>
      <c r="C38" s="34">
        <f>BEBR2024!D38</f>
        <v>636</v>
      </c>
      <c r="D38" s="34">
        <f>BEBR2024!B38</f>
        <v>658</v>
      </c>
      <c r="E38" s="54">
        <f>BEBR2025!B38</f>
        <v>708</v>
      </c>
      <c r="F38" s="34">
        <f t="shared" si="16"/>
        <v>72</v>
      </c>
      <c r="G38" s="34">
        <f t="shared" si="17"/>
        <v>50</v>
      </c>
      <c r="H38" s="32">
        <f t="shared" si="18"/>
        <v>0.11320754716981132</v>
      </c>
      <c r="I38" s="32">
        <f t="shared" si="19"/>
        <v>7.598784194528875E-2</v>
      </c>
    </row>
    <row r="39" spans="2:9" ht="15" x14ac:dyDescent="0.2">
      <c r="B39" s="53" t="s">
        <v>35</v>
      </c>
      <c r="C39" s="34">
        <f>BEBR2024!D39</f>
        <v>5796</v>
      </c>
      <c r="D39" s="34">
        <f>BEBR2024!B39</f>
        <v>5893</v>
      </c>
      <c r="E39" s="54">
        <f>BEBR2025!B39</f>
        <v>6174</v>
      </c>
      <c r="F39" s="34">
        <f t="shared" si="16"/>
        <v>378</v>
      </c>
      <c r="G39" s="34">
        <f t="shared" si="17"/>
        <v>281</v>
      </c>
      <c r="H39" s="32">
        <f t="shared" si="18"/>
        <v>6.5217391304347824E-2</v>
      </c>
      <c r="I39" s="32">
        <f t="shared" si="19"/>
        <v>4.7683692516545056E-2</v>
      </c>
    </row>
    <row r="40" spans="2:9" ht="15" x14ac:dyDescent="0.2">
      <c r="B40" s="53" t="s">
        <v>36</v>
      </c>
      <c r="C40" s="34">
        <f>BEBR2024!D40</f>
        <v>21098</v>
      </c>
      <c r="D40" s="34">
        <f>BEBR2024!B40</f>
        <v>19988</v>
      </c>
      <c r="E40" s="54">
        <f>BEBR2025!B40</f>
        <v>19983</v>
      </c>
      <c r="F40" s="34">
        <f t="shared" si="16"/>
        <v>-1115</v>
      </c>
      <c r="G40" s="34">
        <f t="shared" si="17"/>
        <v>-5</v>
      </c>
      <c r="H40" s="32">
        <f t="shared" si="18"/>
        <v>-5.2848611242771827E-2</v>
      </c>
      <c r="I40" s="32">
        <f t="shared" si="19"/>
        <v>-2.5015009005403241E-4</v>
      </c>
    </row>
    <row r="41" spans="2:9" ht="15" x14ac:dyDescent="0.2">
      <c r="B41" s="33"/>
      <c r="C41" s="34"/>
      <c r="D41" s="34"/>
      <c r="E41" s="54"/>
      <c r="F41" s="34"/>
      <c r="G41" s="34"/>
      <c r="H41" s="384"/>
      <c r="I41" s="384"/>
    </row>
    <row r="42" spans="2:9" ht="14.25" customHeight="1" x14ac:dyDescent="0.25">
      <c r="B42" s="389" t="s">
        <v>37</v>
      </c>
      <c r="C42" s="395">
        <f>BEBR2024!D42</f>
        <v>606612</v>
      </c>
      <c r="D42" s="395">
        <f>BEBR2024!B42</f>
        <v>653703</v>
      </c>
      <c r="E42" s="396">
        <f>BEBR2025!B42</f>
        <v>667900</v>
      </c>
      <c r="F42" s="396">
        <f t="shared" ref="F42:F59" si="20">E42-C42</f>
        <v>61288</v>
      </c>
      <c r="G42" s="396">
        <f t="shared" ref="G42:G59" si="21">E42-D42</f>
        <v>14197</v>
      </c>
      <c r="H42" s="397">
        <f t="shared" ref="H42:H59" si="22">F42/C42</f>
        <v>0.10103327992192702</v>
      </c>
      <c r="I42" s="397">
        <f t="shared" ref="I42:I59" si="23">G42/D42</f>
        <v>2.1717813747221596E-2</v>
      </c>
    </row>
    <row r="43" spans="2:9" ht="15" x14ac:dyDescent="0.2">
      <c r="B43" s="53" t="s">
        <v>38</v>
      </c>
      <c r="C43" s="34">
        <f>BEBR2024!D43</f>
        <v>9972</v>
      </c>
      <c r="D43" s="34">
        <f>BEBR2024!B43</f>
        <v>10002</v>
      </c>
      <c r="E43" s="54">
        <f>BEBR2025!B43</f>
        <v>9987</v>
      </c>
      <c r="F43" s="34">
        <f t="shared" si="20"/>
        <v>15</v>
      </c>
      <c r="G43" s="34">
        <f t="shared" si="21"/>
        <v>-15</v>
      </c>
      <c r="H43" s="32">
        <f t="shared" si="22"/>
        <v>1.5042117930204573E-3</v>
      </c>
      <c r="I43" s="32">
        <f t="shared" si="23"/>
        <v>-1.4997000599880025E-3</v>
      </c>
    </row>
    <row r="44" spans="2:9" ht="15" x14ac:dyDescent="0.2">
      <c r="B44" s="53" t="s">
        <v>39</v>
      </c>
      <c r="C44" s="34">
        <f>BEBR2024!D44</f>
        <v>19041</v>
      </c>
      <c r="D44" s="34">
        <f>BEBR2024!B44</f>
        <v>21123</v>
      </c>
      <c r="E44" s="54">
        <f>BEBR2025!B44</f>
        <v>21518</v>
      </c>
      <c r="F44" s="34">
        <f t="shared" si="20"/>
        <v>2477</v>
      </c>
      <c r="G44" s="34">
        <f t="shared" si="21"/>
        <v>395</v>
      </c>
      <c r="H44" s="32">
        <f t="shared" si="22"/>
        <v>0.1300877054776535</v>
      </c>
      <c r="I44" s="32">
        <f t="shared" si="23"/>
        <v>1.8699995265823985E-2</v>
      </c>
    </row>
    <row r="45" spans="2:9" ht="15" x14ac:dyDescent="0.2">
      <c r="B45" s="53" t="s">
        <v>40</v>
      </c>
      <c r="C45" s="34">
        <f>BEBR2024!D45</f>
        <v>11354</v>
      </c>
      <c r="D45" s="34">
        <f>BEBR2024!B45</f>
        <v>11349</v>
      </c>
      <c r="E45" s="54">
        <f>BEBR2025!B45</f>
        <v>11361</v>
      </c>
      <c r="F45" s="34">
        <f t="shared" si="20"/>
        <v>7</v>
      </c>
      <c r="G45" s="34">
        <f t="shared" si="21"/>
        <v>12</v>
      </c>
      <c r="H45" s="32">
        <f t="shared" si="22"/>
        <v>6.1652281134401974E-4</v>
      </c>
      <c r="I45" s="32">
        <f t="shared" si="23"/>
        <v>1.0573618821041501E-3</v>
      </c>
    </row>
    <row r="46" spans="2:9" ht="15" x14ac:dyDescent="0.2">
      <c r="B46" s="53" t="s">
        <v>41</v>
      </c>
      <c r="C46" s="37">
        <f>BEBR2024!D46</f>
        <v>4509</v>
      </c>
      <c r="D46" s="34">
        <f>BEBR2024!B46</f>
        <v>5441</v>
      </c>
      <c r="E46" s="54">
        <f>BEBR2025!B46</f>
        <v>5859</v>
      </c>
      <c r="F46" s="34">
        <f t="shared" si="20"/>
        <v>1350</v>
      </c>
      <c r="G46" s="34">
        <f t="shared" si="21"/>
        <v>418</v>
      </c>
      <c r="H46" s="32">
        <f t="shared" si="22"/>
        <v>0.29940119760479039</v>
      </c>
      <c r="I46" s="32">
        <f t="shared" si="23"/>
        <v>7.6824113214482626E-2</v>
      </c>
    </row>
    <row r="47" spans="2:9" ht="15" x14ac:dyDescent="0.2">
      <c r="B47" s="53" t="s">
        <v>42</v>
      </c>
      <c r="C47" s="34">
        <f>BEBR2024!D47</f>
        <v>3010</v>
      </c>
      <c r="D47" s="34">
        <f>BEBR2024!B47</f>
        <v>3009</v>
      </c>
      <c r="E47" s="54">
        <f>BEBR2025!B47</f>
        <v>3009</v>
      </c>
      <c r="F47" s="34">
        <f t="shared" si="20"/>
        <v>-1</v>
      </c>
      <c r="G47" s="34">
        <f t="shared" si="21"/>
        <v>0</v>
      </c>
      <c r="H47" s="32">
        <f t="shared" si="22"/>
        <v>-3.3222591362126248E-4</v>
      </c>
      <c r="I47" s="32">
        <f t="shared" si="23"/>
        <v>0</v>
      </c>
    </row>
    <row r="48" spans="2:9" ht="15" x14ac:dyDescent="0.2">
      <c r="B48" s="53" t="s">
        <v>43</v>
      </c>
      <c r="C48" s="34">
        <f>BEBR2024!D48</f>
        <v>9019</v>
      </c>
      <c r="D48" s="34">
        <f>BEBR2024!B48</f>
        <v>8984</v>
      </c>
      <c r="E48" s="54">
        <f>BEBR2025!B48</f>
        <v>8998</v>
      </c>
      <c r="F48" s="34">
        <f t="shared" si="20"/>
        <v>-21</v>
      </c>
      <c r="G48" s="34">
        <f t="shared" si="21"/>
        <v>14</v>
      </c>
      <c r="H48" s="32">
        <f t="shared" si="22"/>
        <v>-2.3284177846767933E-3</v>
      </c>
      <c r="I48" s="32">
        <f t="shared" si="23"/>
        <v>1.558325912733749E-3</v>
      </c>
    </row>
    <row r="49" spans="2:9" ht="15" x14ac:dyDescent="0.2">
      <c r="B49" s="53" t="s">
        <v>44</v>
      </c>
      <c r="C49" s="34">
        <f>BEBR2024!D49</f>
        <v>2949</v>
      </c>
      <c r="D49" s="34">
        <f>BEBR2024!B49</f>
        <v>3118</v>
      </c>
      <c r="E49" s="54">
        <f>BEBR2025!B49</f>
        <v>3136</v>
      </c>
      <c r="F49" s="34">
        <f t="shared" si="20"/>
        <v>187</v>
      </c>
      <c r="G49" s="34">
        <f t="shared" si="21"/>
        <v>18</v>
      </c>
      <c r="H49" s="32">
        <f t="shared" si="22"/>
        <v>6.3411325873177354E-2</v>
      </c>
      <c r="I49" s="32">
        <f t="shared" si="23"/>
        <v>5.7729313662604233E-3</v>
      </c>
    </row>
    <row r="50" spans="2:9" ht="15" x14ac:dyDescent="0.2">
      <c r="B50" s="53" t="s">
        <v>45</v>
      </c>
      <c r="C50" s="34">
        <f>BEBR2024!D50</f>
        <v>84678</v>
      </c>
      <c r="D50" s="34">
        <f>BEBR2024!B50</f>
        <v>87846</v>
      </c>
      <c r="E50" s="54">
        <f>BEBR2025!B50</f>
        <v>88499</v>
      </c>
      <c r="F50" s="34">
        <f t="shared" si="20"/>
        <v>3821</v>
      </c>
      <c r="G50" s="34">
        <f t="shared" si="21"/>
        <v>653</v>
      </c>
      <c r="H50" s="32">
        <f t="shared" si="22"/>
        <v>4.512388105529181E-2</v>
      </c>
      <c r="I50" s="32">
        <f t="shared" si="23"/>
        <v>7.4334631058898528E-3</v>
      </c>
    </row>
    <row r="51" spans="2:9" ht="15" x14ac:dyDescent="0.2">
      <c r="B51" s="53" t="s">
        <v>46</v>
      </c>
      <c r="C51" s="34">
        <f>BEBR2024!D51</f>
        <v>3231</v>
      </c>
      <c r="D51" s="34">
        <f>BEBR2024!B51</f>
        <v>3306</v>
      </c>
      <c r="E51" s="54">
        <f>BEBR2025!B51</f>
        <v>3334</v>
      </c>
      <c r="F51" s="34">
        <f t="shared" si="20"/>
        <v>103</v>
      </c>
      <c r="G51" s="34">
        <f t="shared" si="21"/>
        <v>28</v>
      </c>
      <c r="H51" s="32">
        <f t="shared" si="22"/>
        <v>3.187867533271433E-2</v>
      </c>
      <c r="I51" s="32">
        <f t="shared" si="23"/>
        <v>8.4694494857834243E-3</v>
      </c>
    </row>
    <row r="52" spans="2:9" ht="15" x14ac:dyDescent="0.2">
      <c r="B52" s="53" t="s">
        <v>47</v>
      </c>
      <c r="C52" s="34">
        <f>BEBR2024!D52</f>
        <v>681</v>
      </c>
      <c r="D52" s="34">
        <f>BEBR2024!B52</f>
        <v>684</v>
      </c>
      <c r="E52" s="54">
        <f>BEBR2025!B52</f>
        <v>691</v>
      </c>
      <c r="F52" s="34">
        <f t="shared" si="20"/>
        <v>10</v>
      </c>
      <c r="G52" s="34">
        <f t="shared" si="21"/>
        <v>7</v>
      </c>
      <c r="H52" s="32">
        <f t="shared" si="22"/>
        <v>1.4684287812041116E-2</v>
      </c>
      <c r="I52" s="32">
        <f t="shared" si="23"/>
        <v>1.023391812865497E-2</v>
      </c>
    </row>
    <row r="53" spans="2:9" ht="15" x14ac:dyDescent="0.2">
      <c r="B53" s="53" t="s">
        <v>48</v>
      </c>
      <c r="C53" s="34">
        <f>BEBR2024!D53</f>
        <v>119760</v>
      </c>
      <c r="D53" s="34">
        <f>BEBR2024!B53</f>
        <v>140199</v>
      </c>
      <c r="E53" s="54">
        <f>BEBR2025!B53</f>
        <v>146929</v>
      </c>
      <c r="F53" s="34">
        <f t="shared" si="20"/>
        <v>27169</v>
      </c>
      <c r="G53" s="34">
        <f t="shared" si="21"/>
        <v>6730</v>
      </c>
      <c r="H53" s="32">
        <f t="shared" si="22"/>
        <v>0.22686205744822979</v>
      </c>
      <c r="I53" s="32">
        <f t="shared" si="23"/>
        <v>4.800319545788486E-2</v>
      </c>
    </row>
    <row r="54" spans="2:9" ht="15" x14ac:dyDescent="0.2">
      <c r="B54" s="53" t="s">
        <v>49</v>
      </c>
      <c r="C54" s="34">
        <f>BEBR2024!D54</f>
        <v>1200</v>
      </c>
      <c r="D54" s="34">
        <f>BEBR2024!B54</f>
        <v>1197</v>
      </c>
      <c r="E54" s="54">
        <f>BEBR2025!B54</f>
        <v>1189</v>
      </c>
      <c r="F54" s="34">
        <f t="shared" si="20"/>
        <v>-11</v>
      </c>
      <c r="G54" s="34">
        <f t="shared" si="21"/>
        <v>-8</v>
      </c>
      <c r="H54" s="32">
        <f t="shared" si="22"/>
        <v>-9.1666666666666667E-3</v>
      </c>
      <c r="I54" s="32">
        <f t="shared" si="23"/>
        <v>-6.6833751044277356E-3</v>
      </c>
    </row>
    <row r="55" spans="2:9" ht="15" x14ac:dyDescent="0.2">
      <c r="B55" s="53" t="s">
        <v>50</v>
      </c>
      <c r="C55" s="34">
        <f>BEBR2024!D55</f>
        <v>27678</v>
      </c>
      <c r="D55" s="34">
        <f>BEBR2024!B55</f>
        <v>29134</v>
      </c>
      <c r="E55" s="54">
        <f>BEBR2025!B55</f>
        <v>30554</v>
      </c>
      <c r="F55" s="34">
        <f t="shared" si="20"/>
        <v>2876</v>
      </c>
      <c r="G55" s="34">
        <f t="shared" si="21"/>
        <v>1420</v>
      </c>
      <c r="H55" s="32">
        <f t="shared" si="22"/>
        <v>0.10390924199725414</v>
      </c>
      <c r="I55" s="32">
        <f t="shared" si="23"/>
        <v>4.8740303425550906E-2</v>
      </c>
    </row>
    <row r="56" spans="2:9" ht="15" x14ac:dyDescent="0.2">
      <c r="B56" s="53" t="s">
        <v>51</v>
      </c>
      <c r="C56" s="34">
        <f>BEBR2024!D56</f>
        <v>11226</v>
      </c>
      <c r="D56" s="34">
        <f>BEBR2024!B56</f>
        <v>11453</v>
      </c>
      <c r="E56" s="54">
        <f>BEBR2025!B56</f>
        <v>11493</v>
      </c>
      <c r="F56" s="34">
        <f t="shared" si="20"/>
        <v>267</v>
      </c>
      <c r="G56" s="34">
        <f t="shared" si="21"/>
        <v>40</v>
      </c>
      <c r="H56" s="32">
        <f t="shared" si="22"/>
        <v>2.3784072688401926E-2</v>
      </c>
      <c r="I56" s="32">
        <f t="shared" si="23"/>
        <v>3.4925347070636514E-3</v>
      </c>
    </row>
    <row r="57" spans="2:9" ht="15" x14ac:dyDescent="0.2">
      <c r="B57" s="53" t="s">
        <v>52</v>
      </c>
      <c r="C57" s="34">
        <f>BEBR2024!D57</f>
        <v>48789</v>
      </c>
      <c r="D57" s="34">
        <f>BEBR2024!B57</f>
        <v>50547</v>
      </c>
      <c r="E57" s="54">
        <f>BEBR2025!B57</f>
        <v>51158</v>
      </c>
      <c r="F57" s="34">
        <f t="shared" si="20"/>
        <v>2369</v>
      </c>
      <c r="G57" s="34">
        <f t="shared" si="21"/>
        <v>611</v>
      </c>
      <c r="H57" s="32">
        <f t="shared" si="22"/>
        <v>4.8556026973293163E-2</v>
      </c>
      <c r="I57" s="32">
        <f t="shared" si="23"/>
        <v>1.2087759906621561E-2</v>
      </c>
    </row>
    <row r="58" spans="2:9" ht="15" x14ac:dyDescent="0.2">
      <c r="B58" s="53" t="s">
        <v>53</v>
      </c>
      <c r="C58" s="34">
        <f>BEBR2024!D58</f>
        <v>25924</v>
      </c>
      <c r="D58" s="34">
        <f>BEBR2024!B58</f>
        <v>30443</v>
      </c>
      <c r="E58" s="54">
        <f>BEBR2025!B58</f>
        <v>32372</v>
      </c>
      <c r="F58" s="34">
        <f t="shared" si="20"/>
        <v>6448</v>
      </c>
      <c r="G58" s="34">
        <f t="shared" si="21"/>
        <v>1929</v>
      </c>
      <c r="H58" s="32">
        <f t="shared" si="22"/>
        <v>0.24872704829501621</v>
      </c>
      <c r="I58" s="32">
        <f t="shared" si="23"/>
        <v>6.3364320204973235E-2</v>
      </c>
    </row>
    <row r="59" spans="2:9" ht="15" x14ac:dyDescent="0.2">
      <c r="B59" s="53" t="s">
        <v>19</v>
      </c>
      <c r="C59" s="34">
        <f>BEBR2024!D59</f>
        <v>223591</v>
      </c>
      <c r="D59" s="34">
        <f>BEBR2024!B59</f>
        <v>235868</v>
      </c>
      <c r="E59" s="54">
        <f>BEBR2025!B59</f>
        <v>237813</v>
      </c>
      <c r="F59" s="34">
        <f t="shared" si="20"/>
        <v>14222</v>
      </c>
      <c r="G59" s="34">
        <f t="shared" si="21"/>
        <v>1945</v>
      </c>
      <c r="H59" s="32">
        <f t="shared" si="22"/>
        <v>6.3607211381495679E-2</v>
      </c>
      <c r="I59" s="32">
        <f t="shared" si="23"/>
        <v>8.2461376702223279E-3</v>
      </c>
    </row>
    <row r="60" spans="2:9" ht="15" x14ac:dyDescent="0.2">
      <c r="B60" s="33"/>
      <c r="C60" s="34"/>
      <c r="D60" s="34"/>
      <c r="E60" s="54"/>
      <c r="F60" s="34"/>
      <c r="G60" s="34"/>
      <c r="H60" s="384"/>
      <c r="I60" s="384"/>
    </row>
    <row r="61" spans="2:9" ht="15.75" x14ac:dyDescent="0.25">
      <c r="B61" s="389" t="s">
        <v>54</v>
      </c>
      <c r="C61" s="395">
        <f>BEBR2024!D61</f>
        <v>1944375</v>
      </c>
      <c r="D61" s="395">
        <f>BEBR2024!B61</f>
        <v>1981888</v>
      </c>
      <c r="E61" s="396">
        <f>BEBR2025!B61</f>
        <v>1993535</v>
      </c>
      <c r="F61" s="396">
        <f t="shared" ref="F61:F66" si="24">E61-C61</f>
        <v>49160</v>
      </c>
      <c r="G61" s="396">
        <f t="shared" ref="G61:G66" si="25">E61-D61</f>
        <v>11647</v>
      </c>
      <c r="H61" s="397">
        <f t="shared" ref="H61:H66" si="26">F61/C61</f>
        <v>2.5283188685310189E-2</v>
      </c>
      <c r="I61" s="397">
        <f t="shared" ref="I61:I66" si="27">G61/D61</f>
        <v>5.8767195724480897E-3</v>
      </c>
    </row>
    <row r="62" spans="2:9" ht="15" x14ac:dyDescent="0.2">
      <c r="B62" s="53" t="s">
        <v>55</v>
      </c>
      <c r="C62" s="34">
        <f>BEBR2024!D62</f>
        <v>57833</v>
      </c>
      <c r="D62" s="34">
        <f>BEBR2024!B62</f>
        <v>57702</v>
      </c>
      <c r="E62" s="54">
        <f>BEBR2025!B62</f>
        <v>57933</v>
      </c>
      <c r="F62" s="34">
        <f t="shared" si="24"/>
        <v>100</v>
      </c>
      <c r="G62" s="34">
        <f t="shared" si="25"/>
        <v>231</v>
      </c>
      <c r="H62" s="32">
        <f t="shared" si="26"/>
        <v>1.7291165943319558E-3</v>
      </c>
      <c r="I62" s="32">
        <f t="shared" si="27"/>
        <v>4.003327440989914E-3</v>
      </c>
    </row>
    <row r="63" spans="2:9" ht="15" x14ac:dyDescent="0.2">
      <c r="B63" s="53" t="s">
        <v>56</v>
      </c>
      <c r="C63" s="34">
        <f>BEBR2024!D63</f>
        <v>34401</v>
      </c>
      <c r="D63" s="34">
        <f>BEBR2024!B63</f>
        <v>35024</v>
      </c>
      <c r="E63" s="54">
        <f>BEBR2025!B63</f>
        <v>35011</v>
      </c>
      <c r="F63" s="34">
        <f t="shared" si="24"/>
        <v>610</v>
      </c>
      <c r="G63" s="34">
        <f t="shared" si="25"/>
        <v>-13</v>
      </c>
      <c r="H63" s="32">
        <f t="shared" si="26"/>
        <v>1.7732042673178107E-2</v>
      </c>
      <c r="I63" s="32">
        <f t="shared" si="27"/>
        <v>-3.7117405207857468E-4</v>
      </c>
    </row>
    <row r="64" spans="2:9" ht="15" x14ac:dyDescent="0.2">
      <c r="B64" s="53" t="s">
        <v>57</v>
      </c>
      <c r="C64" s="34">
        <f>BEBR2024!D64</f>
        <v>134394</v>
      </c>
      <c r="D64" s="34">
        <f>BEBR2024!B64</f>
        <v>135191</v>
      </c>
      <c r="E64" s="54">
        <f>BEBR2025!B64</f>
        <v>136062</v>
      </c>
      <c r="F64" s="34">
        <f t="shared" si="24"/>
        <v>1668</v>
      </c>
      <c r="G64" s="34">
        <f t="shared" si="25"/>
        <v>871</v>
      </c>
      <c r="H64" s="32">
        <f t="shared" si="26"/>
        <v>1.2411268360194651E-2</v>
      </c>
      <c r="I64" s="32">
        <f t="shared" si="27"/>
        <v>6.4427365727008452E-3</v>
      </c>
    </row>
    <row r="65" spans="2:9" ht="15" x14ac:dyDescent="0.2">
      <c r="B65" s="53" t="s">
        <v>58</v>
      </c>
      <c r="C65" s="34">
        <f>BEBR2024!D65</f>
        <v>31723</v>
      </c>
      <c r="D65" s="34">
        <f>BEBR2024!B65</f>
        <v>33746</v>
      </c>
      <c r="E65" s="54">
        <f>BEBR2025!B65</f>
        <v>34034</v>
      </c>
      <c r="F65" s="34">
        <f t="shared" si="24"/>
        <v>2311</v>
      </c>
      <c r="G65" s="34">
        <f t="shared" si="25"/>
        <v>288</v>
      </c>
      <c r="H65" s="32">
        <f t="shared" si="26"/>
        <v>7.2849352205024739E-2</v>
      </c>
      <c r="I65" s="32">
        <f t="shared" si="27"/>
        <v>8.5343448112368877E-3</v>
      </c>
    </row>
    <row r="66" spans="2:9" ht="15" x14ac:dyDescent="0.2">
      <c r="B66" s="53" t="s">
        <v>59</v>
      </c>
      <c r="C66" s="34">
        <f>BEBR2024!D66</f>
        <v>105691</v>
      </c>
      <c r="D66" s="34">
        <f>BEBR2024!B66</f>
        <v>107410</v>
      </c>
      <c r="E66" s="54">
        <f>BEBR2025!B66</f>
        <v>107914</v>
      </c>
      <c r="F66" s="34">
        <f t="shared" si="24"/>
        <v>2223</v>
      </c>
      <c r="G66" s="34">
        <f t="shared" si="25"/>
        <v>504</v>
      </c>
      <c r="H66" s="32">
        <f t="shared" si="26"/>
        <v>2.1033011325467636E-2</v>
      </c>
      <c r="I66" s="32">
        <f t="shared" si="27"/>
        <v>4.6923005306768462E-3</v>
      </c>
    </row>
    <row r="67" spans="2:9" ht="15" x14ac:dyDescent="0.2">
      <c r="B67" s="33"/>
      <c r="C67" s="34"/>
      <c r="D67" s="34"/>
      <c r="E67" s="54"/>
      <c r="F67" s="34"/>
      <c r="G67" s="34"/>
      <c r="H67" s="384"/>
      <c r="I67" s="384"/>
    </row>
    <row r="68" spans="2:9" ht="15.75" x14ac:dyDescent="0.25">
      <c r="B68" s="389" t="s">
        <v>60</v>
      </c>
      <c r="C68" s="395"/>
      <c r="D68" s="395"/>
      <c r="E68" s="396"/>
      <c r="F68" s="396"/>
      <c r="G68" s="396"/>
      <c r="H68" s="397"/>
      <c r="I68" s="397"/>
    </row>
    <row r="69" spans="2:9" ht="15" x14ac:dyDescent="0.2">
      <c r="B69" s="53" t="s">
        <v>61</v>
      </c>
      <c r="C69" s="34">
        <f>BEBR2024!D67</f>
        <v>86859</v>
      </c>
      <c r="D69" s="34">
        <f>BEBR2024!B67</f>
        <v>87402</v>
      </c>
      <c r="E69" s="54">
        <f>BEBR2025!B67</f>
        <v>87712</v>
      </c>
      <c r="F69" s="34">
        <f t="shared" ref="F69:F95" si="28">E69-C69</f>
        <v>853</v>
      </c>
      <c r="G69" s="34">
        <f t="shared" ref="G69:G95" si="29">E69-D69</f>
        <v>310</v>
      </c>
      <c r="H69" s="32">
        <f t="shared" ref="H69:H95" si="30">F69/C69</f>
        <v>9.820513706121416E-3</v>
      </c>
      <c r="I69" s="32">
        <f t="shared" ref="I69:I95" si="31">G69/D69</f>
        <v>3.5468295920001829E-3</v>
      </c>
    </row>
    <row r="70" spans="2:9" ht="15" x14ac:dyDescent="0.2">
      <c r="B70" s="53" t="s">
        <v>62</v>
      </c>
      <c r="C70" s="34">
        <f>BEBR2024!D68</f>
        <v>182760</v>
      </c>
      <c r="D70" s="34">
        <f>BEBR2024!B68</f>
        <v>189583</v>
      </c>
      <c r="E70" s="54">
        <f>BEBR2025!B68</f>
        <v>192338</v>
      </c>
      <c r="F70" s="34">
        <f t="shared" si="28"/>
        <v>9578</v>
      </c>
      <c r="G70" s="34">
        <f t="shared" si="29"/>
        <v>2755</v>
      </c>
      <c r="H70" s="32">
        <f t="shared" si="30"/>
        <v>5.2407528999781135E-2</v>
      </c>
      <c r="I70" s="32">
        <f t="shared" si="31"/>
        <v>1.453189368245043E-2</v>
      </c>
    </row>
    <row r="71" spans="2:9" ht="15" x14ac:dyDescent="0.2">
      <c r="B71" s="53" t="s">
        <v>63</v>
      </c>
      <c r="C71" s="34">
        <f>BEBR2024!D69</f>
        <v>41217</v>
      </c>
      <c r="D71" s="34">
        <f>BEBR2024!B69</f>
        <v>41771</v>
      </c>
      <c r="E71" s="54">
        <f>BEBR2025!B69</f>
        <v>41819</v>
      </c>
      <c r="F71" s="34">
        <f t="shared" si="28"/>
        <v>602</v>
      </c>
      <c r="G71" s="34">
        <f t="shared" si="29"/>
        <v>48</v>
      </c>
      <c r="H71" s="32">
        <f t="shared" si="30"/>
        <v>1.4605623893053837E-2</v>
      </c>
      <c r="I71" s="32">
        <f t="shared" si="31"/>
        <v>1.1491225970170693E-3</v>
      </c>
    </row>
    <row r="72" spans="2:9" ht="15" x14ac:dyDescent="0.2">
      <c r="B72" s="53" t="s">
        <v>64</v>
      </c>
      <c r="C72" s="34">
        <f>BEBR2024!D70</f>
        <v>1987</v>
      </c>
      <c r="D72" s="34">
        <f>BEBR2024!B70</f>
        <v>1971</v>
      </c>
      <c r="E72" s="54">
        <f>BEBR2025!B70</f>
        <v>1978</v>
      </c>
      <c r="F72" s="34">
        <f t="shared" si="28"/>
        <v>-9</v>
      </c>
      <c r="G72" s="34">
        <f t="shared" si="29"/>
        <v>7</v>
      </c>
      <c r="H72" s="32">
        <f t="shared" si="30"/>
        <v>-4.5294413688978363E-3</v>
      </c>
      <c r="I72" s="32">
        <f t="shared" si="31"/>
        <v>3.5514967021816335E-3</v>
      </c>
    </row>
    <row r="73" spans="2:9" ht="15" x14ac:dyDescent="0.2">
      <c r="B73" s="53" t="s">
        <v>65</v>
      </c>
      <c r="C73" s="34">
        <f>BEBR2024!D71</f>
        <v>153067</v>
      </c>
      <c r="D73" s="34">
        <f>BEBR2024!B71</f>
        <v>155038</v>
      </c>
      <c r="E73" s="54">
        <f>BEBR2025!B71</f>
        <v>156997</v>
      </c>
      <c r="F73" s="34">
        <f t="shared" si="28"/>
        <v>3930</v>
      </c>
      <c r="G73" s="34">
        <f t="shared" si="29"/>
        <v>1959</v>
      </c>
      <c r="H73" s="32">
        <f t="shared" si="30"/>
        <v>2.5675031195489556E-2</v>
      </c>
      <c r="I73" s="32">
        <f t="shared" si="31"/>
        <v>1.2635611914498381E-2</v>
      </c>
    </row>
    <row r="74" spans="2:9" ht="15" x14ac:dyDescent="0.2">
      <c r="B74" s="53" t="s">
        <v>66</v>
      </c>
      <c r="C74" s="34">
        <f>BEBR2024!D72</f>
        <v>6198</v>
      </c>
      <c r="D74" s="34">
        <f>BEBR2024!B72</f>
        <v>6181</v>
      </c>
      <c r="E74" s="54">
        <f>BEBR2025!B72</f>
        <v>6187</v>
      </c>
      <c r="F74" s="34">
        <f t="shared" si="28"/>
        <v>-11</v>
      </c>
      <c r="G74" s="34">
        <f t="shared" si="29"/>
        <v>6</v>
      </c>
      <c r="H74" s="32">
        <f t="shared" si="30"/>
        <v>-1.7747660535656663E-3</v>
      </c>
      <c r="I74" s="32">
        <f t="shared" si="31"/>
        <v>9.70716712506067E-4</v>
      </c>
    </row>
    <row r="75" spans="2:9" ht="15" x14ac:dyDescent="0.2">
      <c r="B75" s="53" t="s">
        <v>67</v>
      </c>
      <c r="C75" s="34">
        <f>BEBR2024!D73</f>
        <v>35954</v>
      </c>
      <c r="D75" s="34">
        <f>BEBR2024!B73</f>
        <v>36659</v>
      </c>
      <c r="E75" s="54">
        <f>BEBR2025!B73</f>
        <v>36647</v>
      </c>
      <c r="F75" s="34">
        <f t="shared" si="28"/>
        <v>693</v>
      </c>
      <c r="G75" s="34">
        <f t="shared" si="29"/>
        <v>-12</v>
      </c>
      <c r="H75" s="32">
        <f t="shared" si="30"/>
        <v>1.9274628692217834E-2</v>
      </c>
      <c r="I75" s="32">
        <f t="shared" si="31"/>
        <v>-3.2734117133582474E-4</v>
      </c>
    </row>
    <row r="76" spans="2:9" ht="15" x14ac:dyDescent="0.2">
      <c r="B76" s="53" t="s">
        <v>68</v>
      </c>
      <c r="C76" s="34">
        <f>BEBR2024!D74</f>
        <v>74482</v>
      </c>
      <c r="D76" s="34">
        <f>BEBR2024!B74</f>
        <v>74751</v>
      </c>
      <c r="E76" s="54">
        <f>BEBR2025!B74</f>
        <v>74772</v>
      </c>
      <c r="F76" s="34">
        <f t="shared" si="28"/>
        <v>290</v>
      </c>
      <c r="G76" s="34">
        <f t="shared" si="29"/>
        <v>21</v>
      </c>
      <c r="H76" s="32">
        <f t="shared" si="30"/>
        <v>3.8935581751295615E-3</v>
      </c>
      <c r="I76" s="32">
        <f t="shared" si="31"/>
        <v>2.8093269655255447E-4</v>
      </c>
    </row>
    <row r="77" spans="2:9" ht="15" x14ac:dyDescent="0.2">
      <c r="B77" s="53" t="s">
        <v>69</v>
      </c>
      <c r="C77" s="34">
        <f>BEBR2024!D75</f>
        <v>33</v>
      </c>
      <c r="D77" s="34">
        <f>BEBR2024!B75</f>
        <v>33</v>
      </c>
      <c r="E77" s="54">
        <f>BEBR2025!B75</f>
        <v>31</v>
      </c>
      <c r="F77" s="34">
        <f t="shared" si="28"/>
        <v>-2</v>
      </c>
      <c r="G77" s="34">
        <f t="shared" si="29"/>
        <v>-2</v>
      </c>
      <c r="H77" s="32">
        <f t="shared" si="30"/>
        <v>-6.0606060606060608E-2</v>
      </c>
      <c r="I77" s="32">
        <f t="shared" si="31"/>
        <v>-6.0606060606060608E-2</v>
      </c>
    </row>
    <row r="78" spans="2:9" ht="15" x14ac:dyDescent="0.2">
      <c r="B78" s="53" t="s">
        <v>70</v>
      </c>
      <c r="C78" s="34">
        <f>BEBR2024!D76</f>
        <v>10486</v>
      </c>
      <c r="D78" s="34">
        <f>BEBR2024!B76</f>
        <v>10462</v>
      </c>
      <c r="E78" s="54">
        <f>BEBR2025!B76</f>
        <v>10454</v>
      </c>
      <c r="F78" s="34">
        <f t="shared" si="28"/>
        <v>-32</v>
      </c>
      <c r="G78" s="34">
        <f t="shared" si="29"/>
        <v>-8</v>
      </c>
      <c r="H78" s="32">
        <f t="shared" si="30"/>
        <v>-3.0516879649055886E-3</v>
      </c>
      <c r="I78" s="32">
        <f t="shared" si="31"/>
        <v>-7.6467214681705221E-4</v>
      </c>
    </row>
    <row r="79" spans="2:9" ht="15" x14ac:dyDescent="0.2">
      <c r="B79" s="53" t="s">
        <v>71</v>
      </c>
      <c r="C79" s="34">
        <f>BEBR2024!D77</f>
        <v>58712</v>
      </c>
      <c r="D79" s="34">
        <f>BEBR2024!B77</f>
        <v>58544</v>
      </c>
      <c r="E79" s="54">
        <f>BEBR2025!B77</f>
        <v>58727</v>
      </c>
      <c r="F79" s="34">
        <f t="shared" si="28"/>
        <v>15</v>
      </c>
      <c r="G79" s="34">
        <f t="shared" si="29"/>
        <v>183</v>
      </c>
      <c r="H79" s="32">
        <f t="shared" si="30"/>
        <v>2.554843984194032E-4</v>
      </c>
      <c r="I79" s="32">
        <f t="shared" si="31"/>
        <v>3.1258540584859253E-3</v>
      </c>
    </row>
    <row r="80" spans="2:9" ht="15" x14ac:dyDescent="0.2">
      <c r="B80" s="53" t="s">
        <v>72</v>
      </c>
      <c r="C80" s="34">
        <f>BEBR2024!D78</f>
        <v>134721</v>
      </c>
      <c r="D80" s="34">
        <f>BEBR2024!B78</f>
        <v>139500</v>
      </c>
      <c r="E80" s="54">
        <f>BEBR2025!B78</f>
        <v>140807</v>
      </c>
      <c r="F80" s="34">
        <f t="shared" si="28"/>
        <v>6086</v>
      </c>
      <c r="G80" s="34">
        <f t="shared" si="29"/>
        <v>1307</v>
      </c>
      <c r="H80" s="32">
        <f t="shared" si="30"/>
        <v>4.5174842823316338E-2</v>
      </c>
      <c r="I80" s="32">
        <f t="shared" si="31"/>
        <v>9.3691756272401439E-3</v>
      </c>
    </row>
    <row r="81" spans="2:9" ht="15" x14ac:dyDescent="0.2">
      <c r="B81" s="53" t="s">
        <v>73</v>
      </c>
      <c r="C81" s="34">
        <f>BEBR2024!D79</f>
        <v>44794</v>
      </c>
      <c r="D81" s="34">
        <f>BEBR2024!B79</f>
        <v>44853</v>
      </c>
      <c r="E81" s="54">
        <f>BEBR2025!B79</f>
        <v>44888</v>
      </c>
      <c r="F81" s="34">
        <f t="shared" si="28"/>
        <v>94</v>
      </c>
      <c r="G81" s="34">
        <f t="shared" si="29"/>
        <v>35</v>
      </c>
      <c r="H81" s="32">
        <f t="shared" si="30"/>
        <v>2.0984953341965443E-3</v>
      </c>
      <c r="I81" s="32">
        <f t="shared" si="31"/>
        <v>7.8032684547298949E-4</v>
      </c>
    </row>
    <row r="82" spans="2:9" ht="15" x14ac:dyDescent="0.2">
      <c r="B82" s="53" t="s">
        <v>74</v>
      </c>
      <c r="C82" s="34">
        <f>BEBR2024!D80</f>
        <v>44229</v>
      </c>
      <c r="D82" s="34">
        <f>BEBR2024!B80</f>
        <v>46039</v>
      </c>
      <c r="E82" s="54">
        <f>BEBR2025!B80</f>
        <v>46465</v>
      </c>
      <c r="F82" s="34">
        <f t="shared" si="28"/>
        <v>2236</v>
      </c>
      <c r="G82" s="34">
        <f t="shared" si="29"/>
        <v>426</v>
      </c>
      <c r="H82" s="32">
        <f t="shared" si="30"/>
        <v>5.0555065680888106E-2</v>
      </c>
      <c r="I82" s="32">
        <f t="shared" si="31"/>
        <v>9.2530246095701464E-3</v>
      </c>
    </row>
    <row r="83" spans="2:9" ht="15" x14ac:dyDescent="0.2">
      <c r="B83" s="53" t="s">
        <v>75</v>
      </c>
      <c r="C83" s="34">
        <f>BEBR2024!D81</f>
        <v>34670</v>
      </c>
      <c r="D83" s="34">
        <f>BEBR2024!B81</f>
        <v>38342</v>
      </c>
      <c r="E83" s="54">
        <f>BEBR2025!B81</f>
        <v>38427</v>
      </c>
      <c r="F83" s="34">
        <f t="shared" si="28"/>
        <v>3757</v>
      </c>
      <c r="G83" s="34">
        <f t="shared" si="29"/>
        <v>85</v>
      </c>
      <c r="H83" s="32">
        <f t="shared" si="30"/>
        <v>0.10836458032881453</v>
      </c>
      <c r="I83" s="32">
        <f t="shared" si="31"/>
        <v>2.2168900944134371E-3</v>
      </c>
    </row>
    <row r="84" spans="2:9" ht="15" x14ac:dyDescent="0.2">
      <c r="B84" s="53" t="s">
        <v>76</v>
      </c>
      <c r="C84" s="34">
        <f>BEBR2024!D82</f>
        <v>6260</v>
      </c>
      <c r="D84" s="34">
        <f>BEBR2024!B82</f>
        <v>6105</v>
      </c>
      <c r="E84" s="54">
        <f>BEBR2025!B82</f>
        <v>6056</v>
      </c>
      <c r="F84" s="34">
        <f t="shared" si="28"/>
        <v>-204</v>
      </c>
      <c r="G84" s="34">
        <f t="shared" si="29"/>
        <v>-49</v>
      </c>
      <c r="H84" s="32">
        <f t="shared" si="30"/>
        <v>-3.2587859424920131E-2</v>
      </c>
      <c r="I84" s="32">
        <f t="shared" si="31"/>
        <v>-8.026208026208027E-3</v>
      </c>
    </row>
    <row r="85" spans="2:9" ht="15" x14ac:dyDescent="0.2">
      <c r="B85" s="53" t="s">
        <v>77</v>
      </c>
      <c r="C85" s="34">
        <f>BEBR2024!D83</f>
        <v>171178</v>
      </c>
      <c r="D85" s="34">
        <f>BEBR2024!B83</f>
        <v>170892</v>
      </c>
      <c r="E85" s="54">
        <f>BEBR2025!B83</f>
        <v>171413</v>
      </c>
      <c r="F85" s="34">
        <f t="shared" si="28"/>
        <v>235</v>
      </c>
      <c r="G85" s="34">
        <f t="shared" si="29"/>
        <v>521</v>
      </c>
      <c r="H85" s="32">
        <f t="shared" si="30"/>
        <v>1.3728399677528655E-3</v>
      </c>
      <c r="I85" s="32">
        <f t="shared" si="31"/>
        <v>3.0487091262317721E-3</v>
      </c>
    </row>
    <row r="86" spans="2:9" ht="15" x14ac:dyDescent="0.2">
      <c r="B86" s="53" t="s">
        <v>78</v>
      </c>
      <c r="C86" s="34">
        <f>BEBR2024!D84</f>
        <v>91750</v>
      </c>
      <c r="D86" s="34">
        <f>BEBR2024!B84</f>
        <v>98431</v>
      </c>
      <c r="E86" s="54">
        <f>BEBR2025!B84</f>
        <v>98437</v>
      </c>
      <c r="F86" s="34">
        <f t="shared" si="28"/>
        <v>6687</v>
      </c>
      <c r="G86" s="34">
        <f t="shared" si="29"/>
        <v>6</v>
      </c>
      <c r="H86" s="32">
        <f t="shared" si="30"/>
        <v>7.2882833787465934E-2</v>
      </c>
      <c r="I86" s="32">
        <f t="shared" si="31"/>
        <v>6.0956406010301629E-5</v>
      </c>
    </row>
    <row r="87" spans="2:9" ht="15" x14ac:dyDescent="0.2">
      <c r="B87" s="53" t="s">
        <v>79</v>
      </c>
      <c r="C87" s="34">
        <f>BEBR2024!D85</f>
        <v>112046</v>
      </c>
      <c r="D87" s="34">
        <f>BEBR2024!B85</f>
        <v>114703</v>
      </c>
      <c r="E87" s="54">
        <f>BEBR2025!B85</f>
        <v>115813</v>
      </c>
      <c r="F87" s="34">
        <f t="shared" si="28"/>
        <v>3767</v>
      </c>
      <c r="G87" s="34">
        <f t="shared" si="29"/>
        <v>1110</v>
      </c>
      <c r="H87" s="32">
        <f t="shared" si="30"/>
        <v>3.3620120307730754E-2</v>
      </c>
      <c r="I87" s="32">
        <f t="shared" si="31"/>
        <v>9.6771662467415847E-3</v>
      </c>
    </row>
    <row r="88" spans="2:9" ht="15" x14ac:dyDescent="0.2">
      <c r="B88" s="53" t="s">
        <v>80</v>
      </c>
      <c r="C88" s="34">
        <f>BEBR2024!D86</f>
        <v>540</v>
      </c>
      <c r="D88" s="34">
        <f>BEBR2024!B86</f>
        <v>535</v>
      </c>
      <c r="E88" s="54">
        <f>BEBR2025!B86</f>
        <v>540</v>
      </c>
      <c r="F88" s="34">
        <f t="shared" si="28"/>
        <v>0</v>
      </c>
      <c r="G88" s="34">
        <f t="shared" si="29"/>
        <v>5</v>
      </c>
      <c r="H88" s="32">
        <f t="shared" si="30"/>
        <v>0</v>
      </c>
      <c r="I88" s="32">
        <f t="shared" si="31"/>
        <v>9.3457943925233638E-3</v>
      </c>
    </row>
    <row r="89" spans="2:9" ht="15" x14ac:dyDescent="0.2">
      <c r="B89" s="53" t="s">
        <v>81</v>
      </c>
      <c r="C89" s="37">
        <f>BEBR2024!D87</f>
        <v>7607</v>
      </c>
      <c r="D89" s="34">
        <f>BEBR2024!B87</f>
        <v>7796</v>
      </c>
      <c r="E89" s="54">
        <f>BEBR2025!B87</f>
        <v>7783</v>
      </c>
      <c r="F89" s="34">
        <f t="shared" si="28"/>
        <v>176</v>
      </c>
      <c r="G89" s="34">
        <f t="shared" si="29"/>
        <v>-13</v>
      </c>
      <c r="H89" s="32">
        <f t="shared" si="30"/>
        <v>2.3136584724595767E-2</v>
      </c>
      <c r="I89" s="32">
        <f t="shared" si="31"/>
        <v>-1.6675218060543868E-3</v>
      </c>
    </row>
    <row r="90" spans="2:9" ht="15" x14ac:dyDescent="0.2">
      <c r="B90" s="53" t="s">
        <v>82</v>
      </c>
      <c r="C90" s="34">
        <f>BEBR2024!D88</f>
        <v>97335</v>
      </c>
      <c r="D90" s="34">
        <f>BEBR2024!B88</f>
        <v>97899</v>
      </c>
      <c r="E90" s="54">
        <f>BEBR2025!B88</f>
        <v>98310</v>
      </c>
      <c r="F90" s="34">
        <f t="shared" si="28"/>
        <v>975</v>
      </c>
      <c r="G90" s="34">
        <f t="shared" si="29"/>
        <v>411</v>
      </c>
      <c r="H90" s="32">
        <f t="shared" si="30"/>
        <v>1.001695176452458E-2</v>
      </c>
      <c r="I90" s="32">
        <f t="shared" si="31"/>
        <v>4.1982042717494559E-3</v>
      </c>
    </row>
    <row r="91" spans="2:9" ht="15" x14ac:dyDescent="0.2">
      <c r="B91" s="53" t="s">
        <v>83</v>
      </c>
      <c r="C91" s="34">
        <f>BEBR2024!D89</f>
        <v>71897</v>
      </c>
      <c r="D91" s="34">
        <f>BEBR2024!B89</f>
        <v>73130</v>
      </c>
      <c r="E91" s="54">
        <f>BEBR2025!B89</f>
        <v>73563</v>
      </c>
      <c r="F91" s="34">
        <f t="shared" si="28"/>
        <v>1666</v>
      </c>
      <c r="G91" s="34">
        <f t="shared" si="29"/>
        <v>433</v>
      </c>
      <c r="H91" s="32">
        <f t="shared" si="30"/>
        <v>2.3172037776263265E-2</v>
      </c>
      <c r="I91" s="32">
        <f t="shared" si="31"/>
        <v>5.9209626692191984E-3</v>
      </c>
    </row>
    <row r="92" spans="2:9" ht="15" x14ac:dyDescent="0.2">
      <c r="B92" s="53" t="s">
        <v>84</v>
      </c>
      <c r="C92" s="34">
        <f>BEBR2024!D90</f>
        <v>68107</v>
      </c>
      <c r="D92" s="34">
        <f>BEBR2024!B90</f>
        <v>68249</v>
      </c>
      <c r="E92" s="54">
        <f>BEBR2025!B90</f>
        <v>68311</v>
      </c>
      <c r="F92" s="34">
        <f t="shared" si="28"/>
        <v>204</v>
      </c>
      <c r="G92" s="34">
        <f t="shared" si="29"/>
        <v>62</v>
      </c>
      <c r="H92" s="32">
        <f t="shared" si="30"/>
        <v>2.9952868280793458E-3</v>
      </c>
      <c r="I92" s="32">
        <f t="shared" si="31"/>
        <v>9.084382188750018E-4</v>
      </c>
    </row>
    <row r="93" spans="2:9" ht="15" x14ac:dyDescent="0.2">
      <c r="B93" s="53" t="s">
        <v>85</v>
      </c>
      <c r="C93" s="37">
        <f>BEBR2024!D91</f>
        <v>15130</v>
      </c>
      <c r="D93" s="34">
        <f>BEBR2024!B91</f>
        <v>15218</v>
      </c>
      <c r="E93" s="54">
        <f>BEBR2025!B91</f>
        <v>15315</v>
      </c>
      <c r="F93" s="34">
        <f t="shared" si="28"/>
        <v>185</v>
      </c>
      <c r="G93" s="34">
        <f t="shared" si="29"/>
        <v>97</v>
      </c>
      <c r="H93" s="32">
        <f t="shared" si="30"/>
        <v>1.2227362855254461E-2</v>
      </c>
      <c r="I93" s="32">
        <f t="shared" si="31"/>
        <v>6.374030753055592E-3</v>
      </c>
    </row>
    <row r="94" spans="2:9" ht="15" x14ac:dyDescent="0.2">
      <c r="B94" s="53" t="s">
        <v>86</v>
      </c>
      <c r="C94" s="34">
        <f>BEBR2024!D92</f>
        <v>11426</v>
      </c>
      <c r="D94" s="34">
        <f>BEBR2024!B92</f>
        <v>11495</v>
      </c>
      <c r="E94" s="54">
        <f>BEBR2025!B92</f>
        <v>11497</v>
      </c>
      <c r="F94" s="34">
        <f t="shared" si="28"/>
        <v>71</v>
      </c>
      <c r="G94" s="34">
        <f t="shared" si="29"/>
        <v>2</v>
      </c>
      <c r="H94" s="32">
        <f t="shared" si="30"/>
        <v>6.2138981270785923E-3</v>
      </c>
      <c r="I94" s="32">
        <f t="shared" si="31"/>
        <v>1.7398869073510223E-4</v>
      </c>
    </row>
    <row r="95" spans="2:9" ht="15" x14ac:dyDescent="0.2">
      <c r="B95" s="53" t="s">
        <v>19</v>
      </c>
      <c r="C95" s="34">
        <f>BEBR2024!D93</f>
        <v>16888</v>
      </c>
      <c r="D95" s="34">
        <f>BEBR2024!B93</f>
        <v>17233</v>
      </c>
      <c r="E95" s="54">
        <f>BEBR2025!B93</f>
        <v>17294</v>
      </c>
      <c r="F95" s="34">
        <f t="shared" si="28"/>
        <v>406</v>
      </c>
      <c r="G95" s="34">
        <f t="shared" si="29"/>
        <v>61</v>
      </c>
      <c r="H95" s="32">
        <f t="shared" si="30"/>
        <v>2.4040738986262435E-2</v>
      </c>
      <c r="I95" s="32">
        <f t="shared" si="31"/>
        <v>3.5397203040677771E-3</v>
      </c>
    </row>
    <row r="96" spans="2:9" ht="15" x14ac:dyDescent="0.2">
      <c r="B96" s="33"/>
      <c r="C96" s="34"/>
      <c r="D96" s="34"/>
      <c r="E96" s="54"/>
      <c r="F96" s="34"/>
      <c r="G96" s="34"/>
      <c r="H96" s="384"/>
      <c r="I96" s="384"/>
    </row>
    <row r="97" spans="2:9" ht="15.75" x14ac:dyDescent="0.25">
      <c r="B97" s="389" t="s">
        <v>87</v>
      </c>
      <c r="C97" s="395">
        <f>BEBR2024!D95</f>
        <v>13648</v>
      </c>
      <c r="D97" s="395">
        <f>BEBR2024!B95</f>
        <v>13700</v>
      </c>
      <c r="E97" s="396">
        <f>BEBR2025!B95</f>
        <v>13655</v>
      </c>
      <c r="F97" s="396">
        <f>E97-C97</f>
        <v>7</v>
      </c>
      <c r="G97" s="396">
        <f>E97-D97</f>
        <v>-45</v>
      </c>
      <c r="H97" s="397">
        <f t="shared" ref="H97:I100" si="32">F97/C97</f>
        <v>5.1289566236811259E-4</v>
      </c>
      <c r="I97" s="397">
        <f t="shared" si="32"/>
        <v>-3.2846715328467154E-3</v>
      </c>
    </row>
    <row r="98" spans="2:9" ht="15" x14ac:dyDescent="0.2">
      <c r="B98" s="53" t="s">
        <v>88</v>
      </c>
      <c r="C98" s="34">
        <f>BEBR2024!D96</f>
        <v>496</v>
      </c>
      <c r="D98" s="34">
        <f>BEBR2024!B96</f>
        <v>487</v>
      </c>
      <c r="E98" s="54">
        <f>BEBR2025!B96</f>
        <v>520</v>
      </c>
      <c r="F98" s="34">
        <f>E98-C98</f>
        <v>24</v>
      </c>
      <c r="G98" s="34">
        <f>E98-D98</f>
        <v>33</v>
      </c>
      <c r="H98" s="32">
        <f t="shared" si="32"/>
        <v>4.8387096774193547E-2</v>
      </c>
      <c r="I98" s="32">
        <f t="shared" si="32"/>
        <v>6.7761806981519512E-2</v>
      </c>
    </row>
    <row r="99" spans="2:9" ht="15" x14ac:dyDescent="0.2">
      <c r="B99" s="53" t="s">
        <v>89</v>
      </c>
      <c r="C99" s="34">
        <f>BEBR2024!D97</f>
        <v>2266</v>
      </c>
      <c r="D99" s="34">
        <f>BEBR2024!B97</f>
        <v>2262</v>
      </c>
      <c r="E99" s="54">
        <f>BEBR2025!B97</f>
        <v>2231</v>
      </c>
      <c r="F99" s="34">
        <f>E99-C99</f>
        <v>-35</v>
      </c>
      <c r="G99" s="34">
        <f>E99-D99</f>
        <v>-31</v>
      </c>
      <c r="H99" s="32">
        <f t="shared" si="32"/>
        <v>-1.5445719329214475E-2</v>
      </c>
      <c r="I99" s="32">
        <f t="shared" si="32"/>
        <v>-1.3704686118479222E-2</v>
      </c>
    </row>
    <row r="100" spans="2:9" ht="15" x14ac:dyDescent="0.2">
      <c r="B100" s="53" t="s">
        <v>19</v>
      </c>
      <c r="C100" s="34">
        <f>BEBR2024!D98</f>
        <v>10886</v>
      </c>
      <c r="D100" s="34">
        <f>BEBR2024!B98</f>
        <v>10951</v>
      </c>
      <c r="E100" s="54">
        <f>BEBR2025!B98</f>
        <v>10904</v>
      </c>
      <c r="F100" s="34">
        <f>E100-C100</f>
        <v>18</v>
      </c>
      <c r="G100" s="34">
        <f>E100-D100</f>
        <v>-47</v>
      </c>
      <c r="H100" s="32">
        <f t="shared" si="32"/>
        <v>1.6534999081388941E-3</v>
      </c>
      <c r="I100" s="32">
        <f t="shared" si="32"/>
        <v>-4.2918454935622317E-3</v>
      </c>
    </row>
    <row r="101" spans="2:9" ht="15" x14ac:dyDescent="0.2">
      <c r="B101" s="33"/>
      <c r="C101" s="34"/>
      <c r="D101" s="34"/>
      <c r="E101" s="54"/>
      <c r="F101" s="34"/>
      <c r="G101" s="34"/>
      <c r="H101" s="384"/>
      <c r="I101" s="384"/>
    </row>
    <row r="102" spans="2:9" ht="15.75" x14ac:dyDescent="0.25">
      <c r="B102" s="389" t="s">
        <v>90</v>
      </c>
      <c r="C102" s="395">
        <f>BEBR2024!D100</f>
        <v>186847</v>
      </c>
      <c r="D102" s="395">
        <f>BEBR2024!B100</f>
        <v>210645</v>
      </c>
      <c r="E102" s="396">
        <f>BEBR2025!B100</f>
        <v>223430</v>
      </c>
      <c r="F102" s="396">
        <f>E102-C102</f>
        <v>36583</v>
      </c>
      <c r="G102" s="396">
        <f>E102-D102</f>
        <v>12785</v>
      </c>
      <c r="H102" s="397">
        <f t="shared" ref="H102:I104" si="33">F102/C102</f>
        <v>0.19579120885002169</v>
      </c>
      <c r="I102" s="397">
        <f t="shared" si="33"/>
        <v>6.0694533456763747E-2</v>
      </c>
    </row>
    <row r="103" spans="2:9" ht="15" x14ac:dyDescent="0.2">
      <c r="B103" s="53" t="s">
        <v>91</v>
      </c>
      <c r="C103" s="34">
        <f>BEBR2024!D101</f>
        <v>19471</v>
      </c>
      <c r="D103" s="34">
        <f>BEBR2024!B101</f>
        <v>20443</v>
      </c>
      <c r="E103" s="54">
        <f>BEBR2025!B101</f>
        <v>20446</v>
      </c>
      <c r="F103" s="34">
        <f>E103-C103</f>
        <v>975</v>
      </c>
      <c r="G103" s="34">
        <f>E103-D103</f>
        <v>3</v>
      </c>
      <c r="H103" s="32">
        <f t="shared" si="33"/>
        <v>5.0074469724205227E-2</v>
      </c>
      <c r="I103" s="32">
        <f t="shared" si="33"/>
        <v>1.4674949860587976E-4</v>
      </c>
    </row>
    <row r="104" spans="2:9" ht="15" x14ac:dyDescent="0.2">
      <c r="B104" s="53" t="s">
        <v>19</v>
      </c>
      <c r="C104" s="34">
        <f>BEBR2024!D102</f>
        <v>167376</v>
      </c>
      <c r="D104" s="34">
        <f>BEBR2024!B102</f>
        <v>190202</v>
      </c>
      <c r="E104" s="54">
        <f>BEBR2025!B102</f>
        <v>202984</v>
      </c>
      <c r="F104" s="34">
        <f>E104-C104</f>
        <v>35608</v>
      </c>
      <c r="G104" s="34">
        <f>E104-D104</f>
        <v>12782</v>
      </c>
      <c r="H104" s="32">
        <f t="shared" si="33"/>
        <v>0.21274256763215754</v>
      </c>
      <c r="I104" s="32">
        <f t="shared" si="33"/>
        <v>6.7202237621055511E-2</v>
      </c>
    </row>
    <row r="105" spans="2:9" ht="15" x14ac:dyDescent="0.2">
      <c r="B105" s="33"/>
      <c r="C105" s="34"/>
      <c r="D105" s="34"/>
      <c r="E105" s="54"/>
      <c r="F105" s="34"/>
      <c r="G105" s="34"/>
      <c r="H105" s="384"/>
      <c r="I105" s="384"/>
    </row>
    <row r="106" spans="2:9" ht="15.75" x14ac:dyDescent="0.25">
      <c r="B106" s="389" t="s">
        <v>92</v>
      </c>
      <c r="C106" s="395">
        <f>BEBR2024!D104</f>
        <v>153843</v>
      </c>
      <c r="D106" s="395">
        <f>BEBR2024!B104</f>
        <v>166151</v>
      </c>
      <c r="E106" s="396">
        <f>BEBR2025!B104</f>
        <v>166500</v>
      </c>
      <c r="F106" s="396">
        <f>E106-C106</f>
        <v>12657</v>
      </c>
      <c r="G106" s="396">
        <f>E106-D106</f>
        <v>349</v>
      </c>
      <c r="H106" s="397">
        <f t="shared" ref="H106:I109" si="34">F106/C106</f>
        <v>8.227218657982488E-2</v>
      </c>
      <c r="I106" s="397">
        <f t="shared" si="34"/>
        <v>2.1004989437319065E-3</v>
      </c>
    </row>
    <row r="107" spans="2:9" ht="15" x14ac:dyDescent="0.2">
      <c r="B107" s="53" t="s">
        <v>93</v>
      </c>
      <c r="C107" s="34">
        <f>BEBR2024!D105</f>
        <v>3396</v>
      </c>
      <c r="D107" s="34">
        <f>BEBR2024!B105</f>
        <v>3516</v>
      </c>
      <c r="E107" s="54">
        <f>BEBR2025!B105</f>
        <v>3271</v>
      </c>
      <c r="F107" s="34">
        <f>E107-C107</f>
        <v>-125</v>
      </c>
      <c r="G107" s="34">
        <f>E107-D107</f>
        <v>-245</v>
      </c>
      <c r="H107" s="32">
        <f t="shared" si="34"/>
        <v>-3.680800942285041E-2</v>
      </c>
      <c r="I107" s="32">
        <f t="shared" si="34"/>
        <v>-6.9681456200227532E-2</v>
      </c>
    </row>
    <row r="108" spans="2:9" ht="15" x14ac:dyDescent="0.2">
      <c r="B108" s="53" t="s">
        <v>94</v>
      </c>
      <c r="C108" s="34">
        <f>BEBR2024!D106</f>
        <v>7543</v>
      </c>
      <c r="D108" s="34">
        <f>BEBR2024!B106</f>
        <v>7922</v>
      </c>
      <c r="E108" s="54">
        <f>BEBR2025!B106</f>
        <v>7937</v>
      </c>
      <c r="F108" s="34">
        <f>E108-C108</f>
        <v>394</v>
      </c>
      <c r="G108" s="34">
        <f>E108-D108</f>
        <v>15</v>
      </c>
      <c r="H108" s="32">
        <f t="shared" si="34"/>
        <v>5.2233859207211984E-2</v>
      </c>
      <c r="I108" s="32">
        <f t="shared" si="34"/>
        <v>1.8934612471598082E-3</v>
      </c>
    </row>
    <row r="109" spans="2:9" ht="15" x14ac:dyDescent="0.2">
      <c r="B109" s="53" t="s">
        <v>19</v>
      </c>
      <c r="C109" s="34">
        <f>BEBR2024!D107</f>
        <v>142904</v>
      </c>
      <c r="D109" s="34">
        <f>BEBR2024!B107</f>
        <v>154713</v>
      </c>
      <c r="E109" s="54">
        <f>BEBR2025!B107</f>
        <v>155292</v>
      </c>
      <c r="F109" s="34">
        <f>E109-C109</f>
        <v>12388</v>
      </c>
      <c r="G109" s="34">
        <f>E109-D109</f>
        <v>579</v>
      </c>
      <c r="H109" s="32">
        <f t="shared" si="34"/>
        <v>8.6687566478195158E-2</v>
      </c>
      <c r="I109" s="32">
        <f t="shared" si="34"/>
        <v>3.7424133718562758E-3</v>
      </c>
    </row>
    <row r="110" spans="2:9" ht="15" x14ac:dyDescent="0.2">
      <c r="B110" s="33"/>
      <c r="C110" s="34"/>
      <c r="D110" s="34"/>
      <c r="E110" s="54"/>
      <c r="F110" s="34"/>
      <c r="G110" s="34"/>
      <c r="H110" s="384"/>
      <c r="I110" s="384"/>
    </row>
    <row r="111" spans="2:9" ht="15.75" x14ac:dyDescent="0.25">
      <c r="B111" s="389" t="s">
        <v>95</v>
      </c>
      <c r="C111" s="395">
        <f>BEBR2024!D109</f>
        <v>218245</v>
      </c>
      <c r="D111" s="395">
        <f>BEBR2024!B109</f>
        <v>236365</v>
      </c>
      <c r="E111" s="396">
        <f>BEBR2025!B109</f>
        <v>238605</v>
      </c>
      <c r="F111" s="396">
        <f t="shared" ref="F111:F116" si="35">E111-C111</f>
        <v>20360</v>
      </c>
      <c r="G111" s="396">
        <f t="shared" ref="G111:G116" si="36">E111-D111</f>
        <v>2240</v>
      </c>
      <c r="H111" s="397">
        <f t="shared" ref="H111:I116" si="37">F111/C111</f>
        <v>9.3289651538408666E-2</v>
      </c>
      <c r="I111" s="397">
        <f t="shared" si="37"/>
        <v>9.4768684026822914E-3</v>
      </c>
    </row>
    <row r="112" spans="2:9" ht="15" x14ac:dyDescent="0.2">
      <c r="B112" s="53" t="s">
        <v>96</v>
      </c>
      <c r="C112" s="34">
        <f>BEBR2024!D110</f>
        <v>9786</v>
      </c>
      <c r="D112" s="34">
        <f>BEBR2024!B110</f>
        <v>10270</v>
      </c>
      <c r="E112" s="54">
        <f>BEBR2025!B110</f>
        <v>10275</v>
      </c>
      <c r="F112" s="34">
        <f t="shared" si="35"/>
        <v>489</v>
      </c>
      <c r="G112" s="34">
        <f t="shared" si="36"/>
        <v>5</v>
      </c>
      <c r="H112" s="32">
        <f t="shared" si="37"/>
        <v>4.9969343960760269E-2</v>
      </c>
      <c r="I112" s="32">
        <f t="shared" si="37"/>
        <v>4.8685491723466409E-4</v>
      </c>
    </row>
    <row r="113" spans="2:9" ht="15" x14ac:dyDescent="0.2">
      <c r="B113" s="53" t="s">
        <v>97</v>
      </c>
      <c r="C113" s="34">
        <f>BEBR2024!D111</f>
        <v>1446</v>
      </c>
      <c r="D113" s="34">
        <f>BEBR2024!B111</f>
        <v>1473</v>
      </c>
      <c r="E113" s="54">
        <f>BEBR2025!B111</f>
        <v>1471</v>
      </c>
      <c r="F113" s="34">
        <f t="shared" si="35"/>
        <v>25</v>
      </c>
      <c r="G113" s="34">
        <f t="shared" si="36"/>
        <v>-2</v>
      </c>
      <c r="H113" s="32">
        <f t="shared" si="37"/>
        <v>1.7289073305670817E-2</v>
      </c>
      <c r="I113" s="32">
        <f t="shared" si="37"/>
        <v>-1.3577732518669382E-3</v>
      </c>
    </row>
    <row r="114" spans="2:9" ht="15" x14ac:dyDescent="0.2">
      <c r="B114" s="53" t="s">
        <v>98</v>
      </c>
      <c r="C114" s="34">
        <f>BEBR2024!D112</f>
        <v>9089</v>
      </c>
      <c r="D114" s="34">
        <f>BEBR2024!B112</f>
        <v>9171</v>
      </c>
      <c r="E114" s="54">
        <f>BEBR2025!B112</f>
        <v>9158</v>
      </c>
      <c r="F114" s="34">
        <f t="shared" si="35"/>
        <v>69</v>
      </c>
      <c r="G114" s="34">
        <f t="shared" si="36"/>
        <v>-13</v>
      </c>
      <c r="H114" s="32">
        <f t="shared" si="37"/>
        <v>7.5915942347893062E-3</v>
      </c>
      <c r="I114" s="32">
        <f t="shared" si="37"/>
        <v>-1.4175117217315452E-3</v>
      </c>
    </row>
    <row r="115" spans="2:9" ht="15" x14ac:dyDescent="0.2">
      <c r="B115" s="53" t="s">
        <v>99</v>
      </c>
      <c r="C115" s="34">
        <f>BEBR2024!D113</f>
        <v>821</v>
      </c>
      <c r="D115" s="34">
        <f>BEBR2024!B113</f>
        <v>835</v>
      </c>
      <c r="E115" s="54">
        <f>BEBR2025!B113</f>
        <v>835</v>
      </c>
      <c r="F115" s="34">
        <f t="shared" si="35"/>
        <v>14</v>
      </c>
      <c r="G115" s="34">
        <f t="shared" si="36"/>
        <v>0</v>
      </c>
      <c r="H115" s="32">
        <f t="shared" si="37"/>
        <v>1.705237515225335E-2</v>
      </c>
      <c r="I115" s="32">
        <f t="shared" si="37"/>
        <v>0</v>
      </c>
    </row>
    <row r="116" spans="2:9" ht="15" x14ac:dyDescent="0.2">
      <c r="B116" s="53" t="s">
        <v>19</v>
      </c>
      <c r="C116" s="34">
        <f>BEBR2024!D114</f>
        <v>197103</v>
      </c>
      <c r="D116" s="34">
        <f>BEBR2024!B114</f>
        <v>214616</v>
      </c>
      <c r="E116" s="54">
        <f>BEBR2025!B114</f>
        <v>216866</v>
      </c>
      <c r="F116" s="34">
        <f t="shared" si="35"/>
        <v>19763</v>
      </c>
      <c r="G116" s="34">
        <f t="shared" si="36"/>
        <v>2250</v>
      </c>
      <c r="H116" s="32">
        <f t="shared" si="37"/>
        <v>0.10026737289640442</v>
      </c>
      <c r="I116" s="32">
        <f t="shared" si="37"/>
        <v>1.0483840906549372E-2</v>
      </c>
    </row>
    <row r="117" spans="2:9" ht="15" x14ac:dyDescent="0.2">
      <c r="B117" s="33"/>
      <c r="C117" s="34"/>
      <c r="D117" s="34"/>
      <c r="E117" s="54"/>
      <c r="F117" s="34"/>
      <c r="G117" s="34"/>
      <c r="H117" s="384"/>
      <c r="I117" s="384"/>
    </row>
    <row r="118" spans="2:9" ht="15.75" x14ac:dyDescent="0.25">
      <c r="B118" s="389" t="s">
        <v>100</v>
      </c>
      <c r="C118" s="395">
        <f>BEBR2024!D116</f>
        <v>375752</v>
      </c>
      <c r="D118" s="395">
        <f>BEBR2024!B116</f>
        <v>408381</v>
      </c>
      <c r="E118" s="396">
        <f>BEBR2025!B116</f>
        <v>413314</v>
      </c>
      <c r="F118" s="396">
        <f>E118-C118</f>
        <v>37562</v>
      </c>
      <c r="G118" s="396">
        <f>E118-D118</f>
        <v>4933</v>
      </c>
      <c r="H118" s="397">
        <f t="shared" ref="H118:I122" si="38">F118/C118</f>
        <v>9.9964870446464696E-2</v>
      </c>
      <c r="I118" s="397">
        <f t="shared" si="38"/>
        <v>1.2079406240740876E-2</v>
      </c>
    </row>
    <row r="119" spans="2:9" ht="15" x14ac:dyDescent="0.2">
      <c r="B119" s="53" t="s">
        <v>101</v>
      </c>
      <c r="C119" s="34">
        <f>BEBR2024!D117</f>
        <v>352</v>
      </c>
      <c r="D119" s="34">
        <f>BEBR2024!B117</f>
        <v>381</v>
      </c>
      <c r="E119" s="54">
        <f>BEBR2025!B117</f>
        <v>378</v>
      </c>
      <c r="F119" s="34">
        <f>E119-C119</f>
        <v>26</v>
      </c>
      <c r="G119" s="34">
        <f>E119-D119</f>
        <v>-3</v>
      </c>
      <c r="H119" s="32">
        <f t="shared" si="38"/>
        <v>7.3863636363636367E-2</v>
      </c>
      <c r="I119" s="32">
        <f t="shared" si="38"/>
        <v>-7.874015748031496E-3</v>
      </c>
    </row>
    <row r="120" spans="2:9" ht="15" x14ac:dyDescent="0.2">
      <c r="B120" s="53" t="s">
        <v>102</v>
      </c>
      <c r="C120" s="34">
        <f>BEBR2024!D118</f>
        <v>15760</v>
      </c>
      <c r="D120" s="34">
        <f>BEBR2024!B118</f>
        <v>16288</v>
      </c>
      <c r="E120" s="54">
        <f>BEBR2025!B118</f>
        <v>16194</v>
      </c>
      <c r="F120" s="34">
        <f>E120-C120</f>
        <v>434</v>
      </c>
      <c r="G120" s="34">
        <f>E120-D120</f>
        <v>-94</v>
      </c>
      <c r="H120" s="32">
        <f t="shared" si="38"/>
        <v>2.7538071065989846E-2</v>
      </c>
      <c r="I120" s="32">
        <f t="shared" si="38"/>
        <v>-5.7711198428290764E-3</v>
      </c>
    </row>
    <row r="121" spans="2:9" ht="15" x14ac:dyDescent="0.2">
      <c r="B121" s="53" t="s">
        <v>103</v>
      </c>
      <c r="C121" s="34">
        <f>BEBR2024!D119</f>
        <v>19115</v>
      </c>
      <c r="D121" s="34">
        <f>BEBR2024!B119</f>
        <v>19390</v>
      </c>
      <c r="E121" s="54">
        <f>BEBR2025!B119</f>
        <v>19089</v>
      </c>
      <c r="F121" s="34">
        <f>E121-C121</f>
        <v>-26</v>
      </c>
      <c r="G121" s="34">
        <f>E121-D121</f>
        <v>-301</v>
      </c>
      <c r="H121" s="32">
        <f t="shared" si="38"/>
        <v>-1.3601883337692911E-3</v>
      </c>
      <c r="I121" s="32">
        <f t="shared" si="38"/>
        <v>-1.5523465703971119E-2</v>
      </c>
    </row>
    <row r="122" spans="2:9" ht="15" x14ac:dyDescent="0.2">
      <c r="B122" s="53" t="s">
        <v>19</v>
      </c>
      <c r="C122" s="34">
        <f>BEBR2024!D120</f>
        <v>340525</v>
      </c>
      <c r="D122" s="34">
        <f>BEBR2024!B120</f>
        <v>372322</v>
      </c>
      <c r="E122" s="54">
        <f>BEBR2025!B120</f>
        <v>377653</v>
      </c>
      <c r="F122" s="34">
        <f>E122-C122</f>
        <v>37128</v>
      </c>
      <c r="G122" s="34">
        <f>E122-D122</f>
        <v>5331</v>
      </c>
      <c r="H122" s="32">
        <f t="shared" si="38"/>
        <v>0.1090316423170105</v>
      </c>
      <c r="I122" s="32">
        <f t="shared" si="38"/>
        <v>1.4318251406041007E-2</v>
      </c>
    </row>
    <row r="123" spans="2:9" ht="15" x14ac:dyDescent="0.2">
      <c r="B123" s="33"/>
      <c r="C123" s="34"/>
      <c r="D123" s="34"/>
      <c r="E123" s="54"/>
      <c r="F123" s="34"/>
      <c r="G123" s="34"/>
      <c r="H123" s="384"/>
      <c r="I123" s="384"/>
    </row>
    <row r="124" spans="2:9" ht="15.75" x14ac:dyDescent="0.25">
      <c r="B124" s="389" t="s">
        <v>104</v>
      </c>
      <c r="C124" s="395">
        <f>BEBR2024!D122</f>
        <v>69698</v>
      </c>
      <c r="D124" s="395">
        <f>BEBR2024!B122</f>
        <v>72155</v>
      </c>
      <c r="E124" s="396">
        <f>BEBR2025!B122</f>
        <v>72388</v>
      </c>
      <c r="F124" s="396">
        <f>E124-C124</f>
        <v>2690</v>
      </c>
      <c r="G124" s="396">
        <f>E124-D124</f>
        <v>233</v>
      </c>
      <c r="H124" s="397">
        <f t="shared" ref="H124:I127" si="39">F124/C124</f>
        <v>3.8595081637923613E-2</v>
      </c>
      <c r="I124" s="397">
        <f t="shared" si="39"/>
        <v>3.2291594484096737E-3</v>
      </c>
    </row>
    <row r="125" spans="2:9" ht="15" x14ac:dyDescent="0.2">
      <c r="B125" s="53" t="s">
        <v>105</v>
      </c>
      <c r="C125" s="34">
        <f>BEBR2024!D123</f>
        <v>618</v>
      </c>
      <c r="D125" s="34">
        <f>BEBR2024!B123</f>
        <v>667</v>
      </c>
      <c r="E125" s="54">
        <f>BEBR2025!B123</f>
        <v>664</v>
      </c>
      <c r="F125" s="34">
        <f>E125-C125</f>
        <v>46</v>
      </c>
      <c r="G125" s="34">
        <f>E125-D125</f>
        <v>-3</v>
      </c>
      <c r="H125" s="32">
        <f t="shared" si="39"/>
        <v>7.4433656957928807E-2</v>
      </c>
      <c r="I125" s="32">
        <f t="shared" si="39"/>
        <v>-4.4977511244377807E-3</v>
      </c>
    </row>
    <row r="126" spans="2:9" ht="15" x14ac:dyDescent="0.2">
      <c r="B126" s="53" t="s">
        <v>106</v>
      </c>
      <c r="C126" s="34">
        <f>BEBR2024!D124</f>
        <v>12329</v>
      </c>
      <c r="D126" s="34">
        <f>BEBR2024!B124</f>
        <v>12494</v>
      </c>
      <c r="E126" s="54">
        <f>BEBR2025!B124</f>
        <v>12579</v>
      </c>
      <c r="F126" s="34">
        <f>E126-C126</f>
        <v>250</v>
      </c>
      <c r="G126" s="34">
        <f>E126-D126</f>
        <v>85</v>
      </c>
      <c r="H126" s="32">
        <f t="shared" si="39"/>
        <v>2.0277394760321196E-2</v>
      </c>
      <c r="I126" s="32">
        <f t="shared" si="39"/>
        <v>6.803265567472387E-3</v>
      </c>
    </row>
    <row r="127" spans="2:9" ht="15" x14ac:dyDescent="0.2">
      <c r="B127" s="53" t="s">
        <v>19</v>
      </c>
      <c r="C127" s="34">
        <f>BEBR2024!D125</f>
        <v>56751</v>
      </c>
      <c r="D127" s="34">
        <f>BEBR2024!B125</f>
        <v>58994</v>
      </c>
      <c r="E127" s="54">
        <f>BEBR2025!B125</f>
        <v>59145</v>
      </c>
      <c r="F127" s="34">
        <f>E127-C127</f>
        <v>2394</v>
      </c>
      <c r="G127" s="34">
        <f>E127-D127</f>
        <v>151</v>
      </c>
      <c r="H127" s="32">
        <f t="shared" si="39"/>
        <v>4.2184278691124386E-2</v>
      </c>
      <c r="I127" s="32">
        <f t="shared" si="39"/>
        <v>2.559582330406482E-3</v>
      </c>
    </row>
    <row r="128" spans="2:9" ht="15" x14ac:dyDescent="0.2">
      <c r="B128" s="33"/>
      <c r="C128" s="34"/>
      <c r="D128" s="34"/>
      <c r="E128" s="54"/>
      <c r="F128" s="34"/>
      <c r="G128" s="34"/>
      <c r="H128" s="384"/>
      <c r="I128" s="384"/>
    </row>
    <row r="129" spans="2:9" ht="15.75" x14ac:dyDescent="0.25">
      <c r="B129" s="389" t="s">
        <v>107</v>
      </c>
      <c r="C129" s="395">
        <f>BEBR2024!D127</f>
        <v>33976</v>
      </c>
      <c r="D129" s="395">
        <f>BEBR2024!B127</f>
        <v>35487</v>
      </c>
      <c r="E129" s="396">
        <f>BEBR2025!B127</f>
        <v>35947</v>
      </c>
      <c r="F129" s="396">
        <f>E129-C129</f>
        <v>1971</v>
      </c>
      <c r="G129" s="396">
        <f>E129-D129</f>
        <v>460</v>
      </c>
      <c r="H129" s="397">
        <f t="shared" ref="H129:I131" si="40">F129/C129</f>
        <v>5.8011537555921824E-2</v>
      </c>
      <c r="I129" s="397">
        <f t="shared" si="40"/>
        <v>1.2962493307408347E-2</v>
      </c>
    </row>
    <row r="130" spans="2:9" ht="15" x14ac:dyDescent="0.2">
      <c r="B130" s="53" t="s">
        <v>108</v>
      </c>
      <c r="C130" s="34">
        <f>BEBR2024!D128</f>
        <v>7420</v>
      </c>
      <c r="D130" s="34">
        <f>BEBR2024!B128</f>
        <v>7702</v>
      </c>
      <c r="E130" s="54">
        <f>BEBR2025!B128</f>
        <v>8002</v>
      </c>
      <c r="F130" s="34">
        <f>E130-C130</f>
        <v>582</v>
      </c>
      <c r="G130" s="34">
        <f>E130-D130</f>
        <v>300</v>
      </c>
      <c r="H130" s="32">
        <f t="shared" si="40"/>
        <v>7.8436657681940705E-2</v>
      </c>
      <c r="I130" s="32">
        <f t="shared" si="40"/>
        <v>3.8950921838483511E-2</v>
      </c>
    </row>
    <row r="131" spans="2:9" ht="15" x14ac:dyDescent="0.2">
      <c r="B131" s="53" t="s">
        <v>19</v>
      </c>
      <c r="C131" s="34">
        <f>BEBR2024!D129</f>
        <v>26556</v>
      </c>
      <c r="D131" s="34">
        <f>BEBR2024!B129</f>
        <v>27785</v>
      </c>
      <c r="E131" s="54">
        <f>BEBR2025!B129</f>
        <v>27945</v>
      </c>
      <c r="F131" s="34">
        <f>E131-C131</f>
        <v>1389</v>
      </c>
      <c r="G131" s="34">
        <f>E131-D131</f>
        <v>160</v>
      </c>
      <c r="H131" s="32">
        <f t="shared" si="40"/>
        <v>5.2304563940352461E-2</v>
      </c>
      <c r="I131" s="32">
        <f t="shared" si="40"/>
        <v>5.7585027892747883E-3</v>
      </c>
    </row>
    <row r="132" spans="2:9" ht="15" x14ac:dyDescent="0.2">
      <c r="B132" s="33"/>
      <c r="C132" s="34"/>
      <c r="D132" s="34"/>
      <c r="E132" s="54"/>
      <c r="F132" s="34"/>
      <c r="G132" s="34"/>
      <c r="H132" s="384"/>
      <c r="I132" s="384"/>
    </row>
    <row r="133" spans="2:9" ht="15.75" x14ac:dyDescent="0.25">
      <c r="B133" s="389" t="s">
        <v>109</v>
      </c>
      <c r="C133" s="395">
        <f>BEBR2024!D131</f>
        <v>16759</v>
      </c>
      <c r="D133" s="395">
        <f>BEBR2024!B131</f>
        <v>17555</v>
      </c>
      <c r="E133" s="396">
        <f>BEBR2025!B131</f>
        <v>17217</v>
      </c>
      <c r="F133" s="396">
        <f>E133-C133</f>
        <v>458</v>
      </c>
      <c r="G133" s="396">
        <f>E133-D133</f>
        <v>-338</v>
      </c>
      <c r="H133" s="397">
        <f t="shared" ref="H133:I136" si="41">F133/C133</f>
        <v>2.7328599558446208E-2</v>
      </c>
      <c r="I133" s="397">
        <f t="shared" si="41"/>
        <v>-1.9253773853602961E-2</v>
      </c>
    </row>
    <row r="134" spans="2:9" ht="15" x14ac:dyDescent="0.2">
      <c r="B134" s="53" t="s">
        <v>110</v>
      </c>
      <c r="C134" s="34">
        <f>BEBR2024!D132</f>
        <v>1689</v>
      </c>
      <c r="D134" s="34">
        <f>BEBR2024!B132</f>
        <v>1698</v>
      </c>
      <c r="E134" s="54">
        <f>BEBR2025!B132</f>
        <v>1748</v>
      </c>
      <c r="F134" s="34">
        <f>E134-C134</f>
        <v>59</v>
      </c>
      <c r="G134" s="34">
        <f>E134-D134</f>
        <v>50</v>
      </c>
      <c r="H134" s="32">
        <f t="shared" si="41"/>
        <v>3.4931912374185907E-2</v>
      </c>
      <c r="I134" s="32">
        <f t="shared" si="41"/>
        <v>2.9446407538280331E-2</v>
      </c>
    </row>
    <row r="135" spans="2:9" ht="15" x14ac:dyDescent="0.2">
      <c r="B135" s="53" t="s">
        <v>111</v>
      </c>
      <c r="C135" s="34">
        <f>BEBR2024!D133</f>
        <v>165</v>
      </c>
      <c r="D135" s="34">
        <f>BEBR2024!B133</f>
        <v>153</v>
      </c>
      <c r="E135" s="54">
        <f>BEBR2025!B133</f>
        <v>114</v>
      </c>
      <c r="F135" s="34">
        <f>E135-C135</f>
        <v>-51</v>
      </c>
      <c r="G135" s="34">
        <f>E135-D135</f>
        <v>-39</v>
      </c>
      <c r="H135" s="32">
        <f t="shared" si="41"/>
        <v>-0.30909090909090908</v>
      </c>
      <c r="I135" s="32">
        <f t="shared" si="41"/>
        <v>-0.25490196078431371</v>
      </c>
    </row>
    <row r="136" spans="2:9" ht="15" x14ac:dyDescent="0.2">
      <c r="B136" s="53" t="s">
        <v>19</v>
      </c>
      <c r="C136" s="34">
        <f>BEBR2024!D134</f>
        <v>14905</v>
      </c>
      <c r="D136" s="34">
        <f>BEBR2024!B134</f>
        <v>15704</v>
      </c>
      <c r="E136" s="54">
        <f>BEBR2025!B134</f>
        <v>15355</v>
      </c>
      <c r="F136" s="34">
        <f>E136-C136</f>
        <v>450</v>
      </c>
      <c r="G136" s="34">
        <f>E136-D136</f>
        <v>-349</v>
      </c>
      <c r="H136" s="32">
        <f t="shared" si="41"/>
        <v>3.0191211003019122E-2</v>
      </c>
      <c r="I136" s="32">
        <f t="shared" si="41"/>
        <v>-2.2223637289862454E-2</v>
      </c>
    </row>
    <row r="137" spans="2:9" ht="15" hidden="1" x14ac:dyDescent="0.2">
      <c r="B137" s="231"/>
      <c r="C137" s="232"/>
      <c r="D137" s="232"/>
      <c r="E137" s="228"/>
      <c r="F137" s="232"/>
      <c r="G137" s="232"/>
      <c r="H137" s="230"/>
      <c r="I137" s="230"/>
    </row>
    <row r="138" spans="2:9" ht="15" x14ac:dyDescent="0.2">
      <c r="B138" s="33"/>
      <c r="C138" s="34"/>
      <c r="D138" s="34"/>
      <c r="E138" s="54"/>
      <c r="F138" s="34"/>
      <c r="G138" s="34"/>
      <c r="H138" s="384"/>
      <c r="I138" s="384"/>
    </row>
    <row r="139" spans="2:9" ht="15.75" x14ac:dyDescent="0.25">
      <c r="B139" s="389" t="s">
        <v>112</v>
      </c>
      <c r="C139" s="395">
        <f>BEBR2024!D136</f>
        <v>995567</v>
      </c>
      <c r="D139" s="395">
        <f>BEBR2024!B136</f>
        <v>1062593</v>
      </c>
      <c r="E139" s="396">
        <f>BEBR2025!B136</f>
        <v>1079044</v>
      </c>
      <c r="F139" s="396">
        <f t="shared" ref="F139:F144" si="42">E139-C139</f>
        <v>83477</v>
      </c>
      <c r="G139" s="396">
        <f t="shared" ref="G139:G144" si="43">E139-D139</f>
        <v>16451</v>
      </c>
      <c r="H139" s="397">
        <f t="shared" ref="H139:I144" si="44">F139/C139</f>
        <v>8.3848701292831118E-2</v>
      </c>
      <c r="I139" s="397">
        <f t="shared" si="44"/>
        <v>1.5481938992634057E-2</v>
      </c>
    </row>
    <row r="140" spans="2:9" ht="15" x14ac:dyDescent="0.2">
      <c r="B140" s="53" t="s">
        <v>113</v>
      </c>
      <c r="C140" s="34">
        <f>BEBR2024!D137</f>
        <v>13513</v>
      </c>
      <c r="D140" s="34">
        <f>BEBR2024!B137</f>
        <v>13517</v>
      </c>
      <c r="E140" s="54">
        <f>BEBR2025!B137</f>
        <v>13524</v>
      </c>
      <c r="F140" s="34">
        <f t="shared" si="42"/>
        <v>11</v>
      </c>
      <c r="G140" s="34">
        <f t="shared" si="43"/>
        <v>7</v>
      </c>
      <c r="H140" s="32">
        <f t="shared" si="44"/>
        <v>8.1403093317546072E-4</v>
      </c>
      <c r="I140" s="32">
        <f t="shared" si="44"/>
        <v>5.1786639047125837E-4</v>
      </c>
    </row>
    <row r="141" spans="2:9" ht="15" x14ac:dyDescent="0.2">
      <c r="B141" s="53" t="s">
        <v>114</v>
      </c>
      <c r="C141" s="34">
        <f>BEBR2024!D138</f>
        <v>1396</v>
      </c>
      <c r="D141" s="34">
        <f>BEBR2024!B138</f>
        <v>1426</v>
      </c>
      <c r="E141" s="54">
        <f>BEBR2025!B138</f>
        <v>1425</v>
      </c>
      <c r="F141" s="34">
        <f t="shared" si="42"/>
        <v>29</v>
      </c>
      <c r="G141" s="34">
        <f t="shared" si="43"/>
        <v>-1</v>
      </c>
      <c r="H141" s="32">
        <f t="shared" si="44"/>
        <v>2.0773638968481375E-2</v>
      </c>
      <c r="I141" s="32">
        <f t="shared" si="44"/>
        <v>-7.0126227208976155E-4</v>
      </c>
    </row>
    <row r="142" spans="2:9" ht="15" x14ac:dyDescent="0.2">
      <c r="B142" s="53" t="s">
        <v>115</v>
      </c>
      <c r="C142" s="34">
        <f>BEBR2024!D139</f>
        <v>949611</v>
      </c>
      <c r="D142" s="34">
        <f>BEBR2024!B139</f>
        <v>1016103</v>
      </c>
      <c r="E142" s="54">
        <f>BEBR2025!B139</f>
        <v>1032601</v>
      </c>
      <c r="F142" s="34">
        <f t="shared" si="42"/>
        <v>82990</v>
      </c>
      <c r="G142" s="34">
        <f t="shared" si="43"/>
        <v>16498</v>
      </c>
      <c r="H142" s="32">
        <f t="shared" si="44"/>
        <v>8.7393680149029443E-2</v>
      </c>
      <c r="I142" s="32">
        <f t="shared" si="44"/>
        <v>1.623654294889396E-2</v>
      </c>
    </row>
    <row r="143" spans="2:9" ht="15" x14ac:dyDescent="0.2">
      <c r="B143" s="53" t="s">
        <v>116</v>
      </c>
      <c r="C143" s="34">
        <f>BEBR2024!D140</f>
        <v>23830</v>
      </c>
      <c r="D143" s="34">
        <f>BEBR2024!B140</f>
        <v>24309</v>
      </c>
      <c r="E143" s="54">
        <f>BEBR2025!B140</f>
        <v>24253</v>
      </c>
      <c r="F143" s="34">
        <f t="shared" si="42"/>
        <v>423</v>
      </c>
      <c r="G143" s="34">
        <f t="shared" si="43"/>
        <v>-56</v>
      </c>
      <c r="H143" s="32">
        <f t="shared" si="44"/>
        <v>1.7750734368443138E-2</v>
      </c>
      <c r="I143" s="32">
        <f t="shared" si="44"/>
        <v>-2.3036735365502487E-3</v>
      </c>
    </row>
    <row r="144" spans="2:9" ht="15" x14ac:dyDescent="0.2">
      <c r="B144" s="53" t="s">
        <v>117</v>
      </c>
      <c r="C144" s="34">
        <f>BEBR2024!D141</f>
        <v>7217</v>
      </c>
      <c r="D144" s="34">
        <f>BEBR2024!B141</f>
        <v>7238</v>
      </c>
      <c r="E144" s="54">
        <f>BEBR2025!B141</f>
        <v>7241</v>
      </c>
      <c r="F144" s="34">
        <f t="shared" si="42"/>
        <v>24</v>
      </c>
      <c r="G144" s="34">
        <f t="shared" si="43"/>
        <v>3</v>
      </c>
      <c r="H144" s="32">
        <f t="shared" si="44"/>
        <v>3.3254815020091451E-3</v>
      </c>
      <c r="I144" s="32">
        <f t="shared" si="44"/>
        <v>4.1447913788339322E-4</v>
      </c>
    </row>
    <row r="145" spans="2:9" ht="15" x14ac:dyDescent="0.2">
      <c r="B145" s="33"/>
      <c r="C145" s="34"/>
      <c r="D145" s="34"/>
      <c r="E145" s="54"/>
      <c r="F145" s="34"/>
      <c r="G145" s="34"/>
      <c r="H145" s="384"/>
      <c r="I145" s="384"/>
    </row>
    <row r="146" spans="2:9" ht="15.75" x14ac:dyDescent="0.25">
      <c r="B146" s="389" t="s">
        <v>118</v>
      </c>
      <c r="C146" s="395">
        <f>BEBR2024!D143</f>
        <v>321905</v>
      </c>
      <c r="D146" s="395">
        <f>BEBR2024!B143</f>
        <v>336358</v>
      </c>
      <c r="E146" s="396">
        <f>BEBR2025!B143</f>
        <v>337728</v>
      </c>
      <c r="F146" s="396">
        <f>E146-C146</f>
        <v>15823</v>
      </c>
      <c r="G146" s="396">
        <f>E146-D146</f>
        <v>1370</v>
      </c>
      <c r="H146" s="397">
        <f t="shared" ref="H146:I149" si="45">F146/C146</f>
        <v>4.9154253584131967E-2</v>
      </c>
      <c r="I146" s="397">
        <f t="shared" si="45"/>
        <v>4.0730412239340227E-3</v>
      </c>
    </row>
    <row r="147" spans="2:9" ht="15" x14ac:dyDescent="0.2">
      <c r="B147" s="53" t="s">
        <v>119</v>
      </c>
      <c r="C147" s="34">
        <f>BEBR2024!D144</f>
        <v>1713</v>
      </c>
      <c r="D147" s="34">
        <f>BEBR2024!B144</f>
        <v>1638</v>
      </c>
      <c r="E147" s="54">
        <f>BEBR2025!B144</f>
        <v>1621</v>
      </c>
      <c r="F147" s="34">
        <f>E147-C147</f>
        <v>-92</v>
      </c>
      <c r="G147" s="34">
        <f>E147-D147</f>
        <v>-17</v>
      </c>
      <c r="H147" s="32">
        <f t="shared" si="45"/>
        <v>-5.3706946876824285E-2</v>
      </c>
      <c r="I147" s="32">
        <f t="shared" si="45"/>
        <v>-1.0378510378510378E-2</v>
      </c>
    </row>
    <row r="148" spans="2:9" ht="15" x14ac:dyDescent="0.2">
      <c r="B148" s="53" t="s">
        <v>120</v>
      </c>
      <c r="C148" s="34">
        <f>BEBR2024!D145</f>
        <v>54312</v>
      </c>
      <c r="D148" s="34">
        <f>BEBR2024!B145</f>
        <v>55152</v>
      </c>
      <c r="E148" s="54">
        <f>BEBR2025!B145</f>
        <v>55194</v>
      </c>
      <c r="F148" s="34">
        <f>E148-C148</f>
        <v>882</v>
      </c>
      <c r="G148" s="34">
        <f>E148-D148</f>
        <v>42</v>
      </c>
      <c r="H148" s="32">
        <f t="shared" si="45"/>
        <v>1.6239505081749889E-2</v>
      </c>
      <c r="I148" s="32">
        <f t="shared" si="45"/>
        <v>7.6153176675369891E-4</v>
      </c>
    </row>
    <row r="149" spans="2:9" ht="15" x14ac:dyDescent="0.2">
      <c r="B149" s="53" t="s">
        <v>19</v>
      </c>
      <c r="C149" s="34">
        <f>BEBR2024!D146</f>
        <v>265880</v>
      </c>
      <c r="D149" s="34">
        <f>BEBR2024!B146</f>
        <v>279568</v>
      </c>
      <c r="E149" s="54">
        <f>BEBR2025!B146</f>
        <v>280913</v>
      </c>
      <c r="F149" s="34">
        <f>E149-C149</f>
        <v>15033</v>
      </c>
      <c r="G149" s="34">
        <f>E149-D149</f>
        <v>1345</v>
      </c>
      <c r="H149" s="32">
        <f t="shared" si="45"/>
        <v>5.6540544606589437E-2</v>
      </c>
      <c r="I149" s="32">
        <f t="shared" si="45"/>
        <v>4.8109941051908663E-3</v>
      </c>
    </row>
    <row r="150" spans="2:9" ht="15" x14ac:dyDescent="0.2">
      <c r="B150" s="33"/>
      <c r="C150" s="34"/>
      <c r="D150" s="34"/>
      <c r="E150" s="54"/>
      <c r="F150" s="34"/>
      <c r="G150" s="34"/>
      <c r="H150" s="384"/>
      <c r="I150" s="384"/>
    </row>
    <row r="151" spans="2:9" ht="15.75" x14ac:dyDescent="0.25">
      <c r="B151" s="389" t="s">
        <v>121</v>
      </c>
      <c r="C151" s="395">
        <f>BEBR2024!D148</f>
        <v>115378</v>
      </c>
      <c r="D151" s="395">
        <f>BEBR2024!B148</f>
        <v>136310</v>
      </c>
      <c r="E151" s="396">
        <f>BEBR2025!B148</f>
        <v>140714</v>
      </c>
      <c r="F151" s="396">
        <f t="shared" ref="F151:F157" si="46">E151-C151</f>
        <v>25336</v>
      </c>
      <c r="G151" s="396">
        <f t="shared" ref="G151:G157" si="47">E151-D151</f>
        <v>4404</v>
      </c>
      <c r="H151" s="397">
        <f t="shared" ref="H151:I157" si="48">F151/C151</f>
        <v>0.21959125656537642</v>
      </c>
      <c r="I151" s="397">
        <f t="shared" si="48"/>
        <v>3.2308708091849464E-2</v>
      </c>
    </row>
    <row r="152" spans="2:9" ht="15" x14ac:dyDescent="0.2">
      <c r="B152" s="53" t="s">
        <v>122</v>
      </c>
      <c r="C152" s="34">
        <f>BEBR2024!D149</f>
        <v>474</v>
      </c>
      <c r="D152" s="34">
        <f>BEBR2024!B149</f>
        <v>503</v>
      </c>
      <c r="E152" s="54">
        <f>BEBR2025!B149</f>
        <v>504</v>
      </c>
      <c r="F152" s="34">
        <f t="shared" si="46"/>
        <v>30</v>
      </c>
      <c r="G152" s="34">
        <f t="shared" si="47"/>
        <v>1</v>
      </c>
      <c r="H152" s="32">
        <f t="shared" si="48"/>
        <v>6.3291139240506333E-2</v>
      </c>
      <c r="I152" s="32">
        <f t="shared" si="48"/>
        <v>1.9880715705765406E-3</v>
      </c>
    </row>
    <row r="153" spans="2:9" ht="15" x14ac:dyDescent="0.2">
      <c r="B153" s="53" t="s">
        <v>123</v>
      </c>
      <c r="C153" s="34">
        <f>BEBR2024!D150</f>
        <v>3276</v>
      </c>
      <c r="D153" s="34">
        <f>BEBR2024!B150</f>
        <v>4149</v>
      </c>
      <c r="E153" s="54">
        <f>BEBR2025!B150</f>
        <v>4224</v>
      </c>
      <c r="F153" s="34">
        <f t="shared" si="46"/>
        <v>948</v>
      </c>
      <c r="G153" s="34">
        <f t="shared" si="47"/>
        <v>75</v>
      </c>
      <c r="H153" s="32">
        <f t="shared" si="48"/>
        <v>0.2893772893772894</v>
      </c>
      <c r="I153" s="32">
        <f t="shared" si="48"/>
        <v>1.8076644974692697E-2</v>
      </c>
    </row>
    <row r="154" spans="2:9" ht="15" x14ac:dyDescent="0.2">
      <c r="B154" s="53" t="s">
        <v>124</v>
      </c>
      <c r="C154" s="34">
        <f>BEBR2024!D151</f>
        <v>5088</v>
      </c>
      <c r="D154" s="34">
        <f>BEBR2024!B151</f>
        <v>5550</v>
      </c>
      <c r="E154" s="54">
        <f>BEBR2025!B151</f>
        <v>5659</v>
      </c>
      <c r="F154" s="34">
        <f t="shared" si="46"/>
        <v>571</v>
      </c>
      <c r="G154" s="34">
        <f t="shared" si="47"/>
        <v>109</v>
      </c>
      <c r="H154" s="32">
        <f t="shared" si="48"/>
        <v>0.11222484276729559</v>
      </c>
      <c r="I154" s="32">
        <f t="shared" si="48"/>
        <v>1.963963963963964E-2</v>
      </c>
    </row>
    <row r="155" spans="2:9" ht="15" x14ac:dyDescent="0.2">
      <c r="B155" s="53" t="s">
        <v>125</v>
      </c>
      <c r="C155" s="34">
        <f>BEBR2024!D152</f>
        <v>12</v>
      </c>
      <c r="D155" s="34">
        <f>BEBR2024!B152</f>
        <v>12</v>
      </c>
      <c r="E155" s="54">
        <f>BEBR2025!B152</f>
        <v>12</v>
      </c>
      <c r="F155" s="34">
        <f t="shared" si="46"/>
        <v>0</v>
      </c>
      <c r="G155" s="34">
        <f t="shared" si="47"/>
        <v>0</v>
      </c>
      <c r="H155" s="32">
        <v>0</v>
      </c>
      <c r="I155" s="32">
        <f t="shared" si="48"/>
        <v>0</v>
      </c>
    </row>
    <row r="156" spans="2:9" ht="15" x14ac:dyDescent="0.2">
      <c r="B156" s="53" t="s">
        <v>126</v>
      </c>
      <c r="C156" s="34">
        <f>BEBR2024!D153</f>
        <v>89258</v>
      </c>
      <c r="D156" s="34">
        <f>BEBR2024!B153</f>
        <v>106193</v>
      </c>
      <c r="E156" s="54">
        <f>BEBR2025!B153</f>
        <v>110330</v>
      </c>
      <c r="F156" s="34">
        <f t="shared" si="46"/>
        <v>21072</v>
      </c>
      <c r="G156" s="34">
        <f t="shared" si="47"/>
        <v>4137</v>
      </c>
      <c r="H156" s="32">
        <f t="shared" si="48"/>
        <v>0.23607967913240269</v>
      </c>
      <c r="I156" s="32">
        <f t="shared" si="48"/>
        <v>3.8957370071473638E-2</v>
      </c>
    </row>
    <row r="157" spans="2:9" ht="15" x14ac:dyDescent="0.2">
      <c r="B157" s="53" t="s">
        <v>19</v>
      </c>
      <c r="C157" s="34">
        <f>BEBR2024!D154</f>
        <v>17270</v>
      </c>
      <c r="D157" s="34">
        <f>BEBR2024!B154</f>
        <v>19903</v>
      </c>
      <c r="E157" s="54">
        <f>BEBR2025!B154</f>
        <v>19985</v>
      </c>
      <c r="F157" s="34">
        <f t="shared" si="46"/>
        <v>2715</v>
      </c>
      <c r="G157" s="34">
        <f t="shared" si="47"/>
        <v>82</v>
      </c>
      <c r="H157" s="32">
        <f t="shared" si="48"/>
        <v>0.15720903300521136</v>
      </c>
      <c r="I157" s="32">
        <f t="shared" si="48"/>
        <v>4.1199819122745311E-3</v>
      </c>
    </row>
    <row r="158" spans="2:9" ht="15" x14ac:dyDescent="0.2">
      <c r="B158" s="33"/>
      <c r="C158" s="34"/>
      <c r="D158" s="34"/>
      <c r="E158" s="54"/>
      <c r="F158" s="34"/>
      <c r="G158" s="34"/>
      <c r="H158" s="384"/>
      <c r="I158" s="384"/>
    </row>
    <row r="159" spans="2:9" ht="15.75" x14ac:dyDescent="0.25">
      <c r="B159" s="389" t="s">
        <v>127</v>
      </c>
      <c r="C159" s="395">
        <f>BEBR2024!D156</f>
        <v>12451</v>
      </c>
      <c r="D159" s="395">
        <f>BEBR2024!B156</f>
        <v>13321</v>
      </c>
      <c r="E159" s="396">
        <f>BEBR2025!B156</f>
        <v>13383</v>
      </c>
      <c r="F159" s="396">
        <f>E159-C159</f>
        <v>932</v>
      </c>
      <c r="G159" s="396">
        <f>E159-D159</f>
        <v>62</v>
      </c>
      <c r="H159" s="397">
        <f t="shared" ref="H159:I162" si="49">F159/C159</f>
        <v>7.4853425427676493E-2</v>
      </c>
      <c r="I159" s="397">
        <f t="shared" si="49"/>
        <v>4.6543052323399147E-3</v>
      </c>
    </row>
    <row r="160" spans="2:9" ht="15" x14ac:dyDescent="0.2">
      <c r="B160" s="53" t="s">
        <v>128</v>
      </c>
      <c r="C160" s="34">
        <f>BEBR2024!D157</f>
        <v>2341</v>
      </c>
      <c r="D160" s="34">
        <f>BEBR2024!B157</f>
        <v>2470</v>
      </c>
      <c r="E160" s="54">
        <f>BEBR2025!B157</f>
        <v>2456</v>
      </c>
      <c r="F160" s="34">
        <f>E160-C160</f>
        <v>115</v>
      </c>
      <c r="G160" s="34">
        <f>E160-D160</f>
        <v>-14</v>
      </c>
      <c r="H160" s="32">
        <f t="shared" si="49"/>
        <v>4.9124305852199915E-2</v>
      </c>
      <c r="I160" s="32">
        <f t="shared" si="49"/>
        <v>-5.6680161943319842E-3</v>
      </c>
    </row>
    <row r="161" spans="2:9" ht="15" x14ac:dyDescent="0.2">
      <c r="B161" s="53" t="s">
        <v>129</v>
      </c>
      <c r="C161" s="34">
        <f>BEBR2024!D158</f>
        <v>2606</v>
      </c>
      <c r="D161" s="34">
        <f>BEBR2024!B158</f>
        <v>3073</v>
      </c>
      <c r="E161" s="54">
        <f>BEBR2025!B158</f>
        <v>3071</v>
      </c>
      <c r="F161" s="34">
        <f>E161-C161</f>
        <v>465</v>
      </c>
      <c r="G161" s="34">
        <f>E161-D161</f>
        <v>-2</v>
      </c>
      <c r="H161" s="32">
        <f t="shared" si="49"/>
        <v>0.17843438219493477</v>
      </c>
      <c r="I161" s="32">
        <f t="shared" si="49"/>
        <v>-6.5082980800520659E-4</v>
      </c>
    </row>
    <row r="162" spans="2:9" ht="15" x14ac:dyDescent="0.2">
      <c r="B162" s="53" t="s">
        <v>19</v>
      </c>
      <c r="C162" s="34">
        <f>BEBR2024!D159</f>
        <v>7504</v>
      </c>
      <c r="D162" s="34">
        <f>BEBR2024!B159</f>
        <v>7778</v>
      </c>
      <c r="E162" s="54">
        <f>BEBR2025!B159</f>
        <v>7856</v>
      </c>
      <c r="F162" s="34">
        <f>E162-C162</f>
        <v>352</v>
      </c>
      <c r="G162" s="34">
        <f>E162-D162</f>
        <v>78</v>
      </c>
      <c r="H162" s="32">
        <f t="shared" si="49"/>
        <v>4.6908315565031986E-2</v>
      </c>
      <c r="I162" s="32">
        <f t="shared" si="49"/>
        <v>1.0028284906145539E-2</v>
      </c>
    </row>
    <row r="163" spans="2:9" ht="15" x14ac:dyDescent="0.2">
      <c r="B163" s="33"/>
      <c r="C163" s="34"/>
      <c r="D163" s="34"/>
      <c r="E163" s="54"/>
      <c r="F163" s="34"/>
      <c r="G163" s="34"/>
      <c r="H163" s="384"/>
      <c r="I163" s="384"/>
    </row>
    <row r="164" spans="2:9" ht="15.75" x14ac:dyDescent="0.25">
      <c r="B164" s="389" t="s">
        <v>130</v>
      </c>
      <c r="C164" s="395">
        <f>BEBR2024!D161</f>
        <v>43826</v>
      </c>
      <c r="D164" s="395">
        <f>BEBR2024!B161</f>
        <v>44853</v>
      </c>
      <c r="E164" s="396">
        <f>BEBR2025!B161</f>
        <v>44790</v>
      </c>
      <c r="F164" s="396">
        <f t="shared" ref="F164:F171" si="50">E164-C164</f>
        <v>964</v>
      </c>
      <c r="G164" s="396">
        <f t="shared" ref="G164:G171" si="51">E164-D164</f>
        <v>-63</v>
      </c>
      <c r="H164" s="397">
        <f t="shared" ref="H164:I171" si="52">F164/C164</f>
        <v>2.1996075389038472E-2</v>
      </c>
      <c r="I164" s="397">
        <f t="shared" si="52"/>
        <v>-1.4045883218513813E-3</v>
      </c>
    </row>
    <row r="165" spans="2:9" ht="15" x14ac:dyDescent="0.2">
      <c r="B165" s="53" t="s">
        <v>131</v>
      </c>
      <c r="C165" s="34">
        <f>BEBR2024!D162</f>
        <v>2955</v>
      </c>
      <c r="D165" s="34">
        <f>BEBR2024!B162</f>
        <v>2974</v>
      </c>
      <c r="E165" s="54">
        <f>BEBR2025!B162</f>
        <v>2833</v>
      </c>
      <c r="F165" s="34">
        <f t="shared" si="50"/>
        <v>-122</v>
      </c>
      <c r="G165" s="34">
        <f t="shared" si="51"/>
        <v>-141</v>
      </c>
      <c r="H165" s="32">
        <f t="shared" si="52"/>
        <v>-4.1285956006768189E-2</v>
      </c>
      <c r="I165" s="32">
        <f t="shared" si="52"/>
        <v>-4.7410894418291862E-2</v>
      </c>
    </row>
    <row r="166" spans="2:9" ht="15" x14ac:dyDescent="0.2">
      <c r="B166" s="53" t="s">
        <v>132</v>
      </c>
      <c r="C166" s="34">
        <f>BEBR2024!D163</f>
        <v>461</v>
      </c>
      <c r="D166" s="34">
        <f>BEBR2024!B163</f>
        <v>444</v>
      </c>
      <c r="E166" s="54">
        <f>BEBR2025!B163</f>
        <v>449</v>
      </c>
      <c r="F166" s="34">
        <f t="shared" si="50"/>
        <v>-12</v>
      </c>
      <c r="G166" s="34">
        <f t="shared" si="51"/>
        <v>5</v>
      </c>
      <c r="H166" s="32">
        <f t="shared" si="52"/>
        <v>-2.6030368763557483E-2</v>
      </c>
      <c r="I166" s="32">
        <f t="shared" si="52"/>
        <v>1.1261261261261261E-2</v>
      </c>
    </row>
    <row r="167" spans="2:9" ht="15" x14ac:dyDescent="0.2">
      <c r="B167" s="53" t="s">
        <v>133</v>
      </c>
      <c r="C167" s="34">
        <f>BEBR2024!D164</f>
        <v>1357</v>
      </c>
      <c r="D167" s="34">
        <f>BEBR2024!B164</f>
        <v>1355</v>
      </c>
      <c r="E167" s="54">
        <f>BEBR2025!B164</f>
        <v>1369</v>
      </c>
      <c r="F167" s="34">
        <f t="shared" si="50"/>
        <v>12</v>
      </c>
      <c r="G167" s="34">
        <f t="shared" si="51"/>
        <v>14</v>
      </c>
      <c r="H167" s="32">
        <f t="shared" si="52"/>
        <v>8.8430361090641122E-3</v>
      </c>
      <c r="I167" s="32">
        <f t="shared" si="52"/>
        <v>1.0332103321033211E-2</v>
      </c>
    </row>
    <row r="168" spans="2:9" ht="15" x14ac:dyDescent="0.2">
      <c r="B168" s="53" t="s">
        <v>134</v>
      </c>
      <c r="C168" s="34">
        <f>BEBR2024!D165</f>
        <v>1753</v>
      </c>
      <c r="D168" s="34">
        <f>BEBR2024!B165</f>
        <v>1797</v>
      </c>
      <c r="E168" s="54">
        <f>BEBR2025!B165</f>
        <v>1758</v>
      </c>
      <c r="F168" s="34">
        <f t="shared" si="50"/>
        <v>5</v>
      </c>
      <c r="G168" s="34">
        <f t="shared" si="51"/>
        <v>-39</v>
      </c>
      <c r="H168" s="32">
        <f t="shared" si="52"/>
        <v>2.8522532800912721E-3</v>
      </c>
      <c r="I168" s="32">
        <f t="shared" si="52"/>
        <v>-2.1702838063439065E-2</v>
      </c>
    </row>
    <row r="169" spans="2:9" ht="15" x14ac:dyDescent="0.2">
      <c r="B169" s="53" t="s">
        <v>135</v>
      </c>
      <c r="C169" s="34">
        <f>BEBR2024!D166</f>
        <v>3537</v>
      </c>
      <c r="D169" s="34">
        <f>BEBR2024!B166</f>
        <v>3683</v>
      </c>
      <c r="E169" s="54">
        <f>BEBR2025!B166</f>
        <v>3664</v>
      </c>
      <c r="F169" s="34">
        <f t="shared" si="50"/>
        <v>127</v>
      </c>
      <c r="G169" s="34">
        <f t="shared" si="51"/>
        <v>-19</v>
      </c>
      <c r="H169" s="32">
        <f t="shared" si="52"/>
        <v>3.5906135142776366E-2</v>
      </c>
      <c r="I169" s="32">
        <f t="shared" si="52"/>
        <v>-5.1588379038827042E-3</v>
      </c>
    </row>
    <row r="170" spans="2:9" ht="15" x14ac:dyDescent="0.2">
      <c r="B170" s="53" t="s">
        <v>136</v>
      </c>
      <c r="C170" s="34">
        <f>BEBR2024!D167</f>
        <v>7970</v>
      </c>
      <c r="D170" s="34">
        <f>BEBR2024!B167</f>
        <v>8124</v>
      </c>
      <c r="E170" s="54">
        <f>BEBR2025!B167</f>
        <v>8131</v>
      </c>
      <c r="F170" s="34">
        <f t="shared" si="50"/>
        <v>161</v>
      </c>
      <c r="G170" s="34">
        <f t="shared" si="51"/>
        <v>7</v>
      </c>
      <c r="H170" s="32">
        <f t="shared" si="52"/>
        <v>2.0200752823086573E-2</v>
      </c>
      <c r="I170" s="32">
        <f t="shared" si="52"/>
        <v>8.6164451009354992E-4</v>
      </c>
    </row>
    <row r="171" spans="2:9" ht="15" x14ac:dyDescent="0.2">
      <c r="B171" s="53" t="s">
        <v>19</v>
      </c>
      <c r="C171" s="34">
        <f>BEBR2024!D168</f>
        <v>25793</v>
      </c>
      <c r="D171" s="34">
        <f>BEBR2024!B168</f>
        <v>26476</v>
      </c>
      <c r="E171" s="54">
        <f>BEBR2025!B168</f>
        <v>26586</v>
      </c>
      <c r="F171" s="34">
        <f t="shared" si="50"/>
        <v>793</v>
      </c>
      <c r="G171" s="34">
        <f t="shared" si="51"/>
        <v>110</v>
      </c>
      <c r="H171" s="32">
        <f t="shared" si="52"/>
        <v>3.0744775714341099E-2</v>
      </c>
      <c r="I171" s="32">
        <f t="shared" si="52"/>
        <v>4.1547061489651009E-3</v>
      </c>
    </row>
    <row r="172" spans="2:9" ht="15" x14ac:dyDescent="0.2">
      <c r="B172" s="33"/>
      <c r="C172" s="34"/>
      <c r="D172" s="34"/>
      <c r="E172" s="54"/>
      <c r="F172" s="34"/>
      <c r="G172" s="34"/>
      <c r="H172" s="384"/>
      <c r="I172" s="384"/>
    </row>
    <row r="173" spans="2:9" ht="15.75" x14ac:dyDescent="0.25">
      <c r="B173" s="389" t="s">
        <v>137</v>
      </c>
      <c r="C173" s="395">
        <f>BEBR2024!D170</f>
        <v>17864</v>
      </c>
      <c r="D173" s="395">
        <f>BEBR2024!B170</f>
        <v>19503</v>
      </c>
      <c r="E173" s="396">
        <f>BEBR2025!B170</f>
        <v>19716</v>
      </c>
      <c r="F173" s="396">
        <f>E173-C173</f>
        <v>1852</v>
      </c>
      <c r="G173" s="396">
        <f>E173-D173</f>
        <v>213</v>
      </c>
      <c r="H173" s="397">
        <f t="shared" ref="H173:I177" si="53">F173/C173</f>
        <v>0.10367218987908643</v>
      </c>
      <c r="I173" s="397">
        <f t="shared" si="53"/>
        <v>1.0921396708198739E-2</v>
      </c>
    </row>
    <row r="174" spans="2:9" ht="15" x14ac:dyDescent="0.2">
      <c r="B174" s="53" t="s">
        <v>138</v>
      </c>
      <c r="C174" s="34">
        <f>BEBR2024!D171</f>
        <v>518</v>
      </c>
      <c r="D174" s="34">
        <f>BEBR2024!B171</f>
        <v>521</v>
      </c>
      <c r="E174" s="54">
        <f>BEBR2025!B171</f>
        <v>558</v>
      </c>
      <c r="F174" s="34">
        <f>E174-C174</f>
        <v>40</v>
      </c>
      <c r="G174" s="34">
        <f>E174-D174</f>
        <v>37</v>
      </c>
      <c r="H174" s="32">
        <f t="shared" si="53"/>
        <v>7.7220077220077218E-2</v>
      </c>
      <c r="I174" s="32">
        <f t="shared" si="53"/>
        <v>7.1017274472168906E-2</v>
      </c>
    </row>
    <row r="175" spans="2:9" ht="15" x14ac:dyDescent="0.2">
      <c r="B175" s="53" t="s">
        <v>139</v>
      </c>
      <c r="C175" s="34">
        <f>BEBR2024!D172</f>
        <v>478</v>
      </c>
      <c r="D175" s="34">
        <f>BEBR2024!B172</f>
        <v>613</v>
      </c>
      <c r="E175" s="54">
        <f>BEBR2025!B172</f>
        <v>627</v>
      </c>
      <c r="F175" s="34">
        <f>E175-C175</f>
        <v>149</v>
      </c>
      <c r="G175" s="34">
        <f>E175-D175</f>
        <v>14</v>
      </c>
      <c r="H175" s="32">
        <f t="shared" si="53"/>
        <v>0.31171548117154813</v>
      </c>
      <c r="I175" s="32">
        <f t="shared" si="53"/>
        <v>2.2838499184339316E-2</v>
      </c>
    </row>
    <row r="176" spans="2:9" ht="15" x14ac:dyDescent="0.2">
      <c r="B176" s="53" t="s">
        <v>140</v>
      </c>
      <c r="C176" s="34">
        <f>BEBR2024!D173</f>
        <v>2015</v>
      </c>
      <c r="D176" s="34">
        <f>BEBR2024!B173</f>
        <v>2173</v>
      </c>
      <c r="E176" s="54">
        <f>BEBR2025!B173</f>
        <v>2221</v>
      </c>
      <c r="F176" s="34">
        <f>E176-C176</f>
        <v>206</v>
      </c>
      <c r="G176" s="34">
        <f>E176-D176</f>
        <v>48</v>
      </c>
      <c r="H176" s="32">
        <f t="shared" si="53"/>
        <v>0.1022332506203474</v>
      </c>
      <c r="I176" s="32">
        <f t="shared" si="53"/>
        <v>2.208927749654855E-2</v>
      </c>
    </row>
    <row r="177" spans="2:9" ht="15" x14ac:dyDescent="0.2">
      <c r="B177" s="53" t="s">
        <v>19</v>
      </c>
      <c r="C177" s="34">
        <f>BEBR2024!D174</f>
        <v>14853</v>
      </c>
      <c r="D177" s="34">
        <f>BEBR2024!B174</f>
        <v>16196</v>
      </c>
      <c r="E177" s="54">
        <f>BEBR2025!B174</f>
        <v>16310</v>
      </c>
      <c r="F177" s="34">
        <f>E177-C177</f>
        <v>1457</v>
      </c>
      <c r="G177" s="34">
        <f>E177-D177</f>
        <v>114</v>
      </c>
      <c r="H177" s="32">
        <f t="shared" si="53"/>
        <v>9.809466101124352E-2</v>
      </c>
      <c r="I177" s="32">
        <f t="shared" si="53"/>
        <v>7.0387750061743637E-3</v>
      </c>
    </row>
    <row r="178" spans="2:9" ht="15" x14ac:dyDescent="0.2">
      <c r="B178" s="33"/>
      <c r="C178" s="34"/>
      <c r="D178" s="34"/>
      <c r="E178" s="54"/>
      <c r="F178" s="34"/>
      <c r="G178" s="34"/>
      <c r="H178" s="384"/>
      <c r="I178" s="384"/>
    </row>
    <row r="179" spans="2:9" ht="15.75" x14ac:dyDescent="0.25">
      <c r="B179" s="389" t="s">
        <v>141</v>
      </c>
      <c r="C179" s="395">
        <f>BEBR2024!D176</f>
        <v>12126</v>
      </c>
      <c r="D179" s="395">
        <f>BEBR2024!B176</f>
        <v>12815</v>
      </c>
      <c r="E179" s="396">
        <f>BEBR2025!B176</f>
        <v>13055</v>
      </c>
      <c r="F179" s="396">
        <f>E179-C179</f>
        <v>929</v>
      </c>
      <c r="G179" s="396">
        <f>E179-D179</f>
        <v>240</v>
      </c>
      <c r="H179" s="397">
        <f t="shared" ref="H179:I181" si="54">F179/C179</f>
        <v>7.6612238165924454E-2</v>
      </c>
      <c r="I179" s="397">
        <f t="shared" si="54"/>
        <v>1.872805306281701E-2</v>
      </c>
    </row>
    <row r="180" spans="2:9" ht="15" x14ac:dyDescent="0.2">
      <c r="B180" s="53" t="s">
        <v>142</v>
      </c>
      <c r="C180" s="34">
        <f>BEBR2024!D177</f>
        <v>1566</v>
      </c>
      <c r="D180" s="34">
        <f>BEBR2024!B177</f>
        <v>1533</v>
      </c>
      <c r="E180" s="54">
        <f>BEBR2025!B177</f>
        <v>1641</v>
      </c>
      <c r="F180" s="34">
        <f>E180-C180</f>
        <v>75</v>
      </c>
      <c r="G180" s="34">
        <f>E180-D180</f>
        <v>108</v>
      </c>
      <c r="H180" s="32">
        <f t="shared" si="54"/>
        <v>4.7892720306513412E-2</v>
      </c>
      <c r="I180" s="32">
        <f t="shared" si="54"/>
        <v>7.0450097847358117E-2</v>
      </c>
    </row>
    <row r="181" spans="2:9" ht="15" x14ac:dyDescent="0.2">
      <c r="B181" s="53" t="s">
        <v>143</v>
      </c>
      <c r="C181" s="34">
        <f>BEBR2024!D178</f>
        <v>10560</v>
      </c>
      <c r="D181" s="34">
        <f>BEBR2024!B178</f>
        <v>11282</v>
      </c>
      <c r="E181" s="54">
        <f>BEBR2025!B178</f>
        <v>11414</v>
      </c>
      <c r="F181" s="34">
        <f>E181-C181</f>
        <v>854</v>
      </c>
      <c r="G181" s="34">
        <f>E181-D181</f>
        <v>132</v>
      </c>
      <c r="H181" s="32">
        <f t="shared" si="54"/>
        <v>8.0871212121212122E-2</v>
      </c>
      <c r="I181" s="32">
        <f t="shared" si="54"/>
        <v>1.1700053182059918E-2</v>
      </c>
    </row>
    <row r="182" spans="2:9" ht="15" x14ac:dyDescent="0.2">
      <c r="B182" s="33"/>
      <c r="C182" s="34"/>
      <c r="D182" s="34"/>
      <c r="E182" s="54"/>
      <c r="F182" s="34"/>
      <c r="G182" s="34"/>
      <c r="H182" s="384"/>
      <c r="I182" s="384"/>
    </row>
    <row r="183" spans="2:9" ht="15.75" x14ac:dyDescent="0.25">
      <c r="B183" s="389" t="s">
        <v>144</v>
      </c>
      <c r="C183" s="395">
        <f>BEBR2024!D180</f>
        <v>14192</v>
      </c>
      <c r="D183" s="395">
        <f>BEBR2024!B180</f>
        <v>16947</v>
      </c>
      <c r="E183" s="396">
        <f>BEBR2025!B180</f>
        <v>16621</v>
      </c>
      <c r="F183" s="396">
        <f>E183-C183</f>
        <v>2429</v>
      </c>
      <c r="G183" s="396">
        <f>E183-D183</f>
        <v>-326</v>
      </c>
      <c r="H183" s="397">
        <f t="shared" ref="H183:I186" si="55">F183/C183</f>
        <v>0.17115276211950395</v>
      </c>
      <c r="I183" s="397">
        <f t="shared" si="55"/>
        <v>-1.9236443028264591E-2</v>
      </c>
    </row>
    <row r="184" spans="2:9" ht="15" x14ac:dyDescent="0.2">
      <c r="B184" s="53" t="s">
        <v>145</v>
      </c>
      <c r="C184" s="34">
        <f>BEBR2024!D181</f>
        <v>3357</v>
      </c>
      <c r="D184" s="34">
        <f>BEBR2024!B181</f>
        <v>3912</v>
      </c>
      <c r="E184" s="54">
        <f>BEBR2025!B181</f>
        <v>3896</v>
      </c>
      <c r="F184" s="34">
        <f>E184-C184</f>
        <v>539</v>
      </c>
      <c r="G184" s="34">
        <f>E184-D184</f>
        <v>-16</v>
      </c>
      <c r="H184" s="32">
        <f t="shared" si="55"/>
        <v>0.16056002383080131</v>
      </c>
      <c r="I184" s="32">
        <f t="shared" si="55"/>
        <v>-4.0899795501022499E-3</v>
      </c>
    </row>
    <row r="185" spans="2:9" ht="15" x14ac:dyDescent="0.2">
      <c r="B185" s="53" t="s">
        <v>146</v>
      </c>
      <c r="C185" s="34">
        <f>BEBR2024!D182</f>
        <v>2074</v>
      </c>
      <c r="D185" s="34">
        <f>BEBR2024!B182</f>
        <v>2292</v>
      </c>
      <c r="E185" s="54">
        <f>BEBR2025!B182</f>
        <v>2261</v>
      </c>
      <c r="F185" s="34">
        <f>E185-C185</f>
        <v>187</v>
      </c>
      <c r="G185" s="34">
        <f>E185-D185</f>
        <v>-31</v>
      </c>
      <c r="H185" s="32">
        <f t="shared" si="55"/>
        <v>9.0163934426229511E-2</v>
      </c>
      <c r="I185" s="32">
        <f t="shared" si="55"/>
        <v>-1.3525305410122163E-2</v>
      </c>
    </row>
    <row r="186" spans="2:9" ht="15" x14ac:dyDescent="0.2">
      <c r="B186" s="53" t="s">
        <v>19</v>
      </c>
      <c r="C186" s="34">
        <f>BEBR2024!D183</f>
        <v>8761</v>
      </c>
      <c r="D186" s="34">
        <f>BEBR2024!B183</f>
        <v>10743</v>
      </c>
      <c r="E186" s="54">
        <f>BEBR2025!B183</f>
        <v>10464</v>
      </c>
      <c r="F186" s="34">
        <f>E186-C186</f>
        <v>1703</v>
      </c>
      <c r="G186" s="34">
        <f>E186-D186</f>
        <v>-279</v>
      </c>
      <c r="H186" s="32">
        <f t="shared" si="55"/>
        <v>0.19438420271658485</v>
      </c>
      <c r="I186" s="32">
        <f t="shared" si="55"/>
        <v>-2.5970399329796147E-2</v>
      </c>
    </row>
    <row r="187" spans="2:9" ht="15" x14ac:dyDescent="0.2">
      <c r="B187" s="33"/>
      <c r="C187" s="34"/>
      <c r="D187" s="34"/>
      <c r="E187" s="54"/>
      <c r="F187" s="34"/>
      <c r="G187" s="34"/>
      <c r="H187" s="384"/>
      <c r="I187" s="384"/>
    </row>
    <row r="188" spans="2:9" ht="15.75" x14ac:dyDescent="0.25">
      <c r="B188" s="389" t="s">
        <v>147</v>
      </c>
      <c r="C188" s="395">
        <f>BEBR2024!D185</f>
        <v>14004</v>
      </c>
      <c r="D188" s="395">
        <f>BEBR2024!B185</f>
        <v>14228</v>
      </c>
      <c r="E188" s="396">
        <f>BEBR2025!B185</f>
        <v>14155</v>
      </c>
      <c r="F188" s="396">
        <f>E188-C188</f>
        <v>151</v>
      </c>
      <c r="G188" s="396">
        <f>E188-D188</f>
        <v>-73</v>
      </c>
      <c r="H188" s="397">
        <f t="shared" ref="H188:I192" si="56">F188/C188</f>
        <v>1.0782633533276206E-2</v>
      </c>
      <c r="I188" s="397">
        <f t="shared" si="56"/>
        <v>-5.1307281416924375E-3</v>
      </c>
    </row>
    <row r="189" spans="2:9" ht="15" x14ac:dyDescent="0.2">
      <c r="B189" s="53" t="s">
        <v>148</v>
      </c>
      <c r="C189" s="34">
        <f>BEBR2024!D186</f>
        <v>3621</v>
      </c>
      <c r="D189" s="34">
        <f>BEBR2024!B186</f>
        <v>4008</v>
      </c>
      <c r="E189" s="54">
        <f>BEBR2025!B186</f>
        <v>4004</v>
      </c>
      <c r="F189" s="34">
        <f>E189-C189</f>
        <v>383</v>
      </c>
      <c r="G189" s="34">
        <f>E189-D189</f>
        <v>-4</v>
      </c>
      <c r="H189" s="32">
        <f t="shared" si="56"/>
        <v>0.10577188621927644</v>
      </c>
      <c r="I189" s="32">
        <f t="shared" si="56"/>
        <v>-9.9800399201596798E-4</v>
      </c>
    </row>
    <row r="190" spans="2:9" ht="15" x14ac:dyDescent="0.2">
      <c r="B190" s="53" t="s">
        <v>149</v>
      </c>
      <c r="C190" s="34">
        <f>BEBR2024!D187</f>
        <v>749</v>
      </c>
      <c r="D190" s="34">
        <f>BEBR2024!B187</f>
        <v>721</v>
      </c>
      <c r="E190" s="54">
        <f>BEBR2025!B187</f>
        <v>708</v>
      </c>
      <c r="F190" s="34">
        <f>E190-C190</f>
        <v>-41</v>
      </c>
      <c r="G190" s="34">
        <f>E190-D190</f>
        <v>-13</v>
      </c>
      <c r="H190" s="32">
        <f t="shared" si="56"/>
        <v>-5.4739652870493989E-2</v>
      </c>
      <c r="I190" s="32">
        <f t="shared" si="56"/>
        <v>-1.8030513176144243E-2</v>
      </c>
    </row>
    <row r="191" spans="2:9" ht="15" x14ac:dyDescent="0.2">
      <c r="B191" s="53" t="s">
        <v>150</v>
      </c>
      <c r="C191" s="34">
        <f>BEBR2024!D188</f>
        <v>740</v>
      </c>
      <c r="D191" s="34">
        <f>BEBR2024!B188</f>
        <v>731</v>
      </c>
      <c r="E191" s="54">
        <f>BEBR2025!B188</f>
        <v>715</v>
      </c>
      <c r="F191" s="34">
        <f>E191-C191</f>
        <v>-25</v>
      </c>
      <c r="G191" s="34">
        <f>E191-D191</f>
        <v>-16</v>
      </c>
      <c r="H191" s="32">
        <f t="shared" si="56"/>
        <v>-3.3783783783783786E-2</v>
      </c>
      <c r="I191" s="32">
        <f t="shared" si="56"/>
        <v>-2.188782489740082E-2</v>
      </c>
    </row>
    <row r="192" spans="2:9" ht="15" x14ac:dyDescent="0.2">
      <c r="B192" s="53" t="s">
        <v>19</v>
      </c>
      <c r="C192" s="34">
        <f>BEBR2024!D189</f>
        <v>8894</v>
      </c>
      <c r="D192" s="34">
        <f>BEBR2024!B189</f>
        <v>8768</v>
      </c>
      <c r="E192" s="54">
        <f>BEBR2025!B189</f>
        <v>8728</v>
      </c>
      <c r="F192" s="34">
        <f>E192-C192</f>
        <v>-166</v>
      </c>
      <c r="G192" s="34">
        <f>E192-D192</f>
        <v>-40</v>
      </c>
      <c r="H192" s="32">
        <f t="shared" si="56"/>
        <v>-1.8664268045873622E-2</v>
      </c>
      <c r="I192" s="32">
        <f t="shared" si="56"/>
        <v>-4.5620437956204376E-3</v>
      </c>
    </row>
    <row r="193" spans="2:9" ht="15" x14ac:dyDescent="0.2">
      <c r="B193" s="33"/>
      <c r="C193" s="34"/>
      <c r="D193" s="34"/>
      <c r="E193" s="54"/>
      <c r="F193" s="34"/>
      <c r="G193" s="34"/>
      <c r="H193" s="384"/>
      <c r="I193" s="384"/>
    </row>
    <row r="194" spans="2:9" ht="15.75" x14ac:dyDescent="0.25">
      <c r="B194" s="389" t="s">
        <v>151</v>
      </c>
      <c r="C194" s="395">
        <f>BEBR2024!D191</f>
        <v>25327</v>
      </c>
      <c r="D194" s="395">
        <f>BEBR2024!B191</f>
        <v>25883</v>
      </c>
      <c r="E194" s="396">
        <f>BEBR2025!B191</f>
        <v>26042</v>
      </c>
      <c r="F194" s="396">
        <f>E194-C194</f>
        <v>715</v>
      </c>
      <c r="G194" s="396">
        <f>E194-D194</f>
        <v>159</v>
      </c>
      <c r="H194" s="397">
        <f t="shared" ref="H194:I198" si="57">F194/C194</f>
        <v>2.8230741896000316E-2</v>
      </c>
      <c r="I194" s="397">
        <f t="shared" si="57"/>
        <v>6.1430282424757565E-3</v>
      </c>
    </row>
    <row r="195" spans="2:9" ht="15" x14ac:dyDescent="0.2">
      <c r="B195" s="53" t="s">
        <v>152</v>
      </c>
      <c r="C195" s="30">
        <f>BEBR2024!D192</f>
        <v>2405</v>
      </c>
      <c r="D195" s="30">
        <f>BEBR2024!B192</f>
        <v>2462</v>
      </c>
      <c r="E195" s="54">
        <f>BEBR2025!B192</f>
        <v>2513</v>
      </c>
      <c r="F195" s="34">
        <f>E195-C195</f>
        <v>108</v>
      </c>
      <c r="G195" s="34">
        <f>E195-D195</f>
        <v>51</v>
      </c>
      <c r="H195" s="32">
        <f t="shared" si="57"/>
        <v>4.4906444906444909E-2</v>
      </c>
      <c r="I195" s="32">
        <f t="shared" si="57"/>
        <v>2.0714865962632008E-2</v>
      </c>
    </row>
    <row r="196" spans="2:9" ht="15" x14ac:dyDescent="0.2">
      <c r="B196" s="53" t="s">
        <v>153</v>
      </c>
      <c r="C196" s="30">
        <f>BEBR2024!D193</f>
        <v>4900</v>
      </c>
      <c r="D196" s="30">
        <f>BEBR2024!B193</f>
        <v>4905</v>
      </c>
      <c r="E196" s="54">
        <f>BEBR2025!B193</f>
        <v>4879</v>
      </c>
      <c r="F196" s="34">
        <f>E196-C196</f>
        <v>-21</v>
      </c>
      <c r="G196" s="34">
        <f>E196-D196</f>
        <v>-26</v>
      </c>
      <c r="H196" s="32">
        <f t="shared" si="57"/>
        <v>-4.2857142857142859E-3</v>
      </c>
      <c r="I196" s="32">
        <f t="shared" si="57"/>
        <v>-5.3007135575942914E-3</v>
      </c>
    </row>
    <row r="197" spans="2:9" ht="15" x14ac:dyDescent="0.2">
      <c r="B197" s="53" t="s">
        <v>154</v>
      </c>
      <c r="C197" s="30">
        <f>BEBR2024!D194</f>
        <v>1737</v>
      </c>
      <c r="D197" s="30">
        <f>BEBR2024!B194</f>
        <v>1836</v>
      </c>
      <c r="E197" s="54">
        <f>BEBR2025!B194</f>
        <v>1804</v>
      </c>
      <c r="F197" s="34">
        <f>E197-C197</f>
        <v>67</v>
      </c>
      <c r="G197" s="34">
        <f>E197-D197</f>
        <v>-32</v>
      </c>
      <c r="H197" s="32">
        <f t="shared" si="57"/>
        <v>3.8572251007484168E-2</v>
      </c>
      <c r="I197" s="32">
        <f t="shared" si="57"/>
        <v>-1.7429193899782137E-2</v>
      </c>
    </row>
    <row r="198" spans="2:9" ht="15" x14ac:dyDescent="0.2">
      <c r="B198" s="53" t="s">
        <v>19</v>
      </c>
      <c r="C198" s="30">
        <f>BEBR2024!D195</f>
        <v>16285</v>
      </c>
      <c r="D198" s="30">
        <f>BEBR2024!B195</f>
        <v>16680</v>
      </c>
      <c r="E198" s="54">
        <f>BEBR2025!B195</f>
        <v>16846</v>
      </c>
      <c r="F198" s="34">
        <f>E198-C198</f>
        <v>561</v>
      </c>
      <c r="G198" s="34">
        <f>E198-D198</f>
        <v>166</v>
      </c>
      <c r="H198" s="32">
        <f t="shared" si="57"/>
        <v>3.4448879336813017E-2</v>
      </c>
      <c r="I198" s="32">
        <f t="shared" si="57"/>
        <v>9.9520383693045555E-3</v>
      </c>
    </row>
    <row r="199" spans="2:9" ht="15" x14ac:dyDescent="0.2">
      <c r="B199" s="33"/>
      <c r="C199" s="34"/>
      <c r="D199" s="34"/>
      <c r="E199" s="54"/>
      <c r="F199" s="34"/>
      <c r="G199" s="34"/>
      <c r="H199" s="384"/>
      <c r="I199" s="384"/>
    </row>
    <row r="200" spans="2:9" ht="15.75" x14ac:dyDescent="0.25">
      <c r="B200" s="389" t="s">
        <v>155</v>
      </c>
      <c r="C200" s="395">
        <f>BEBR2024!D197</f>
        <v>39619</v>
      </c>
      <c r="D200" s="395">
        <f>BEBR2024!B197</f>
        <v>45413</v>
      </c>
      <c r="E200" s="396">
        <f>BEBR2025!B197</f>
        <v>47085</v>
      </c>
      <c r="F200" s="396">
        <f>E200-C200</f>
        <v>7466</v>
      </c>
      <c r="G200" s="396">
        <f>E200-D200</f>
        <v>1672</v>
      </c>
      <c r="H200" s="397">
        <f t="shared" ref="H200:I203" si="58">F200/C200</f>
        <v>0.1884449380347813</v>
      </c>
      <c r="I200" s="397">
        <f t="shared" si="58"/>
        <v>3.681765133331865E-2</v>
      </c>
    </row>
    <row r="201" spans="2:9" ht="15" x14ac:dyDescent="0.2">
      <c r="B201" s="53" t="s">
        <v>156</v>
      </c>
      <c r="C201" s="30">
        <f>BEBR2024!D198</f>
        <v>7327</v>
      </c>
      <c r="D201" s="30">
        <f>BEBR2024!B198</f>
        <v>7336</v>
      </c>
      <c r="E201" s="54">
        <f>BEBR2025!B198</f>
        <v>7341</v>
      </c>
      <c r="F201" s="34">
        <f>E201-C201</f>
        <v>14</v>
      </c>
      <c r="G201" s="34">
        <f>E201-D201</f>
        <v>5</v>
      </c>
      <c r="H201" s="32">
        <f t="shared" si="58"/>
        <v>1.9107410945816842E-3</v>
      </c>
      <c r="I201" s="32">
        <f t="shared" si="58"/>
        <v>6.8157033805888768E-4</v>
      </c>
    </row>
    <row r="202" spans="2:9" ht="15" x14ac:dyDescent="0.2">
      <c r="B202" s="53" t="s">
        <v>157</v>
      </c>
      <c r="C202" s="30">
        <f>BEBR2024!D199</f>
        <v>4966</v>
      </c>
      <c r="D202" s="30">
        <f>BEBR2024!B199</f>
        <v>5480</v>
      </c>
      <c r="E202" s="54">
        <f>BEBR2025!B199</f>
        <v>5593</v>
      </c>
      <c r="F202" s="34">
        <f>E202-C202</f>
        <v>627</v>
      </c>
      <c r="G202" s="34">
        <f>E202-D202</f>
        <v>113</v>
      </c>
      <c r="H202" s="32">
        <f t="shared" si="58"/>
        <v>0.12625855819573098</v>
      </c>
      <c r="I202" s="32">
        <f t="shared" si="58"/>
        <v>2.0620437956204378E-2</v>
      </c>
    </row>
    <row r="203" spans="2:9" ht="15" x14ac:dyDescent="0.2">
      <c r="B203" s="53" t="s">
        <v>19</v>
      </c>
      <c r="C203" s="30">
        <f>BEBR2024!D200</f>
        <v>27326</v>
      </c>
      <c r="D203" s="30">
        <f>BEBR2024!B200</f>
        <v>32597</v>
      </c>
      <c r="E203" s="54">
        <f>BEBR2025!B200</f>
        <v>34151</v>
      </c>
      <c r="F203" s="34">
        <f>E203-C203</f>
        <v>6825</v>
      </c>
      <c r="G203" s="34">
        <f>E203-D203</f>
        <v>1554</v>
      </c>
      <c r="H203" s="32">
        <f t="shared" si="58"/>
        <v>0.24976213130352046</v>
      </c>
      <c r="I203" s="32">
        <f t="shared" si="58"/>
        <v>4.7673098751418841E-2</v>
      </c>
    </row>
    <row r="204" spans="2:9" ht="15" hidden="1" x14ac:dyDescent="0.2">
      <c r="B204" s="231"/>
      <c r="C204" s="233"/>
      <c r="D204" s="233"/>
      <c r="E204" s="228"/>
      <c r="F204" s="232"/>
      <c r="G204" s="232"/>
      <c r="H204" s="230"/>
      <c r="I204" s="230"/>
    </row>
    <row r="205" spans="2:9" ht="15" x14ac:dyDescent="0.2">
      <c r="B205" s="33"/>
      <c r="C205" s="34"/>
      <c r="D205" s="34"/>
      <c r="E205" s="54"/>
      <c r="F205" s="34"/>
      <c r="G205" s="34"/>
      <c r="H205" s="384"/>
      <c r="I205" s="384"/>
    </row>
    <row r="206" spans="2:9" ht="15.75" x14ac:dyDescent="0.25">
      <c r="B206" s="389" t="s">
        <v>158</v>
      </c>
      <c r="C206" s="395">
        <f>BEBR2024!D202</f>
        <v>194515</v>
      </c>
      <c r="D206" s="395">
        <f>BEBR2024!B202</f>
        <v>210577</v>
      </c>
      <c r="E206" s="396">
        <f>BEBR2025!B202</f>
        <v>212849</v>
      </c>
      <c r="F206" s="396">
        <f>E206-C206</f>
        <v>18334</v>
      </c>
      <c r="G206" s="396">
        <f>E206-D206</f>
        <v>2272</v>
      </c>
      <c r="H206" s="397">
        <f t="shared" ref="H206:I209" si="59">F206/C206</f>
        <v>9.4254941778269027E-2</v>
      </c>
      <c r="I206" s="397">
        <f t="shared" si="59"/>
        <v>1.0789402451359835E-2</v>
      </c>
    </row>
    <row r="207" spans="2:9" ht="15" x14ac:dyDescent="0.2">
      <c r="B207" s="53" t="s">
        <v>159</v>
      </c>
      <c r="C207" s="30">
        <f>BEBR2024!D203</f>
        <v>8890</v>
      </c>
      <c r="D207" s="30">
        <f>BEBR2024!B203</f>
        <v>9752</v>
      </c>
      <c r="E207" s="54">
        <f>BEBR2025!B203</f>
        <v>10142</v>
      </c>
      <c r="F207" s="34">
        <f>E207-C207</f>
        <v>1252</v>
      </c>
      <c r="G207" s="34">
        <f>E207-D207</f>
        <v>390</v>
      </c>
      <c r="H207" s="32">
        <f t="shared" si="59"/>
        <v>0.14083239595050617</v>
      </c>
      <c r="I207" s="32">
        <f t="shared" si="59"/>
        <v>3.9991796554552914E-2</v>
      </c>
    </row>
    <row r="208" spans="2:9" ht="15" x14ac:dyDescent="0.2">
      <c r="B208" s="53" t="s">
        <v>160</v>
      </c>
      <c r="C208" s="30">
        <f>BEBR2024!D204</f>
        <v>16</v>
      </c>
      <c r="D208" s="30">
        <f>BEBR2024!B204</f>
        <v>0</v>
      </c>
      <c r="E208" s="54">
        <f>BEBR2025!B204</f>
        <v>0</v>
      </c>
      <c r="F208" s="34">
        <f>E208-C208</f>
        <v>-16</v>
      </c>
      <c r="G208" s="34">
        <f>E208-D208</f>
        <v>0</v>
      </c>
      <c r="H208" s="32">
        <f t="shared" si="59"/>
        <v>-1</v>
      </c>
      <c r="I208" s="32">
        <f>IF(D208=0,0,G208/D208)</f>
        <v>0</v>
      </c>
    </row>
    <row r="209" spans="2:9" ht="15" x14ac:dyDescent="0.2">
      <c r="B209" s="53" t="s">
        <v>19</v>
      </c>
      <c r="C209" s="30">
        <f>BEBR2024!D205</f>
        <v>185609</v>
      </c>
      <c r="D209" s="30">
        <f>BEBR2024!B205</f>
        <v>200825</v>
      </c>
      <c r="E209" s="54">
        <f>BEBR2025!B205</f>
        <v>202707</v>
      </c>
      <c r="F209" s="34">
        <f>E209-C209</f>
        <v>17098</v>
      </c>
      <c r="G209" s="34">
        <f>E209-D209</f>
        <v>1882</v>
      </c>
      <c r="H209" s="32">
        <f t="shared" si="59"/>
        <v>9.2118377880382962E-2</v>
      </c>
      <c r="I209" s="32">
        <f t="shared" si="59"/>
        <v>9.3713432092617944E-3</v>
      </c>
    </row>
    <row r="210" spans="2:9" ht="15" x14ac:dyDescent="0.2">
      <c r="B210" s="33"/>
      <c r="C210" s="34"/>
      <c r="D210" s="34"/>
      <c r="E210" s="54"/>
      <c r="F210" s="34"/>
      <c r="G210" s="34"/>
      <c r="H210" s="384"/>
      <c r="I210" s="384"/>
    </row>
    <row r="211" spans="2:9" ht="15.75" x14ac:dyDescent="0.25">
      <c r="B211" s="389" t="s">
        <v>161</v>
      </c>
      <c r="C211" s="395">
        <f>BEBR2024!D207</f>
        <v>101235</v>
      </c>
      <c r="D211" s="395">
        <f>BEBR2024!B207</f>
        <v>106109</v>
      </c>
      <c r="E211" s="396">
        <f>BEBR2025!B207</f>
        <v>107976</v>
      </c>
      <c r="F211" s="396">
        <f>E211-C211</f>
        <v>6741</v>
      </c>
      <c r="G211" s="396">
        <f>E211-D211</f>
        <v>1867</v>
      </c>
      <c r="H211" s="397">
        <f t="shared" ref="H211:I215" si="60">F211/C211</f>
        <v>6.6587642613720549E-2</v>
      </c>
      <c r="I211" s="397">
        <f t="shared" si="60"/>
        <v>1.7595114457774553E-2</v>
      </c>
    </row>
    <row r="212" spans="2:9" ht="15" x14ac:dyDescent="0.2">
      <c r="B212" s="53" t="s">
        <v>162</v>
      </c>
      <c r="C212" s="30">
        <f>BEBR2024!D208</f>
        <v>9658</v>
      </c>
      <c r="D212" s="30">
        <f>BEBR2024!B208</f>
        <v>9814</v>
      </c>
      <c r="E212" s="54">
        <f>BEBR2025!B208</f>
        <v>9786</v>
      </c>
      <c r="F212" s="34">
        <f>E212-C212</f>
        <v>128</v>
      </c>
      <c r="G212" s="34">
        <f>E212-D212</f>
        <v>-28</v>
      </c>
      <c r="H212" s="32">
        <f t="shared" si="60"/>
        <v>1.3253261544833299E-2</v>
      </c>
      <c r="I212" s="32">
        <f t="shared" si="60"/>
        <v>-2.8530670470756064E-3</v>
      </c>
    </row>
    <row r="213" spans="2:9" ht="15" x14ac:dyDescent="0.2">
      <c r="B213" s="53" t="s">
        <v>163</v>
      </c>
      <c r="C213" s="30">
        <f>BEBR2024!D209</f>
        <v>2360</v>
      </c>
      <c r="D213" s="30">
        <f>BEBR2024!B209</f>
        <v>2453</v>
      </c>
      <c r="E213" s="54">
        <f>BEBR2025!B209</f>
        <v>2419</v>
      </c>
      <c r="F213" s="34">
        <f>E213-C213</f>
        <v>59</v>
      </c>
      <c r="G213" s="34">
        <f>E213-D213</f>
        <v>-34</v>
      </c>
      <c r="H213" s="32">
        <f t="shared" si="60"/>
        <v>2.5000000000000001E-2</v>
      </c>
      <c r="I213" s="32">
        <f t="shared" si="60"/>
        <v>-1.3860578883000407E-2</v>
      </c>
    </row>
    <row r="214" spans="2:9" ht="15" x14ac:dyDescent="0.2">
      <c r="B214" s="53" t="s">
        <v>164</v>
      </c>
      <c r="C214" s="30">
        <f>BEBR2024!D210</f>
        <v>10729</v>
      </c>
      <c r="D214" s="30">
        <f>BEBR2024!B210</f>
        <v>11687</v>
      </c>
      <c r="E214" s="54">
        <f>BEBR2025!B210</f>
        <v>11903</v>
      </c>
      <c r="F214" s="34">
        <f>E214-C214</f>
        <v>1174</v>
      </c>
      <c r="G214" s="34">
        <f>E214-D214</f>
        <v>216</v>
      </c>
      <c r="H214" s="32">
        <f t="shared" si="60"/>
        <v>0.10942305899897474</v>
      </c>
      <c r="I214" s="32">
        <f t="shared" si="60"/>
        <v>1.8482074099426715E-2</v>
      </c>
    </row>
    <row r="215" spans="2:9" ht="15" x14ac:dyDescent="0.2">
      <c r="B215" s="53" t="s">
        <v>19</v>
      </c>
      <c r="C215" s="30">
        <f>BEBR2024!D211</f>
        <v>78488</v>
      </c>
      <c r="D215" s="30">
        <f>BEBR2024!B211</f>
        <v>82155</v>
      </c>
      <c r="E215" s="54">
        <f>BEBR2025!B211</f>
        <v>83868</v>
      </c>
      <c r="F215" s="34">
        <f>E215-C215</f>
        <v>5380</v>
      </c>
      <c r="G215" s="34">
        <f>E215-D215</f>
        <v>1713</v>
      </c>
      <c r="H215" s="32">
        <f t="shared" si="60"/>
        <v>6.8545510141677715E-2</v>
      </c>
      <c r="I215" s="32">
        <f t="shared" si="60"/>
        <v>2.0850830746759176E-2</v>
      </c>
    </row>
    <row r="216" spans="2:9" ht="15" x14ac:dyDescent="0.2">
      <c r="B216" s="33"/>
      <c r="C216" s="34"/>
      <c r="D216" s="34"/>
      <c r="E216" s="54"/>
      <c r="F216" s="34"/>
      <c r="G216" s="34"/>
      <c r="H216" s="384"/>
      <c r="I216" s="384"/>
    </row>
    <row r="217" spans="2:9" ht="15.75" x14ac:dyDescent="0.25">
      <c r="B217" s="389" t="s">
        <v>165</v>
      </c>
      <c r="C217" s="395">
        <f>BEBR2024!D213</f>
        <v>1459762</v>
      </c>
      <c r="D217" s="395">
        <f>BEBR2024!B213</f>
        <v>1560449</v>
      </c>
      <c r="E217" s="396">
        <f>BEBR2025!B213</f>
        <v>1575637</v>
      </c>
      <c r="F217" s="396">
        <f>E217-C217</f>
        <v>115875</v>
      </c>
      <c r="G217" s="396">
        <f>E217-D217</f>
        <v>15188</v>
      </c>
      <c r="H217" s="397">
        <f t="shared" ref="H217:I221" si="61">F217/C217</f>
        <v>7.9379378282213128E-2</v>
      </c>
      <c r="I217" s="397">
        <f t="shared" si="61"/>
        <v>9.733096051200648E-3</v>
      </c>
    </row>
    <row r="218" spans="2:9" ht="15" x14ac:dyDescent="0.2">
      <c r="B218" s="53" t="s">
        <v>166</v>
      </c>
      <c r="C218" s="30">
        <f>BEBR2024!D214</f>
        <v>39764</v>
      </c>
      <c r="D218" s="30">
        <f>BEBR2024!B214</f>
        <v>42141</v>
      </c>
      <c r="E218" s="54">
        <f>BEBR2025!B214</f>
        <v>45331</v>
      </c>
      <c r="F218" s="34">
        <f>E218-C218</f>
        <v>5567</v>
      </c>
      <c r="G218" s="34">
        <f>E218-D218</f>
        <v>3190</v>
      </c>
      <c r="H218" s="32">
        <f t="shared" si="61"/>
        <v>0.1400010059350166</v>
      </c>
      <c r="I218" s="32">
        <f t="shared" si="61"/>
        <v>7.5698251109370923E-2</v>
      </c>
    </row>
    <row r="219" spans="2:9" ht="15" x14ac:dyDescent="0.2">
      <c r="B219" s="53" t="s">
        <v>167</v>
      </c>
      <c r="C219" s="30">
        <f>BEBR2024!D215</f>
        <v>384959</v>
      </c>
      <c r="D219" s="30">
        <f>BEBR2024!B215</f>
        <v>409458</v>
      </c>
      <c r="E219" s="54">
        <f>BEBR2025!B215</f>
        <v>412684</v>
      </c>
      <c r="F219" s="34">
        <f>E219-C219</f>
        <v>27725</v>
      </c>
      <c r="G219" s="34">
        <f>E219-D219</f>
        <v>3226</v>
      </c>
      <c r="H219" s="32">
        <f t="shared" si="61"/>
        <v>7.2020656745263784E-2</v>
      </c>
      <c r="I219" s="32">
        <f t="shared" si="61"/>
        <v>7.8787079505101866E-3</v>
      </c>
    </row>
    <row r="220" spans="2:9" ht="15" x14ac:dyDescent="0.2">
      <c r="B220" s="53" t="s">
        <v>168</v>
      </c>
      <c r="C220" s="30">
        <f>BEBR2024!D216</f>
        <v>26690</v>
      </c>
      <c r="D220" s="30">
        <f>BEBR2024!B216</f>
        <v>27469</v>
      </c>
      <c r="E220" s="54">
        <f>BEBR2025!B216</f>
        <v>27698</v>
      </c>
      <c r="F220" s="34">
        <f>E220-C220</f>
        <v>1008</v>
      </c>
      <c r="G220" s="34">
        <f>E220-D220</f>
        <v>229</v>
      </c>
      <c r="H220" s="32">
        <f t="shared" si="61"/>
        <v>3.7766953915324093E-2</v>
      </c>
      <c r="I220" s="32">
        <f t="shared" si="61"/>
        <v>8.3366704284830173E-3</v>
      </c>
    </row>
    <row r="221" spans="2:9" ht="15" x14ac:dyDescent="0.2">
      <c r="B221" s="53" t="s">
        <v>19</v>
      </c>
      <c r="C221" s="30">
        <f>BEBR2024!D217</f>
        <v>1008349</v>
      </c>
      <c r="D221" s="30">
        <f>BEBR2024!B217</f>
        <v>1081381</v>
      </c>
      <c r="E221" s="54">
        <f>BEBR2025!B217</f>
        <v>1089924</v>
      </c>
      <c r="F221" s="34">
        <f>E221-C221</f>
        <v>81575</v>
      </c>
      <c r="G221" s="34">
        <f>E221-D221</f>
        <v>8543</v>
      </c>
      <c r="H221" s="32">
        <f t="shared" si="61"/>
        <v>8.0899569494292153E-2</v>
      </c>
      <c r="I221" s="32">
        <f t="shared" si="61"/>
        <v>7.9000833193851195E-3</v>
      </c>
    </row>
    <row r="222" spans="2:9" ht="15" x14ac:dyDescent="0.2">
      <c r="B222" s="33"/>
      <c r="C222" s="34"/>
      <c r="D222" s="34"/>
      <c r="E222" s="54"/>
      <c r="F222" s="34"/>
      <c r="G222" s="34"/>
      <c r="H222" s="384"/>
      <c r="I222" s="384"/>
    </row>
    <row r="223" spans="2:9" ht="15.75" x14ac:dyDescent="0.25">
      <c r="B223" s="389" t="s">
        <v>169</v>
      </c>
      <c r="C223" s="395">
        <f>BEBR2024!D219</f>
        <v>19653</v>
      </c>
      <c r="D223" s="395">
        <f>BEBR2024!B219</f>
        <v>20059</v>
      </c>
      <c r="E223" s="396">
        <f>BEBR2025!B219</f>
        <v>20042</v>
      </c>
      <c r="F223" s="396">
        <f t="shared" ref="F223:F229" si="62">E223-C223</f>
        <v>389</v>
      </c>
      <c r="G223" s="396">
        <f t="shared" ref="G223:G229" si="63">E223-D223</f>
        <v>-17</v>
      </c>
      <c r="H223" s="397">
        <f t="shared" ref="H223:I229" si="64">F223/C223</f>
        <v>1.9793415763496667E-2</v>
      </c>
      <c r="I223" s="397">
        <f t="shared" si="64"/>
        <v>-8.4749987536766544E-4</v>
      </c>
    </row>
    <row r="224" spans="2:9" ht="15" x14ac:dyDescent="0.2">
      <c r="B224" s="53" t="s">
        <v>170</v>
      </c>
      <c r="C224" s="30">
        <f>BEBR2024!D220</f>
        <v>2759</v>
      </c>
      <c r="D224" s="30">
        <f>BEBR2024!B220</f>
        <v>2838</v>
      </c>
      <c r="E224" s="54">
        <f>BEBR2025!B220</f>
        <v>2809</v>
      </c>
      <c r="F224" s="34">
        <f t="shared" si="62"/>
        <v>50</v>
      </c>
      <c r="G224" s="34">
        <f t="shared" si="63"/>
        <v>-29</v>
      </c>
      <c r="H224" s="32">
        <f t="shared" si="64"/>
        <v>1.8122508155128669E-2</v>
      </c>
      <c r="I224" s="32">
        <f t="shared" si="64"/>
        <v>-1.0218463706835801E-2</v>
      </c>
    </row>
    <row r="225" spans="2:9" ht="15" x14ac:dyDescent="0.2">
      <c r="B225" s="53" t="s">
        <v>171</v>
      </c>
      <c r="C225" s="30">
        <f>BEBR2024!D221</f>
        <v>341</v>
      </c>
      <c r="D225" s="30">
        <f>BEBR2024!B221</f>
        <v>352</v>
      </c>
      <c r="E225" s="54">
        <f>BEBR2025!B221</f>
        <v>336</v>
      </c>
      <c r="F225" s="34">
        <f t="shared" si="62"/>
        <v>-5</v>
      </c>
      <c r="G225" s="34">
        <f t="shared" si="63"/>
        <v>-16</v>
      </c>
      <c r="H225" s="32">
        <f t="shared" si="64"/>
        <v>-1.466275659824047E-2</v>
      </c>
      <c r="I225" s="32">
        <f t="shared" si="64"/>
        <v>-4.5454545454545456E-2</v>
      </c>
    </row>
    <row r="226" spans="2:9" ht="15" x14ac:dyDescent="0.2">
      <c r="B226" s="53" t="s">
        <v>172</v>
      </c>
      <c r="C226" s="30">
        <f>BEBR2024!D222</f>
        <v>208</v>
      </c>
      <c r="D226" s="30">
        <f>BEBR2024!B222</f>
        <v>216</v>
      </c>
      <c r="E226" s="54">
        <f>BEBR2025!B222</f>
        <v>220</v>
      </c>
      <c r="F226" s="34">
        <f t="shared" si="62"/>
        <v>12</v>
      </c>
      <c r="G226" s="34">
        <f t="shared" si="63"/>
        <v>4</v>
      </c>
      <c r="H226" s="32">
        <f t="shared" si="64"/>
        <v>5.7692307692307696E-2</v>
      </c>
      <c r="I226" s="32">
        <f t="shared" si="64"/>
        <v>1.8518518518518517E-2</v>
      </c>
    </row>
    <row r="227" spans="2:9" ht="15" x14ac:dyDescent="0.2">
      <c r="B227" s="53" t="s">
        <v>173</v>
      </c>
      <c r="C227" s="30">
        <f>BEBR2024!D223</f>
        <v>504</v>
      </c>
      <c r="D227" s="30">
        <f>BEBR2024!B223</f>
        <v>511</v>
      </c>
      <c r="E227" s="54">
        <f>BEBR2025!B223</f>
        <v>500</v>
      </c>
      <c r="F227" s="34">
        <f t="shared" si="62"/>
        <v>-4</v>
      </c>
      <c r="G227" s="34">
        <f t="shared" si="63"/>
        <v>-11</v>
      </c>
      <c r="H227" s="32">
        <f t="shared" si="64"/>
        <v>-7.9365079365079361E-3</v>
      </c>
      <c r="I227" s="32">
        <f t="shared" si="64"/>
        <v>-2.1526418786692758E-2</v>
      </c>
    </row>
    <row r="228" spans="2:9" ht="15" x14ac:dyDescent="0.2">
      <c r="B228" s="53" t="s">
        <v>174</v>
      </c>
      <c r="C228" s="30">
        <f>BEBR2024!D224</f>
        <v>261</v>
      </c>
      <c r="D228" s="30">
        <f>BEBR2024!B224</f>
        <v>269</v>
      </c>
      <c r="E228" s="54">
        <f>BEBR2025!B224</f>
        <v>266</v>
      </c>
      <c r="F228" s="34">
        <f t="shared" si="62"/>
        <v>5</v>
      </c>
      <c r="G228" s="34">
        <f t="shared" si="63"/>
        <v>-3</v>
      </c>
      <c r="H228" s="32">
        <f t="shared" si="64"/>
        <v>1.9157088122605363E-2</v>
      </c>
      <c r="I228" s="32">
        <f t="shared" si="64"/>
        <v>-1.1152416356877323E-2</v>
      </c>
    </row>
    <row r="229" spans="2:9" ht="15" x14ac:dyDescent="0.2">
      <c r="B229" s="53" t="s">
        <v>19</v>
      </c>
      <c r="C229" s="30">
        <f>BEBR2024!D225</f>
        <v>15580</v>
      </c>
      <c r="D229" s="30">
        <f>BEBR2024!B225</f>
        <v>15873</v>
      </c>
      <c r="E229" s="54">
        <f>BEBR2025!B225</f>
        <v>15911</v>
      </c>
      <c r="F229" s="34">
        <f t="shared" si="62"/>
        <v>331</v>
      </c>
      <c r="G229" s="34">
        <f t="shared" si="63"/>
        <v>38</v>
      </c>
      <c r="H229" s="32">
        <f t="shared" si="64"/>
        <v>2.1245186136071886E-2</v>
      </c>
      <c r="I229" s="32">
        <f t="shared" si="64"/>
        <v>2.3940023940023942E-3</v>
      </c>
    </row>
    <row r="230" spans="2:9" ht="15" x14ac:dyDescent="0.2">
      <c r="B230" s="33"/>
      <c r="C230" s="34"/>
      <c r="D230" s="34"/>
      <c r="E230" s="54"/>
      <c r="F230" s="34"/>
      <c r="G230" s="34"/>
      <c r="H230" s="384"/>
      <c r="I230" s="384"/>
    </row>
    <row r="231" spans="2:9" ht="15.75" x14ac:dyDescent="0.25">
      <c r="B231" s="389" t="s">
        <v>175</v>
      </c>
      <c r="C231" s="395">
        <f>BEBR2024!D227</f>
        <v>159788</v>
      </c>
      <c r="D231" s="395">
        <f>BEBR2024!B227</f>
        <v>171029</v>
      </c>
      <c r="E231" s="396">
        <f>BEBR2025!B227</f>
        <v>173013</v>
      </c>
      <c r="F231" s="396">
        <f t="shared" ref="F231:F234" si="65">E231-C231</f>
        <v>13225</v>
      </c>
      <c r="G231" s="396">
        <f t="shared" ref="G231:G234" si="66">E231-D231</f>
        <v>1984</v>
      </c>
      <c r="H231" s="397">
        <f t="shared" ref="H231:I237" si="67">F231/C231</f>
        <v>8.2765914837159241E-2</v>
      </c>
      <c r="I231" s="397">
        <f t="shared" si="67"/>
        <v>1.1600371866759438E-2</v>
      </c>
    </row>
    <row r="232" spans="2:9" ht="15" x14ac:dyDescent="0.2">
      <c r="B232" s="53" t="s">
        <v>176</v>
      </c>
      <c r="C232" s="30">
        <f>BEBR2024!D228</f>
        <v>4834</v>
      </c>
      <c r="D232" s="30">
        <f>BEBR2024!B228</f>
        <v>4990</v>
      </c>
      <c r="E232" s="54">
        <f>BEBR2025!B228</f>
        <v>4987</v>
      </c>
      <c r="F232" s="34">
        <f t="shared" si="65"/>
        <v>153</v>
      </c>
      <c r="G232" s="34">
        <f t="shared" si="66"/>
        <v>-3</v>
      </c>
      <c r="H232" s="32">
        <f t="shared" si="67"/>
        <v>3.1650806785270998E-2</v>
      </c>
      <c r="I232" s="32">
        <f t="shared" si="67"/>
        <v>-6.0120240480961921E-4</v>
      </c>
    </row>
    <row r="233" spans="2:9" ht="15" x14ac:dyDescent="0.2">
      <c r="B233" s="53" t="s">
        <v>177</v>
      </c>
      <c r="C233" s="30">
        <f>BEBR2024!D229</f>
        <v>4241</v>
      </c>
      <c r="D233" s="30">
        <f>BEBR2024!B229</f>
        <v>4553</v>
      </c>
      <c r="E233" s="54">
        <f>BEBR2025!B229</f>
        <v>4511</v>
      </c>
      <c r="F233" s="34">
        <f t="shared" si="65"/>
        <v>270</v>
      </c>
      <c r="G233" s="34">
        <f t="shared" si="66"/>
        <v>-42</v>
      </c>
      <c r="H233" s="32">
        <f t="shared" si="67"/>
        <v>6.3664230134402269E-2</v>
      </c>
      <c r="I233" s="32">
        <f t="shared" si="67"/>
        <v>-9.2246870195475516E-3</v>
      </c>
    </row>
    <row r="234" spans="2:9" ht="15" x14ac:dyDescent="0.2">
      <c r="B234" s="53" t="s">
        <v>178</v>
      </c>
      <c r="C234" s="30">
        <f>BEBR2024!D230</f>
        <v>516</v>
      </c>
      <c r="D234" s="30">
        <f>BEBR2024!B230</f>
        <v>548</v>
      </c>
      <c r="E234" s="54">
        <f>BEBR2025!B230</f>
        <v>551</v>
      </c>
      <c r="F234" s="34">
        <f t="shared" si="65"/>
        <v>35</v>
      </c>
      <c r="G234" s="34">
        <f t="shared" si="66"/>
        <v>3</v>
      </c>
      <c r="H234" s="32">
        <f t="shared" si="67"/>
        <v>6.7829457364341081E-2</v>
      </c>
      <c r="I234" s="32">
        <f t="shared" si="67"/>
        <v>5.4744525547445258E-3</v>
      </c>
    </row>
    <row r="235" spans="2:9" ht="15" x14ac:dyDescent="0.2">
      <c r="B235" s="53" t="s">
        <v>179</v>
      </c>
      <c r="C235" s="30">
        <f>BEBR2024!D231</f>
        <v>25054</v>
      </c>
      <c r="D235" s="30">
        <f>BEBR2024!B231</f>
        <v>26907</v>
      </c>
      <c r="E235" s="54">
        <f>BEBR2025!B231</f>
        <v>27367</v>
      </c>
      <c r="F235" s="34">
        <f>E235-C235</f>
        <v>2313</v>
      </c>
      <c r="G235" s="34">
        <f>E235-D235</f>
        <v>460</v>
      </c>
      <c r="H235" s="32">
        <f t="shared" si="67"/>
        <v>9.2320587530933182E-2</v>
      </c>
      <c r="I235" s="32">
        <f t="shared" si="67"/>
        <v>1.7095922994016428E-2</v>
      </c>
    </row>
    <row r="236" spans="2:9" ht="15" x14ac:dyDescent="0.2">
      <c r="B236" s="53" t="s">
        <v>180</v>
      </c>
      <c r="C236" s="30">
        <f>BEBR2024!D232</f>
        <v>16354</v>
      </c>
      <c r="D236" s="30">
        <f>BEBR2024!B232</f>
        <v>16805</v>
      </c>
      <c r="E236" s="54">
        <f>BEBR2025!B232</f>
        <v>16800</v>
      </c>
      <c r="F236" s="34">
        <f>E236-C236</f>
        <v>446</v>
      </c>
      <c r="G236" s="34">
        <f>E236-D236</f>
        <v>-5</v>
      </c>
      <c r="H236" s="32">
        <f t="shared" si="67"/>
        <v>2.7271615506909624E-2</v>
      </c>
      <c r="I236" s="32">
        <f t="shared" si="67"/>
        <v>-2.9753049687592978E-4</v>
      </c>
    </row>
    <row r="237" spans="2:9" ht="15" x14ac:dyDescent="0.2">
      <c r="B237" s="53" t="s">
        <v>19</v>
      </c>
      <c r="C237" s="30">
        <f>BEBR2024!D233</f>
        <v>108789</v>
      </c>
      <c r="D237" s="30">
        <f>BEBR2024!B233</f>
        <v>117226</v>
      </c>
      <c r="E237" s="54">
        <f>BEBR2025!B233</f>
        <v>118797</v>
      </c>
      <c r="F237" s="34">
        <f>E237-C237</f>
        <v>10008</v>
      </c>
      <c r="G237" s="34">
        <f>E237-D237</f>
        <v>1571</v>
      </c>
      <c r="H237" s="32">
        <f t="shared" si="67"/>
        <v>9.1994595041778121E-2</v>
      </c>
      <c r="I237" s="32">
        <f t="shared" si="67"/>
        <v>1.3401463839080068E-2</v>
      </c>
    </row>
    <row r="238" spans="2:9" ht="15" x14ac:dyDescent="0.2">
      <c r="B238" s="33"/>
      <c r="C238" s="34"/>
      <c r="D238" s="34"/>
      <c r="E238" s="54"/>
      <c r="F238" s="34"/>
      <c r="G238" s="34"/>
      <c r="H238" s="384"/>
      <c r="I238" s="384"/>
    </row>
    <row r="239" spans="2:9" ht="15.75" x14ac:dyDescent="0.25">
      <c r="B239" s="389" t="s">
        <v>181</v>
      </c>
      <c r="C239" s="395">
        <f>BEBR2024!D235</f>
        <v>47319</v>
      </c>
      <c r="D239" s="395">
        <f>BEBR2024!B235</f>
        <v>49345</v>
      </c>
      <c r="E239" s="396">
        <f>BEBR2025!B235</f>
        <v>49728</v>
      </c>
      <c r="F239" s="396">
        <f t="shared" ref="F239:F246" si="68">E239-C239</f>
        <v>2409</v>
      </c>
      <c r="G239" s="396">
        <f t="shared" ref="G239:G246" si="69">E239-D239</f>
        <v>383</v>
      </c>
      <c r="H239" s="397">
        <f t="shared" ref="H239:I253" si="70">F239/C239</f>
        <v>5.0909782539783177E-2</v>
      </c>
      <c r="I239" s="397">
        <f t="shared" si="70"/>
        <v>7.7616779815584151E-3</v>
      </c>
    </row>
    <row r="240" spans="2:9" ht="15" x14ac:dyDescent="0.2">
      <c r="B240" s="53" t="s">
        <v>182</v>
      </c>
      <c r="C240" s="30">
        <f>BEBR2024!D236</f>
        <v>484</v>
      </c>
      <c r="D240" s="30">
        <f>BEBR2024!B236</f>
        <v>474</v>
      </c>
      <c r="E240" s="54">
        <f>BEBR2025!B236</f>
        <v>482</v>
      </c>
      <c r="F240" s="34">
        <f t="shared" si="68"/>
        <v>-2</v>
      </c>
      <c r="G240" s="34">
        <f t="shared" si="69"/>
        <v>8</v>
      </c>
      <c r="H240" s="32">
        <f t="shared" si="70"/>
        <v>-4.1322314049586778E-3</v>
      </c>
      <c r="I240" s="32">
        <f t="shared" si="70"/>
        <v>1.6877637130801686E-2</v>
      </c>
    </row>
    <row r="241" spans="2:9" ht="15" x14ac:dyDescent="0.2">
      <c r="B241" s="53" t="s">
        <v>183</v>
      </c>
      <c r="C241" s="30">
        <f>BEBR2024!D237</f>
        <v>87</v>
      </c>
      <c r="D241" s="30">
        <f>BEBR2024!B237</f>
        <v>82</v>
      </c>
      <c r="E241" s="54">
        <f>BEBR2025!B237</f>
        <v>89</v>
      </c>
      <c r="F241" s="34">
        <f t="shared" si="68"/>
        <v>2</v>
      </c>
      <c r="G241" s="34">
        <f t="shared" si="69"/>
        <v>7</v>
      </c>
      <c r="H241" s="32">
        <f t="shared" si="70"/>
        <v>2.2988505747126436E-2</v>
      </c>
      <c r="I241" s="32">
        <f t="shared" si="70"/>
        <v>8.5365853658536592E-2</v>
      </c>
    </row>
    <row r="242" spans="2:9" ht="15" x14ac:dyDescent="0.2">
      <c r="B242" s="53" t="s">
        <v>184</v>
      </c>
      <c r="C242" s="30">
        <f>BEBR2024!D238</f>
        <v>191</v>
      </c>
      <c r="D242" s="30">
        <f>BEBR2024!B238</f>
        <v>197</v>
      </c>
      <c r="E242" s="54">
        <f>BEBR2025!B238</f>
        <v>193</v>
      </c>
      <c r="F242" s="34">
        <f t="shared" si="68"/>
        <v>2</v>
      </c>
      <c r="G242" s="34">
        <f t="shared" si="69"/>
        <v>-4</v>
      </c>
      <c r="H242" s="32">
        <f t="shared" si="70"/>
        <v>1.0471204188481676E-2</v>
      </c>
      <c r="I242" s="32">
        <f t="shared" si="70"/>
        <v>-2.030456852791878E-2</v>
      </c>
    </row>
    <row r="243" spans="2:9" ht="15" x14ac:dyDescent="0.2">
      <c r="B243" s="53" t="s">
        <v>185</v>
      </c>
      <c r="C243" s="30">
        <f>BEBR2024!D239</f>
        <v>848</v>
      </c>
      <c r="D243" s="30">
        <f>BEBR2024!B239</f>
        <v>823</v>
      </c>
      <c r="E243" s="54">
        <f>BEBR2025!B239</f>
        <v>861</v>
      </c>
      <c r="F243" s="34">
        <f t="shared" si="68"/>
        <v>13</v>
      </c>
      <c r="G243" s="34">
        <f t="shared" si="69"/>
        <v>38</v>
      </c>
      <c r="H243" s="32">
        <f t="shared" si="70"/>
        <v>1.5330188679245283E-2</v>
      </c>
      <c r="I243" s="32">
        <f t="shared" si="70"/>
        <v>4.6172539489671933E-2</v>
      </c>
    </row>
    <row r="244" spans="2:9" ht="15" x14ac:dyDescent="0.2">
      <c r="B244" s="53" t="s">
        <v>186</v>
      </c>
      <c r="C244" s="30">
        <f>BEBR2024!D240</f>
        <v>2153</v>
      </c>
      <c r="D244" s="30">
        <f>BEBR2024!B240</f>
        <v>2045</v>
      </c>
      <c r="E244" s="54">
        <f>BEBR2025!B240</f>
        <v>2053</v>
      </c>
      <c r="F244" s="34">
        <f t="shared" si="68"/>
        <v>-100</v>
      </c>
      <c r="G244" s="34">
        <f t="shared" si="69"/>
        <v>8</v>
      </c>
      <c r="H244" s="32">
        <f t="shared" si="70"/>
        <v>-4.6446818392940084E-2</v>
      </c>
      <c r="I244" s="32">
        <f t="shared" si="70"/>
        <v>3.9119804400977991E-3</v>
      </c>
    </row>
    <row r="245" spans="2:9" ht="15" x14ac:dyDescent="0.2">
      <c r="B245" s="53" t="s">
        <v>187</v>
      </c>
      <c r="C245" s="30">
        <f>BEBR2024!D241</f>
        <v>882</v>
      </c>
      <c r="D245" s="30">
        <f>BEBR2024!B241</f>
        <v>942</v>
      </c>
      <c r="E245" s="54">
        <f>BEBR2025!B241</f>
        <v>949</v>
      </c>
      <c r="F245" s="34">
        <f t="shared" si="68"/>
        <v>67</v>
      </c>
      <c r="G245" s="34">
        <f t="shared" si="69"/>
        <v>7</v>
      </c>
      <c r="H245" s="32">
        <f t="shared" si="70"/>
        <v>7.5963718820861684E-2</v>
      </c>
      <c r="I245" s="32">
        <f t="shared" si="70"/>
        <v>7.4309978768577496E-3</v>
      </c>
    </row>
    <row r="246" spans="2:9" ht="15" x14ac:dyDescent="0.2">
      <c r="B246" s="53" t="s">
        <v>188</v>
      </c>
      <c r="C246" s="30">
        <f>BEBR2024!D242</f>
        <v>539</v>
      </c>
      <c r="D246" s="30">
        <f>BEBR2024!B242</f>
        <v>527</v>
      </c>
      <c r="E246" s="54">
        <f>BEBR2025!B242</f>
        <v>547</v>
      </c>
      <c r="F246" s="34">
        <f t="shared" si="68"/>
        <v>8</v>
      </c>
      <c r="G246" s="34">
        <f t="shared" si="69"/>
        <v>20</v>
      </c>
      <c r="H246" s="32">
        <f t="shared" si="70"/>
        <v>1.4842300556586271E-2</v>
      </c>
      <c r="I246" s="32">
        <f t="shared" si="70"/>
        <v>3.7950664136622389E-2</v>
      </c>
    </row>
    <row r="247" spans="2:9" ht="15" x14ac:dyDescent="0.2">
      <c r="B247" s="33"/>
      <c r="C247" s="34"/>
      <c r="D247" s="34"/>
      <c r="E247" s="54"/>
      <c r="F247" s="34"/>
      <c r="G247" s="34"/>
      <c r="H247" s="384"/>
      <c r="I247" s="384"/>
    </row>
    <row r="248" spans="2:9" ht="15.75" x14ac:dyDescent="0.25">
      <c r="B248" s="389" t="s">
        <v>189</v>
      </c>
      <c r="C248" s="395"/>
      <c r="D248" s="395"/>
      <c r="E248" s="396"/>
      <c r="F248" s="396"/>
      <c r="G248" s="396"/>
      <c r="H248" s="397"/>
      <c r="I248" s="397"/>
    </row>
    <row r="249" spans="2:9" ht="15" x14ac:dyDescent="0.2">
      <c r="B249" s="53" t="s">
        <v>190</v>
      </c>
      <c r="C249" s="30">
        <f>BEBR2024!D243</f>
        <v>217</v>
      </c>
      <c r="D249" s="30">
        <f>BEBR2024!B243</f>
        <v>235</v>
      </c>
      <c r="E249" s="54">
        <f>BEBR2025!B243</f>
        <v>223</v>
      </c>
      <c r="F249" s="34">
        <f t="shared" ref="F249:F253" si="71">E249-C249</f>
        <v>6</v>
      </c>
      <c r="G249" s="34">
        <f t="shared" ref="G249:G253" si="72">E249-D249</f>
        <v>-12</v>
      </c>
      <c r="H249" s="32">
        <f t="shared" si="70"/>
        <v>2.7649769585253458E-2</v>
      </c>
      <c r="I249" s="32">
        <f t="shared" si="70"/>
        <v>-5.106382978723404E-2</v>
      </c>
    </row>
    <row r="250" spans="2:9" ht="15" x14ac:dyDescent="0.2">
      <c r="B250" s="53" t="s">
        <v>191</v>
      </c>
      <c r="C250" s="30">
        <f>BEBR2024!D244</f>
        <v>1959</v>
      </c>
      <c r="D250" s="30">
        <f>BEBR2024!B244</f>
        <v>1734</v>
      </c>
      <c r="E250" s="54">
        <f>BEBR2025!B244</f>
        <v>1962</v>
      </c>
      <c r="F250" s="34">
        <f t="shared" si="71"/>
        <v>3</v>
      </c>
      <c r="G250" s="34">
        <f t="shared" si="72"/>
        <v>228</v>
      </c>
      <c r="H250" s="32">
        <f t="shared" si="70"/>
        <v>1.5313935681470138E-3</v>
      </c>
      <c r="I250" s="32">
        <f t="shared" si="70"/>
        <v>0.13148788927335639</v>
      </c>
    </row>
    <row r="251" spans="2:9" ht="15" x14ac:dyDescent="0.2">
      <c r="B251" s="53" t="s">
        <v>192</v>
      </c>
      <c r="C251" s="30">
        <f>BEBR2024!D245</f>
        <v>6245</v>
      </c>
      <c r="D251" s="30">
        <f>BEBR2024!B245</f>
        <v>7132</v>
      </c>
      <c r="E251" s="54">
        <f>BEBR2025!B245</f>
        <v>7103</v>
      </c>
      <c r="F251" s="34">
        <f t="shared" si="71"/>
        <v>858</v>
      </c>
      <c r="G251" s="34">
        <f t="shared" si="72"/>
        <v>-29</v>
      </c>
      <c r="H251" s="32">
        <f t="shared" si="70"/>
        <v>0.13738991192954364</v>
      </c>
      <c r="I251" s="32">
        <f t="shared" si="70"/>
        <v>-4.0661805945036459E-3</v>
      </c>
    </row>
    <row r="252" spans="2:9" ht="15" x14ac:dyDescent="0.2">
      <c r="B252" s="53" t="s">
        <v>193</v>
      </c>
      <c r="C252" s="30">
        <f>BEBR2024!D246</f>
        <v>1699</v>
      </c>
      <c r="D252" s="30">
        <f>BEBR2024!B246</f>
        <v>1678</v>
      </c>
      <c r="E252" s="54">
        <f>BEBR2025!B246</f>
        <v>1658</v>
      </c>
      <c r="F252" s="34">
        <f t="shared" si="71"/>
        <v>-41</v>
      </c>
      <c r="G252" s="34">
        <f t="shared" si="72"/>
        <v>-20</v>
      </c>
      <c r="H252" s="32">
        <f t="shared" si="70"/>
        <v>-2.4131842260153032E-2</v>
      </c>
      <c r="I252" s="32">
        <f t="shared" si="70"/>
        <v>-1.1918951132300357E-2</v>
      </c>
    </row>
    <row r="253" spans="2:9" ht="15" x14ac:dyDescent="0.2">
      <c r="B253" s="53" t="s">
        <v>19</v>
      </c>
      <c r="C253" s="30">
        <f>BEBR2024!D247</f>
        <v>32015</v>
      </c>
      <c r="D253" s="30">
        <f>BEBR2024!B247</f>
        <v>33476</v>
      </c>
      <c r="E253" s="54">
        <f>BEBR2025!B247</f>
        <v>33608</v>
      </c>
      <c r="F253" s="34">
        <f t="shared" si="71"/>
        <v>1593</v>
      </c>
      <c r="G253" s="34">
        <f t="shared" si="72"/>
        <v>132</v>
      </c>
      <c r="H253" s="32">
        <f t="shared" si="70"/>
        <v>4.975792597220053E-2</v>
      </c>
      <c r="I253" s="32">
        <f t="shared" si="70"/>
        <v>3.9431234317122716E-3</v>
      </c>
    </row>
    <row r="254" spans="2:9" ht="15" hidden="1" x14ac:dyDescent="0.2">
      <c r="B254" s="231"/>
      <c r="C254" s="233"/>
      <c r="D254" s="233"/>
      <c r="E254" s="228"/>
      <c r="F254" s="232"/>
      <c r="G254" s="232"/>
      <c r="H254" s="230"/>
      <c r="I254" s="230"/>
    </row>
    <row r="255" spans="2:9" ht="15" x14ac:dyDescent="0.2">
      <c r="B255" s="33"/>
      <c r="C255" s="34"/>
      <c r="D255" s="34"/>
      <c r="E255" s="54"/>
      <c r="F255" s="34"/>
      <c r="G255" s="34"/>
      <c r="H255" s="384"/>
      <c r="I255" s="384"/>
    </row>
    <row r="256" spans="2:9" ht="15.75" x14ac:dyDescent="0.25">
      <c r="B256" s="389" t="s">
        <v>194</v>
      </c>
      <c r="C256" s="395">
        <f>BEBR2024!D249</f>
        <v>14510</v>
      </c>
      <c r="D256" s="395">
        <f>BEBR2024!B249</f>
        <v>15667</v>
      </c>
      <c r="E256" s="396">
        <f>BEBR2025!B249</f>
        <v>15761</v>
      </c>
      <c r="F256" s="396">
        <f>E256-C256</f>
        <v>1251</v>
      </c>
      <c r="G256" s="396">
        <f>E256-D256</f>
        <v>94</v>
      </c>
      <c r="H256" s="397">
        <f t="shared" ref="H256:I258" si="73">F256/C256</f>
        <v>8.6216402481047547E-2</v>
      </c>
      <c r="I256" s="397">
        <f t="shared" si="73"/>
        <v>5.9998723431416356E-3</v>
      </c>
    </row>
    <row r="257" spans="2:9" ht="15" x14ac:dyDescent="0.2">
      <c r="B257" s="53" t="s">
        <v>195</v>
      </c>
      <c r="C257" s="30">
        <f>BEBR2024!D250</f>
        <v>2589</v>
      </c>
      <c r="D257" s="30">
        <f>BEBR2024!B250</f>
        <v>2788</v>
      </c>
      <c r="E257" s="54">
        <f>BEBR2025!B250</f>
        <v>2847</v>
      </c>
      <c r="F257" s="34">
        <f>E257-C257</f>
        <v>258</v>
      </c>
      <c r="G257" s="34">
        <f>E257-D257</f>
        <v>59</v>
      </c>
      <c r="H257" s="32">
        <f t="shared" si="73"/>
        <v>9.9652375434530704E-2</v>
      </c>
      <c r="I257" s="32">
        <f t="shared" si="73"/>
        <v>2.1162123385939743E-2</v>
      </c>
    </row>
    <row r="258" spans="2:9" ht="15" x14ac:dyDescent="0.2">
      <c r="B258" s="53" t="s">
        <v>19</v>
      </c>
      <c r="C258" s="30">
        <f>BEBR2024!D251</f>
        <v>11921</v>
      </c>
      <c r="D258" s="30">
        <f>BEBR2024!B251</f>
        <v>12879</v>
      </c>
      <c r="E258" s="54">
        <f>BEBR2025!B251</f>
        <v>12914</v>
      </c>
      <c r="F258" s="34">
        <f>E258-C258</f>
        <v>993</v>
      </c>
      <c r="G258" s="34">
        <f>E258-D258</f>
        <v>35</v>
      </c>
      <c r="H258" s="32">
        <f t="shared" si="73"/>
        <v>8.3298381008304667E-2</v>
      </c>
      <c r="I258" s="32">
        <f t="shared" si="73"/>
        <v>2.7176022983150866E-3</v>
      </c>
    </row>
    <row r="259" spans="2:9" ht="15" x14ac:dyDescent="0.2">
      <c r="B259" s="33"/>
      <c r="C259" s="34"/>
      <c r="D259" s="34"/>
      <c r="E259" s="54"/>
      <c r="F259" s="34"/>
      <c r="G259" s="34"/>
      <c r="H259" s="384"/>
      <c r="I259" s="384"/>
    </row>
    <row r="260" spans="2:9" ht="15.75" x14ac:dyDescent="0.25">
      <c r="B260" s="389" t="s">
        <v>196</v>
      </c>
      <c r="C260" s="395">
        <f>BEBR2024!D253</f>
        <v>8226</v>
      </c>
      <c r="D260" s="395">
        <f>BEBR2024!B253</f>
        <v>8504</v>
      </c>
      <c r="E260" s="396">
        <f>BEBR2025!B253</f>
        <v>8601</v>
      </c>
      <c r="F260" s="396">
        <f>E260-C260</f>
        <v>375</v>
      </c>
      <c r="G260" s="396">
        <f>E260-D260</f>
        <v>97</v>
      </c>
      <c r="H260" s="397">
        <f t="shared" ref="H260:I262" si="74">F260/C260</f>
        <v>4.5587162654996356E-2</v>
      </c>
      <c r="I260" s="397">
        <f t="shared" si="74"/>
        <v>1.1406396989651929E-2</v>
      </c>
    </row>
    <row r="261" spans="2:9" ht="15" x14ac:dyDescent="0.2">
      <c r="B261" s="53" t="s">
        <v>197</v>
      </c>
      <c r="C261" s="30">
        <f>BEBR2024!D254</f>
        <v>1055</v>
      </c>
      <c r="D261" s="30">
        <f>BEBR2024!B254</f>
        <v>1081</v>
      </c>
      <c r="E261" s="54">
        <f>BEBR2025!B254</f>
        <v>1103</v>
      </c>
      <c r="F261" s="34">
        <f>E261-C261</f>
        <v>48</v>
      </c>
      <c r="G261" s="34">
        <f>E261-D261</f>
        <v>22</v>
      </c>
      <c r="H261" s="32">
        <f t="shared" si="74"/>
        <v>4.5497630331753552E-2</v>
      </c>
      <c r="I261" s="32">
        <f t="shared" si="74"/>
        <v>2.0351526364477335E-2</v>
      </c>
    </row>
    <row r="262" spans="2:9" ht="15" x14ac:dyDescent="0.2">
      <c r="B262" s="53" t="s">
        <v>19</v>
      </c>
      <c r="C262" s="30">
        <f>BEBR2024!D255</f>
        <v>7171</v>
      </c>
      <c r="D262" s="30">
        <f>BEBR2024!B255</f>
        <v>7423</v>
      </c>
      <c r="E262" s="54">
        <f>BEBR2025!B255</f>
        <v>7498</v>
      </c>
      <c r="F262" s="34">
        <f>E262-C262</f>
        <v>327</v>
      </c>
      <c r="G262" s="34">
        <f>E262-D262</f>
        <v>75</v>
      </c>
      <c r="H262" s="32">
        <f t="shared" si="74"/>
        <v>4.5600334681355457E-2</v>
      </c>
      <c r="I262" s="32">
        <f t="shared" si="74"/>
        <v>1.0103731644887511E-2</v>
      </c>
    </row>
    <row r="263" spans="2:9" ht="15" x14ac:dyDescent="0.2">
      <c r="B263" s="33"/>
      <c r="C263" s="34"/>
      <c r="D263" s="34"/>
      <c r="E263" s="54"/>
      <c r="F263" s="34"/>
      <c r="G263" s="34"/>
      <c r="H263" s="384"/>
      <c r="I263" s="384"/>
    </row>
    <row r="264" spans="2:9" ht="15.75" x14ac:dyDescent="0.25">
      <c r="B264" s="389" t="s">
        <v>198</v>
      </c>
      <c r="C264" s="395">
        <f>BEBR2024!D257</f>
        <v>383956</v>
      </c>
      <c r="D264" s="395">
        <f>BEBR2024!B257</f>
        <v>433331</v>
      </c>
      <c r="E264" s="396">
        <f>BEBR2025!B257</f>
        <v>445881</v>
      </c>
      <c r="F264" s="396">
        <f t="shared" ref="F264:F279" si="75">E264-C264</f>
        <v>61925</v>
      </c>
      <c r="G264" s="396">
        <f t="shared" ref="G264:G279" si="76">E264-D264</f>
        <v>12550</v>
      </c>
      <c r="H264" s="397">
        <f t="shared" ref="H264:I279" si="77">F264/C264</f>
        <v>0.16128150100532351</v>
      </c>
      <c r="I264" s="397">
        <f t="shared" si="77"/>
        <v>2.8961694409123741E-2</v>
      </c>
    </row>
    <row r="265" spans="2:9" ht="15" x14ac:dyDescent="0.2">
      <c r="B265" s="53" t="s">
        <v>199</v>
      </c>
      <c r="C265" s="30">
        <f>BEBR2024!D258</f>
        <v>1889</v>
      </c>
      <c r="D265" s="30">
        <f>BEBR2024!B258</f>
        <v>2205</v>
      </c>
      <c r="E265" s="54">
        <f>BEBR2025!B258</f>
        <v>2273</v>
      </c>
      <c r="F265" s="34">
        <f t="shared" si="75"/>
        <v>384</v>
      </c>
      <c r="G265" s="34">
        <f t="shared" si="76"/>
        <v>68</v>
      </c>
      <c r="H265" s="32">
        <f t="shared" si="77"/>
        <v>0.20328215987294865</v>
      </c>
      <c r="I265" s="32">
        <f t="shared" si="77"/>
        <v>3.0839002267573697E-2</v>
      </c>
    </row>
    <row r="266" spans="2:9" ht="15" x14ac:dyDescent="0.2">
      <c r="B266" s="53" t="s">
        <v>200</v>
      </c>
      <c r="C266" s="30">
        <f>BEBR2024!D259</f>
        <v>43021</v>
      </c>
      <c r="D266" s="30">
        <f>BEBR2024!B259</f>
        <v>48988</v>
      </c>
      <c r="E266" s="54">
        <f>BEBR2025!B259</f>
        <v>51042</v>
      </c>
      <c r="F266" s="34">
        <f t="shared" si="75"/>
        <v>8021</v>
      </c>
      <c r="G266" s="34">
        <f t="shared" si="76"/>
        <v>2054</v>
      </c>
      <c r="H266" s="32">
        <f t="shared" si="77"/>
        <v>0.18644382975756027</v>
      </c>
      <c r="I266" s="32">
        <f t="shared" si="77"/>
        <v>4.1928635584224709E-2</v>
      </c>
    </row>
    <row r="267" spans="2:9" ht="15" x14ac:dyDescent="0.2">
      <c r="B267" s="53" t="s">
        <v>201</v>
      </c>
      <c r="C267" s="30">
        <f>BEBR2024!D260</f>
        <v>23189</v>
      </c>
      <c r="D267" s="30">
        <f>BEBR2024!B260</f>
        <v>24180</v>
      </c>
      <c r="E267" s="54">
        <f>BEBR2025!B260</f>
        <v>24477</v>
      </c>
      <c r="F267" s="34">
        <f t="shared" si="75"/>
        <v>1288</v>
      </c>
      <c r="G267" s="34">
        <f t="shared" si="76"/>
        <v>297</v>
      </c>
      <c r="H267" s="32">
        <f t="shared" si="77"/>
        <v>5.5543576695847169E-2</v>
      </c>
      <c r="I267" s="32">
        <f t="shared" si="77"/>
        <v>1.2282878411910669E-2</v>
      </c>
    </row>
    <row r="268" spans="2:9" ht="15" x14ac:dyDescent="0.2">
      <c r="B268" s="53" t="s">
        <v>202</v>
      </c>
      <c r="C268" s="30">
        <f>BEBR2024!D261</f>
        <v>8325</v>
      </c>
      <c r="D268" s="30">
        <f>BEBR2024!B261</f>
        <v>8634</v>
      </c>
      <c r="E268" s="54">
        <f>BEBR2025!B261</f>
        <v>8732</v>
      </c>
      <c r="F268" s="34">
        <f t="shared" si="75"/>
        <v>407</v>
      </c>
      <c r="G268" s="34">
        <f t="shared" si="76"/>
        <v>98</v>
      </c>
      <c r="H268" s="32">
        <f t="shared" si="77"/>
        <v>4.8888888888888891E-2</v>
      </c>
      <c r="I268" s="32">
        <f t="shared" si="77"/>
        <v>1.1350474866805653E-2</v>
      </c>
    </row>
    <row r="269" spans="2:9" ht="15" x14ac:dyDescent="0.2">
      <c r="B269" s="53" t="s">
        <v>203</v>
      </c>
      <c r="C269" s="30">
        <f>BEBR2024!D262</f>
        <v>18505</v>
      </c>
      <c r="D269" s="30">
        <f>BEBR2024!B262</f>
        <v>23697</v>
      </c>
      <c r="E269" s="54">
        <f>BEBR2025!B262</f>
        <v>23827</v>
      </c>
      <c r="F269" s="34">
        <f t="shared" si="75"/>
        <v>5322</v>
      </c>
      <c r="G269" s="34">
        <f t="shared" si="76"/>
        <v>130</v>
      </c>
      <c r="H269" s="32">
        <f t="shared" si="77"/>
        <v>0.28759794650094567</v>
      </c>
      <c r="I269" s="32">
        <f t="shared" si="77"/>
        <v>5.485926488585053E-3</v>
      </c>
    </row>
    <row r="270" spans="2:9" ht="15" x14ac:dyDescent="0.2">
      <c r="B270" s="53" t="s">
        <v>204</v>
      </c>
      <c r="C270" s="30">
        <f>BEBR2024!D263</f>
        <v>1643</v>
      </c>
      <c r="D270" s="30">
        <f>BEBR2024!B263</f>
        <v>1934</v>
      </c>
      <c r="E270" s="54">
        <f>BEBR2025!B263</f>
        <v>2039</v>
      </c>
      <c r="F270" s="34">
        <f t="shared" si="75"/>
        <v>396</v>
      </c>
      <c r="G270" s="34">
        <f t="shared" si="76"/>
        <v>105</v>
      </c>
      <c r="H270" s="32">
        <f t="shared" si="77"/>
        <v>0.24102251978088862</v>
      </c>
      <c r="I270" s="32">
        <f t="shared" si="77"/>
        <v>5.4291623578076528E-2</v>
      </c>
    </row>
    <row r="271" spans="2:9" ht="15" x14ac:dyDescent="0.2">
      <c r="B271" s="53" t="s">
        <v>205</v>
      </c>
      <c r="C271" s="30">
        <f>BEBR2024!D264</f>
        <v>15970</v>
      </c>
      <c r="D271" s="30">
        <f>BEBR2024!B264</f>
        <v>16352</v>
      </c>
      <c r="E271" s="54">
        <f>BEBR2025!B264</f>
        <v>16978</v>
      </c>
      <c r="F271" s="34">
        <f t="shared" si="75"/>
        <v>1008</v>
      </c>
      <c r="G271" s="34">
        <f t="shared" si="76"/>
        <v>626</v>
      </c>
      <c r="H271" s="32">
        <f t="shared" si="77"/>
        <v>6.3118346900438327E-2</v>
      </c>
      <c r="I271" s="32">
        <f t="shared" si="77"/>
        <v>3.8282778864970647E-2</v>
      </c>
    </row>
    <row r="272" spans="2:9" ht="15" x14ac:dyDescent="0.2">
      <c r="B272" s="53" t="s">
        <v>206</v>
      </c>
      <c r="C272" s="30">
        <f>BEBR2024!D265</f>
        <v>27000</v>
      </c>
      <c r="D272" s="30">
        <f>BEBR2024!B265</f>
        <v>33344</v>
      </c>
      <c r="E272" s="54">
        <f>BEBR2025!B265</f>
        <v>37541</v>
      </c>
      <c r="F272" s="34">
        <f t="shared" si="75"/>
        <v>10541</v>
      </c>
      <c r="G272" s="34">
        <f t="shared" si="76"/>
        <v>4197</v>
      </c>
      <c r="H272" s="32">
        <f t="shared" si="77"/>
        <v>0.39040740740740743</v>
      </c>
      <c r="I272" s="32">
        <f t="shared" si="77"/>
        <v>0.12586972168905949</v>
      </c>
    </row>
    <row r="273" spans="2:9" ht="15" x14ac:dyDescent="0.2">
      <c r="B273" s="53" t="s">
        <v>207</v>
      </c>
      <c r="C273" s="30">
        <f>BEBR2024!D266</f>
        <v>6609</v>
      </c>
      <c r="D273" s="30">
        <f>BEBR2024!B266</f>
        <v>9215</v>
      </c>
      <c r="E273" s="54">
        <f>BEBR2025!B266</f>
        <v>9894</v>
      </c>
      <c r="F273" s="34">
        <f t="shared" si="75"/>
        <v>3285</v>
      </c>
      <c r="G273" s="34">
        <f t="shared" si="76"/>
        <v>679</v>
      </c>
      <c r="H273" s="32">
        <f t="shared" si="77"/>
        <v>0.4970494779845665</v>
      </c>
      <c r="I273" s="32">
        <f t="shared" si="77"/>
        <v>7.3684210526315783E-2</v>
      </c>
    </row>
    <row r="274" spans="2:9" ht="15" x14ac:dyDescent="0.2">
      <c r="B274" s="53" t="s">
        <v>208</v>
      </c>
      <c r="C274" s="30">
        <f>BEBR2024!D267</f>
        <v>13843</v>
      </c>
      <c r="D274" s="30">
        <f>BEBR2024!B267</f>
        <v>19893</v>
      </c>
      <c r="E274" s="54">
        <f>BEBR2025!B267</f>
        <v>21201</v>
      </c>
      <c r="F274" s="34">
        <f t="shared" si="75"/>
        <v>7358</v>
      </c>
      <c r="G274" s="34">
        <f t="shared" si="76"/>
        <v>1308</v>
      </c>
      <c r="H274" s="32">
        <f t="shared" si="77"/>
        <v>0.53153218233041966</v>
      </c>
      <c r="I274" s="32">
        <f t="shared" si="77"/>
        <v>6.5751771980093507E-2</v>
      </c>
    </row>
    <row r="275" spans="2:9" ht="15" x14ac:dyDescent="0.2">
      <c r="B275" s="53" t="s">
        <v>209</v>
      </c>
      <c r="C275" s="30">
        <f>BEBR2024!D268</f>
        <v>1655</v>
      </c>
      <c r="D275" s="30">
        <f>BEBR2024!B268</f>
        <v>2191</v>
      </c>
      <c r="E275" s="54">
        <f>BEBR2025!B268</f>
        <v>2195</v>
      </c>
      <c r="F275" s="34">
        <f t="shared" si="75"/>
        <v>540</v>
      </c>
      <c r="G275" s="34">
        <f t="shared" si="76"/>
        <v>4</v>
      </c>
      <c r="H275" s="32">
        <f t="shared" si="77"/>
        <v>0.32628398791540786</v>
      </c>
      <c r="I275" s="32">
        <f t="shared" si="77"/>
        <v>1.8256503879507074E-3</v>
      </c>
    </row>
    <row r="276" spans="2:9" ht="15" x14ac:dyDescent="0.2">
      <c r="B276" s="53" t="s">
        <v>210</v>
      </c>
      <c r="C276" s="30">
        <f>BEBR2024!D269</f>
        <v>16341</v>
      </c>
      <c r="D276" s="30">
        <f>BEBR2024!B269</f>
        <v>18227</v>
      </c>
      <c r="E276" s="54">
        <f>BEBR2025!B269</f>
        <v>18896</v>
      </c>
      <c r="F276" s="34">
        <f t="shared" si="75"/>
        <v>2555</v>
      </c>
      <c r="G276" s="34">
        <f t="shared" si="76"/>
        <v>669</v>
      </c>
      <c r="H276" s="32">
        <f t="shared" si="77"/>
        <v>0.15635518022152867</v>
      </c>
      <c r="I276" s="32">
        <f t="shared" si="77"/>
        <v>3.6703791079168269E-2</v>
      </c>
    </row>
    <row r="277" spans="2:9" ht="15" x14ac:dyDescent="0.2">
      <c r="B277" s="53" t="s">
        <v>211</v>
      </c>
      <c r="C277" s="30">
        <f>BEBR2024!D270</f>
        <v>19003</v>
      </c>
      <c r="D277" s="30">
        <f>BEBR2024!B270</f>
        <v>21530</v>
      </c>
      <c r="E277" s="54">
        <f>BEBR2025!B270</f>
        <v>21869</v>
      </c>
      <c r="F277" s="34">
        <f t="shared" si="75"/>
        <v>2866</v>
      </c>
      <c r="G277" s="34">
        <f t="shared" si="76"/>
        <v>339</v>
      </c>
      <c r="H277" s="32">
        <f t="shared" si="77"/>
        <v>0.15081829184865547</v>
      </c>
      <c r="I277" s="32">
        <f t="shared" si="77"/>
        <v>1.5745471435206687E-2</v>
      </c>
    </row>
    <row r="278" spans="2:9" ht="15" x14ac:dyDescent="0.2">
      <c r="B278" s="53" t="s">
        <v>212</v>
      </c>
      <c r="C278" s="30">
        <f>BEBR2024!D271</f>
        <v>3685</v>
      </c>
      <c r="D278" s="30">
        <f>BEBR2024!B271</f>
        <v>3885</v>
      </c>
      <c r="E278" s="54">
        <f>BEBR2025!B271</f>
        <v>4050</v>
      </c>
      <c r="F278" s="34">
        <f t="shared" si="75"/>
        <v>365</v>
      </c>
      <c r="G278" s="34">
        <f t="shared" si="76"/>
        <v>165</v>
      </c>
      <c r="H278" s="32">
        <f t="shared" si="77"/>
        <v>9.9050203527815461E-2</v>
      </c>
      <c r="I278" s="32">
        <f t="shared" si="77"/>
        <v>4.2471042471042469E-2</v>
      </c>
    </row>
    <row r="279" spans="2:9" ht="15" x14ac:dyDescent="0.2">
      <c r="B279" s="53" t="s">
        <v>19</v>
      </c>
      <c r="C279" s="30">
        <f>BEBR2024!D272</f>
        <v>183278</v>
      </c>
      <c r="D279" s="30">
        <f>BEBR2024!B272</f>
        <v>199056</v>
      </c>
      <c r="E279" s="54">
        <f>BEBR2025!B272</f>
        <v>200867</v>
      </c>
      <c r="F279" s="34">
        <f t="shared" si="75"/>
        <v>17589</v>
      </c>
      <c r="G279" s="34">
        <f t="shared" si="76"/>
        <v>1811</v>
      </c>
      <c r="H279" s="32">
        <f t="shared" si="77"/>
        <v>9.5968965178581167E-2</v>
      </c>
      <c r="I279" s="32">
        <f t="shared" si="77"/>
        <v>9.0979422875974592E-3</v>
      </c>
    </row>
    <row r="280" spans="2:9" ht="15" x14ac:dyDescent="0.2">
      <c r="B280" s="33"/>
      <c r="C280" s="34"/>
      <c r="D280" s="34"/>
      <c r="E280" s="54"/>
      <c r="F280" s="34"/>
      <c r="G280" s="34"/>
      <c r="H280" s="384"/>
      <c r="I280" s="384"/>
    </row>
    <row r="281" spans="2:9" ht="15.75" x14ac:dyDescent="0.25">
      <c r="B281" s="389" t="s">
        <v>213</v>
      </c>
      <c r="C281" s="395">
        <f>BEBR2024!D274</f>
        <v>760822</v>
      </c>
      <c r="D281" s="395">
        <f>BEBR2024!B274</f>
        <v>827016</v>
      </c>
      <c r="E281" s="396">
        <f>BEBR2025!B274</f>
        <v>839223</v>
      </c>
      <c r="F281" s="396">
        <f t="shared" ref="F281:F288" si="78">E281-C281</f>
        <v>78401</v>
      </c>
      <c r="G281" s="396">
        <f t="shared" ref="G281:G288" si="79">E281-D281</f>
        <v>12207</v>
      </c>
      <c r="H281" s="397">
        <f t="shared" ref="H281:I288" si="80">F281/C281</f>
        <v>0.10304775624259026</v>
      </c>
      <c r="I281" s="397">
        <f t="shared" si="80"/>
        <v>1.4760294843146927E-2</v>
      </c>
    </row>
    <row r="282" spans="2:9" ht="15" x14ac:dyDescent="0.2">
      <c r="B282" s="53" t="s">
        <v>214</v>
      </c>
      <c r="C282" s="30">
        <f>BEBR2024!D275</f>
        <v>53644</v>
      </c>
      <c r="D282" s="30">
        <f>BEBR2024!B275</f>
        <v>56066</v>
      </c>
      <c r="E282" s="54">
        <f>BEBR2025!B275</f>
        <v>55801</v>
      </c>
      <c r="F282" s="34">
        <f t="shared" si="78"/>
        <v>2157</v>
      </c>
      <c r="G282" s="34">
        <f t="shared" si="79"/>
        <v>-265</v>
      </c>
      <c r="H282" s="32">
        <f t="shared" si="80"/>
        <v>4.0209529490716579E-2</v>
      </c>
      <c r="I282" s="32">
        <f t="shared" si="80"/>
        <v>-4.7265722541290625E-3</v>
      </c>
    </row>
    <row r="283" spans="2:9" ht="15" x14ac:dyDescent="0.2">
      <c r="B283" s="53" t="s">
        <v>215</v>
      </c>
      <c r="C283" s="30">
        <f>BEBR2024!D276</f>
        <v>194016</v>
      </c>
      <c r="D283" s="30">
        <f>BEBR2024!B276</f>
        <v>220236</v>
      </c>
      <c r="E283" s="54">
        <f>BEBR2025!B276</f>
        <v>222862</v>
      </c>
      <c r="F283" s="34">
        <f t="shared" si="78"/>
        <v>28846</v>
      </c>
      <c r="G283" s="34">
        <f t="shared" si="79"/>
        <v>2626</v>
      </c>
      <c r="H283" s="32">
        <f t="shared" si="80"/>
        <v>0.14867845950849415</v>
      </c>
      <c r="I283" s="32">
        <f t="shared" si="80"/>
        <v>1.1923572894531321E-2</v>
      </c>
    </row>
    <row r="284" spans="2:9" ht="15" x14ac:dyDescent="0.2">
      <c r="B284" s="53" t="s">
        <v>216</v>
      </c>
      <c r="C284" s="30">
        <f>BEBR2024!D277</f>
        <v>36939</v>
      </c>
      <c r="D284" s="30">
        <f>BEBR2024!B277</f>
        <v>37993</v>
      </c>
      <c r="E284" s="54">
        <f>BEBR2025!B277</f>
        <v>38033</v>
      </c>
      <c r="F284" s="34">
        <f>E284-C284</f>
        <v>1094</v>
      </c>
      <c r="G284" s="34">
        <f t="shared" si="79"/>
        <v>40</v>
      </c>
      <c r="H284" s="253" t="s">
        <v>217</v>
      </c>
      <c r="I284" s="32">
        <f t="shared" si="80"/>
        <v>1.0528255204906166E-3</v>
      </c>
    </row>
    <row r="285" spans="2:9" ht="15" x14ac:dyDescent="0.2">
      <c r="B285" s="53" t="s">
        <v>218</v>
      </c>
      <c r="C285" s="30">
        <f>BEBR2024!D278</f>
        <v>86395</v>
      </c>
      <c r="D285" s="30">
        <f>BEBR2024!B278</f>
        <v>100780</v>
      </c>
      <c r="E285" s="54">
        <f>BEBR2025!B278</f>
        <v>102060</v>
      </c>
      <c r="F285" s="34">
        <f t="shared" si="78"/>
        <v>15665</v>
      </c>
      <c r="G285" s="34">
        <f t="shared" si="79"/>
        <v>1280</v>
      </c>
      <c r="H285" s="32">
        <f t="shared" si="80"/>
        <v>0.18131836333121129</v>
      </c>
      <c r="I285" s="32">
        <f t="shared" si="80"/>
        <v>1.2700932724746974E-2</v>
      </c>
    </row>
    <row r="286" spans="2:9" ht="15" x14ac:dyDescent="0.2">
      <c r="B286" s="53" t="s">
        <v>219</v>
      </c>
      <c r="C286" s="30">
        <f>BEBR2024!D279</f>
        <v>5582</v>
      </c>
      <c r="D286" s="30">
        <f>BEBR2024!B279</f>
        <v>3665</v>
      </c>
      <c r="E286" s="54">
        <f>BEBR2025!B279</f>
        <v>4330</v>
      </c>
      <c r="F286" s="34">
        <f t="shared" si="78"/>
        <v>-1252</v>
      </c>
      <c r="G286" s="34">
        <f t="shared" si="79"/>
        <v>665</v>
      </c>
      <c r="H286" s="32">
        <f t="shared" si="80"/>
        <v>-0.22429236832676461</v>
      </c>
      <c r="I286" s="32">
        <f t="shared" si="80"/>
        <v>0.18144611186903137</v>
      </c>
    </row>
    <row r="287" spans="2:9" ht="15" x14ac:dyDescent="0.2">
      <c r="B287" s="53" t="s">
        <v>220</v>
      </c>
      <c r="C287" s="30">
        <f>BEBR2024!D280</f>
        <v>6382</v>
      </c>
      <c r="D287" s="30">
        <f>BEBR2024!B280</f>
        <v>5971</v>
      </c>
      <c r="E287" s="54">
        <f>BEBR2025!B280</f>
        <v>6017</v>
      </c>
      <c r="F287" s="34">
        <f t="shared" si="78"/>
        <v>-365</v>
      </c>
      <c r="G287" s="34">
        <f t="shared" si="79"/>
        <v>46</v>
      </c>
      <c r="H287" s="32">
        <f t="shared" si="80"/>
        <v>-5.7192102789094326E-2</v>
      </c>
      <c r="I287" s="32">
        <f t="shared" si="80"/>
        <v>7.7039021939373639E-3</v>
      </c>
    </row>
    <row r="288" spans="2:9" ht="15" x14ac:dyDescent="0.2">
      <c r="B288" s="53" t="s">
        <v>19</v>
      </c>
      <c r="C288" s="30">
        <f>BEBR2024!D281</f>
        <v>377864</v>
      </c>
      <c r="D288" s="30">
        <f>BEBR2024!B281</f>
        <v>402305</v>
      </c>
      <c r="E288" s="54">
        <f>BEBR2025!B281</f>
        <v>410120</v>
      </c>
      <c r="F288" s="34">
        <f t="shared" si="78"/>
        <v>32256</v>
      </c>
      <c r="G288" s="34">
        <f t="shared" si="79"/>
        <v>7815</v>
      </c>
      <c r="H288" s="32">
        <f t="shared" si="80"/>
        <v>8.5364046323544981E-2</v>
      </c>
      <c r="I288" s="32">
        <f t="shared" si="80"/>
        <v>1.9425560209293945E-2</v>
      </c>
    </row>
    <row r="289" spans="2:12" ht="15" x14ac:dyDescent="0.2">
      <c r="B289" s="33"/>
      <c r="C289" s="34"/>
      <c r="D289" s="34"/>
      <c r="E289" s="54"/>
      <c r="F289" s="34"/>
      <c r="G289" s="34"/>
      <c r="H289" s="384"/>
      <c r="I289" s="384"/>
    </row>
    <row r="290" spans="2:12" ht="15.75" x14ac:dyDescent="0.25">
      <c r="B290" s="389" t="s">
        <v>221</v>
      </c>
      <c r="C290" s="395">
        <f>BEBR2024!D283</f>
        <v>292198</v>
      </c>
      <c r="D290" s="395">
        <f>BEBR2024!B283</f>
        <v>302197</v>
      </c>
      <c r="E290" s="396">
        <f>BEBR2025!B283</f>
        <v>305866</v>
      </c>
      <c r="F290" s="396">
        <f>E290-C290</f>
        <v>13668</v>
      </c>
      <c r="G290" s="396">
        <f>E290-D290</f>
        <v>3669</v>
      </c>
      <c r="H290" s="397">
        <f t="shared" ref="H290:I292" si="81">F290/C290</f>
        <v>4.6776500865851237E-2</v>
      </c>
      <c r="I290" s="397">
        <f t="shared" si="81"/>
        <v>1.2141086774521257E-2</v>
      </c>
    </row>
    <row r="291" spans="2:12" ht="15" x14ac:dyDescent="0.2">
      <c r="B291" s="53" t="s">
        <v>222</v>
      </c>
      <c r="C291" s="30">
        <f>BEBR2024!D284</f>
        <v>196169</v>
      </c>
      <c r="D291" s="30">
        <f>BEBR2024!B284</f>
        <v>202203</v>
      </c>
      <c r="E291" s="54">
        <f>BEBR2025!B284</f>
        <v>205623</v>
      </c>
      <c r="F291" s="34">
        <f>E291-C291</f>
        <v>9454</v>
      </c>
      <c r="G291" s="34">
        <f>E291-D291</f>
        <v>3420</v>
      </c>
      <c r="H291" s="32">
        <f t="shared" si="81"/>
        <v>4.8193139588823923E-2</v>
      </c>
      <c r="I291" s="32">
        <f t="shared" si="81"/>
        <v>1.6913695642497884E-2</v>
      </c>
      <c r="L291" s="398"/>
    </row>
    <row r="292" spans="2:12" ht="15" x14ac:dyDescent="0.2">
      <c r="B292" s="53" t="s">
        <v>19</v>
      </c>
      <c r="C292" s="30">
        <f>BEBR2024!D285</f>
        <v>96029</v>
      </c>
      <c r="D292" s="30">
        <f>BEBR2024!B285</f>
        <v>99994</v>
      </c>
      <c r="E292" s="54">
        <f>BEBR2025!B285</f>
        <v>100243</v>
      </c>
      <c r="F292" s="34">
        <f>E292-C292</f>
        <v>4214</v>
      </c>
      <c r="G292" s="34">
        <f>E292-D292</f>
        <v>249</v>
      </c>
      <c r="H292" s="32">
        <f t="shared" si="81"/>
        <v>4.388257713815618E-2</v>
      </c>
      <c r="I292" s="32">
        <f t="shared" si="81"/>
        <v>2.4901494089645377E-3</v>
      </c>
    </row>
    <row r="293" spans="2:12" ht="15" x14ac:dyDescent="0.2">
      <c r="B293" s="33"/>
      <c r="C293" s="34"/>
      <c r="D293" s="34"/>
      <c r="E293" s="54"/>
      <c r="F293" s="34"/>
      <c r="G293" s="34"/>
      <c r="H293" s="384"/>
      <c r="I293" s="384"/>
    </row>
    <row r="294" spans="2:12" ht="15.75" x14ac:dyDescent="0.25">
      <c r="B294" s="389" t="s">
        <v>223</v>
      </c>
      <c r="C294" s="395">
        <f>BEBR2024!D287</f>
        <v>42915</v>
      </c>
      <c r="D294" s="395">
        <f>BEBR2024!B287</f>
        <v>45845</v>
      </c>
      <c r="E294" s="396">
        <f>BEBR2025!B287</f>
        <v>46270</v>
      </c>
      <c r="F294" s="396">
        <f t="shared" ref="F294:F303" si="82">E294-C294</f>
        <v>3355</v>
      </c>
      <c r="G294" s="396">
        <f t="shared" ref="G294:G303" si="83">E294-D294</f>
        <v>425</v>
      </c>
      <c r="H294" s="397">
        <f t="shared" ref="H294:I303" si="84">F294/C294</f>
        <v>7.8177793312361646E-2</v>
      </c>
      <c r="I294" s="397">
        <f t="shared" si="84"/>
        <v>9.2703675428072851E-3</v>
      </c>
    </row>
    <row r="295" spans="2:12" ht="15" x14ac:dyDescent="0.2">
      <c r="B295" s="53" t="s">
        <v>224</v>
      </c>
      <c r="C295" s="30">
        <f>BEBR2024!D288</f>
        <v>1140</v>
      </c>
      <c r="D295" s="30">
        <f>BEBR2024!B288</f>
        <v>1156</v>
      </c>
      <c r="E295" s="54">
        <f>BEBR2025!B288</f>
        <v>1154</v>
      </c>
      <c r="F295" s="34">
        <f t="shared" si="82"/>
        <v>14</v>
      </c>
      <c r="G295" s="34">
        <f t="shared" si="83"/>
        <v>-2</v>
      </c>
      <c r="H295" s="32">
        <f t="shared" si="84"/>
        <v>1.2280701754385965E-2</v>
      </c>
      <c r="I295" s="32">
        <f t="shared" si="84"/>
        <v>-1.7301038062283738E-3</v>
      </c>
    </row>
    <row r="296" spans="2:12" ht="15" x14ac:dyDescent="0.2">
      <c r="B296" s="53" t="s">
        <v>225</v>
      </c>
      <c r="C296" s="30">
        <f>BEBR2024!D289</f>
        <v>687</v>
      </c>
      <c r="D296" s="30">
        <f>BEBR2024!B289</f>
        <v>684</v>
      </c>
      <c r="E296" s="54">
        <f>BEBR2025!B289</f>
        <v>576</v>
      </c>
      <c r="F296" s="34">
        <f t="shared" si="82"/>
        <v>-111</v>
      </c>
      <c r="G296" s="34">
        <f t="shared" si="83"/>
        <v>-108</v>
      </c>
      <c r="H296" s="32">
        <f t="shared" si="84"/>
        <v>-0.16157205240174671</v>
      </c>
      <c r="I296" s="32">
        <f t="shared" si="84"/>
        <v>-0.15789473684210525</v>
      </c>
    </row>
    <row r="297" spans="2:12" ht="15" x14ac:dyDescent="0.2">
      <c r="B297" s="53" t="s">
        <v>226</v>
      </c>
      <c r="C297" s="30">
        <f>BEBR2024!D290</f>
        <v>2316</v>
      </c>
      <c r="D297" s="30">
        <f>BEBR2024!B290</f>
        <v>2318</v>
      </c>
      <c r="E297" s="54">
        <f>BEBR2025!B290</f>
        <v>2326</v>
      </c>
      <c r="F297" s="34">
        <f t="shared" si="82"/>
        <v>10</v>
      </c>
      <c r="G297" s="34">
        <f t="shared" si="83"/>
        <v>8</v>
      </c>
      <c r="H297" s="32">
        <f t="shared" si="84"/>
        <v>4.3177892918825561E-3</v>
      </c>
      <c r="I297" s="32">
        <f t="shared" si="84"/>
        <v>3.4512510785159622E-3</v>
      </c>
    </row>
    <row r="298" spans="2:12" ht="15" x14ac:dyDescent="0.2">
      <c r="B298" s="53" t="s">
        <v>139</v>
      </c>
      <c r="C298" s="30">
        <f>BEBR2024!D291</f>
        <v>704</v>
      </c>
      <c r="D298" s="30">
        <f>BEBR2024!B291</f>
        <v>697</v>
      </c>
      <c r="E298" s="54">
        <f>BEBR2025!B291</f>
        <v>709</v>
      </c>
      <c r="F298" s="34">
        <f t="shared" si="82"/>
        <v>5</v>
      </c>
      <c r="G298" s="34">
        <f t="shared" si="83"/>
        <v>12</v>
      </c>
      <c r="H298" s="32">
        <f t="shared" si="84"/>
        <v>7.102272727272727E-3</v>
      </c>
      <c r="I298" s="32">
        <f t="shared" si="84"/>
        <v>1.721664275466284E-2</v>
      </c>
    </row>
    <row r="299" spans="2:12" ht="15" x14ac:dyDescent="0.2">
      <c r="B299" s="53" t="s">
        <v>227</v>
      </c>
      <c r="C299" s="30">
        <f>BEBR2024!D292</f>
        <v>1476</v>
      </c>
      <c r="D299" s="30">
        <f>BEBR2024!B292</f>
        <v>1499</v>
      </c>
      <c r="E299" s="54">
        <f>BEBR2025!B292</f>
        <v>1506</v>
      </c>
      <c r="F299" s="34">
        <f t="shared" si="82"/>
        <v>30</v>
      </c>
      <c r="G299" s="34">
        <f t="shared" si="83"/>
        <v>7</v>
      </c>
      <c r="H299" s="32">
        <f t="shared" si="84"/>
        <v>2.032520325203252E-2</v>
      </c>
      <c r="I299" s="32">
        <f t="shared" si="84"/>
        <v>4.6697798532354907E-3</v>
      </c>
    </row>
    <row r="300" spans="2:12" ht="15" x14ac:dyDescent="0.2">
      <c r="B300" s="53" t="s">
        <v>228</v>
      </c>
      <c r="C300" s="30">
        <f>BEBR2024!D293</f>
        <v>108</v>
      </c>
      <c r="D300" s="30">
        <f>BEBR2024!B293</f>
        <v>111</v>
      </c>
      <c r="E300" s="54">
        <f>BEBR2025!B293</f>
        <v>113</v>
      </c>
      <c r="F300" s="34">
        <f t="shared" si="82"/>
        <v>5</v>
      </c>
      <c r="G300" s="34">
        <f t="shared" si="83"/>
        <v>2</v>
      </c>
      <c r="H300" s="32">
        <f t="shared" si="84"/>
        <v>4.6296296296296294E-2</v>
      </c>
      <c r="I300" s="32">
        <f t="shared" si="84"/>
        <v>1.8018018018018018E-2</v>
      </c>
    </row>
    <row r="301" spans="2:12" ht="15" x14ac:dyDescent="0.2">
      <c r="B301" s="53" t="s">
        <v>229</v>
      </c>
      <c r="C301" s="30">
        <f>BEBR2024!D294</f>
        <v>2976</v>
      </c>
      <c r="D301" s="30">
        <f>BEBR2024!B294</f>
        <v>3205</v>
      </c>
      <c r="E301" s="54">
        <f>BEBR2025!B294</f>
        <v>3170</v>
      </c>
      <c r="F301" s="34">
        <f t="shared" si="82"/>
        <v>194</v>
      </c>
      <c r="G301" s="34">
        <f t="shared" si="83"/>
        <v>-35</v>
      </c>
      <c r="H301" s="32">
        <f t="shared" si="84"/>
        <v>6.518817204301075E-2</v>
      </c>
      <c r="I301" s="32">
        <f t="shared" si="84"/>
        <v>-1.0920436817472699E-2</v>
      </c>
    </row>
    <row r="302" spans="2:12" ht="15" x14ac:dyDescent="0.2">
      <c r="B302" s="53" t="s">
        <v>230</v>
      </c>
      <c r="C302" s="30">
        <f>BEBR2024!D295</f>
        <v>588</v>
      </c>
      <c r="D302" s="30">
        <f>BEBR2024!B295</f>
        <v>575</v>
      </c>
      <c r="E302" s="54">
        <f>BEBR2025!B295</f>
        <v>528</v>
      </c>
      <c r="F302" s="34">
        <f t="shared" si="82"/>
        <v>-60</v>
      </c>
      <c r="G302" s="34">
        <f t="shared" si="83"/>
        <v>-47</v>
      </c>
      <c r="H302" s="32">
        <f t="shared" si="84"/>
        <v>-0.10204081632653061</v>
      </c>
      <c r="I302" s="32">
        <f t="shared" si="84"/>
        <v>-8.1739130434782606E-2</v>
      </c>
    </row>
    <row r="303" spans="2:12" ht="15" x14ac:dyDescent="0.2">
      <c r="B303" s="53" t="s">
        <v>19</v>
      </c>
      <c r="C303" s="30">
        <f>BEBR2024!D296</f>
        <v>32920</v>
      </c>
      <c r="D303" s="30">
        <f>BEBR2024!B296</f>
        <v>35600</v>
      </c>
      <c r="E303" s="54">
        <f>BEBR2025!B296</f>
        <v>36188</v>
      </c>
      <c r="F303" s="34">
        <f t="shared" si="82"/>
        <v>3268</v>
      </c>
      <c r="G303" s="34">
        <f t="shared" si="83"/>
        <v>588</v>
      </c>
      <c r="H303" s="32">
        <f t="shared" si="84"/>
        <v>9.927095990279465E-2</v>
      </c>
      <c r="I303" s="32">
        <f t="shared" si="84"/>
        <v>1.6516853932584268E-2</v>
      </c>
    </row>
    <row r="304" spans="2:12" ht="15" x14ac:dyDescent="0.2">
      <c r="B304" s="33"/>
      <c r="C304" s="34"/>
      <c r="D304" s="34"/>
      <c r="E304" s="54"/>
      <c r="F304" s="34"/>
      <c r="G304" s="34"/>
      <c r="H304" s="384"/>
      <c r="I304" s="384"/>
    </row>
    <row r="305" spans="2:9" ht="15.75" x14ac:dyDescent="0.25">
      <c r="B305" s="389" t="s">
        <v>231</v>
      </c>
      <c r="C305" s="395">
        <f>BEBR2024!D298</f>
        <v>7974</v>
      </c>
      <c r="D305" s="395">
        <f>BEBR2024!B298</f>
        <v>8016</v>
      </c>
      <c r="E305" s="396">
        <f>BEBR2025!B298</f>
        <v>8140</v>
      </c>
      <c r="F305" s="396">
        <f>E305-C305</f>
        <v>166</v>
      </c>
      <c r="G305" s="396">
        <f>E305-D305</f>
        <v>124</v>
      </c>
      <c r="H305" s="397">
        <f t="shared" ref="H305:I307" si="85">F305/C305</f>
        <v>2.0817657386506146E-2</v>
      </c>
      <c r="I305" s="397">
        <f t="shared" si="85"/>
        <v>1.5469061876247504E-2</v>
      </c>
    </row>
    <row r="306" spans="2:9" ht="15" x14ac:dyDescent="0.2">
      <c r="B306" s="53" t="s">
        <v>232</v>
      </c>
      <c r="C306" s="30">
        <f>BEBR2024!D299</f>
        <v>918</v>
      </c>
      <c r="D306" s="30">
        <f>BEBR2024!B299</f>
        <v>961</v>
      </c>
      <c r="E306" s="54">
        <f>BEBR2025!B299</f>
        <v>962</v>
      </c>
      <c r="F306" s="34">
        <f>E306-C306</f>
        <v>44</v>
      </c>
      <c r="G306" s="34">
        <f>E306-D306</f>
        <v>1</v>
      </c>
      <c r="H306" s="32">
        <f t="shared" si="85"/>
        <v>4.793028322440087E-2</v>
      </c>
      <c r="I306" s="32">
        <f t="shared" si="85"/>
        <v>1.0405827263267431E-3</v>
      </c>
    </row>
    <row r="307" spans="2:9" ht="15" x14ac:dyDescent="0.2">
      <c r="B307" s="53" t="s">
        <v>19</v>
      </c>
      <c r="C307" s="30">
        <f>BEBR2024!D300</f>
        <v>7056</v>
      </c>
      <c r="D307" s="30">
        <f>BEBR2024!B300</f>
        <v>7055</v>
      </c>
      <c r="E307" s="54">
        <f>BEBR2025!B300</f>
        <v>7178</v>
      </c>
      <c r="F307" s="34">
        <f>E307-C307</f>
        <v>122</v>
      </c>
      <c r="G307" s="34">
        <f>E307-D307</f>
        <v>123</v>
      </c>
      <c r="H307" s="32">
        <f t="shared" si="85"/>
        <v>1.7290249433106575E-2</v>
      </c>
      <c r="I307" s="32">
        <f t="shared" si="85"/>
        <v>1.7434443656980863E-2</v>
      </c>
    </row>
    <row r="308" spans="2:9" ht="15" x14ac:dyDescent="0.2">
      <c r="B308" s="33"/>
      <c r="C308" s="34"/>
      <c r="D308" s="34"/>
      <c r="E308" s="54"/>
      <c r="F308" s="34"/>
      <c r="G308" s="34"/>
      <c r="H308" s="384"/>
      <c r="I308" s="384"/>
    </row>
    <row r="309" spans="2:9" ht="15.75" x14ac:dyDescent="0.25">
      <c r="B309" s="389" t="s">
        <v>233</v>
      </c>
      <c r="C309" s="395">
        <f>BEBR2024!D302</f>
        <v>17968</v>
      </c>
      <c r="D309" s="395">
        <f>BEBR2024!B302</f>
        <v>18649</v>
      </c>
      <c r="E309" s="396">
        <f>BEBR2025!B302</f>
        <v>18859</v>
      </c>
      <c r="F309" s="396">
        <f>E309-C309</f>
        <v>891</v>
      </c>
      <c r="G309" s="396">
        <f>E309-D309</f>
        <v>210</v>
      </c>
      <c r="H309" s="397">
        <f t="shared" ref="H309:I313" si="86">F309/C309</f>
        <v>4.9588156723063222E-2</v>
      </c>
      <c r="I309" s="397">
        <f t="shared" si="86"/>
        <v>1.1260657407903909E-2</v>
      </c>
    </row>
    <row r="310" spans="2:9" ht="15" x14ac:dyDescent="0.2">
      <c r="B310" s="53" t="s">
        <v>234</v>
      </c>
      <c r="C310" s="30">
        <f>BEBR2024!D303</f>
        <v>746</v>
      </c>
      <c r="D310" s="30">
        <f>BEBR2024!B303</f>
        <v>754</v>
      </c>
      <c r="E310" s="54">
        <f>BEBR2025!B303</f>
        <v>735</v>
      </c>
      <c r="F310" s="34">
        <f>E310-C310</f>
        <v>-11</v>
      </c>
      <c r="G310" s="34">
        <f>E310-D310</f>
        <v>-19</v>
      </c>
      <c r="H310" s="32">
        <f t="shared" si="86"/>
        <v>-1.4745308310991957E-2</v>
      </c>
      <c r="I310" s="32">
        <f t="shared" si="86"/>
        <v>-2.5198938992042442E-2</v>
      </c>
    </row>
    <row r="311" spans="2:9" ht="15" x14ac:dyDescent="0.2">
      <c r="B311" s="53" t="s">
        <v>235</v>
      </c>
      <c r="C311" s="30">
        <f>BEBR2024!D304</f>
        <v>375</v>
      </c>
      <c r="D311" s="30">
        <f>BEBR2024!B304</f>
        <v>395</v>
      </c>
      <c r="E311" s="54">
        <f>BEBR2025!B304</f>
        <v>393</v>
      </c>
      <c r="F311" s="34">
        <f>E311-C311</f>
        <v>18</v>
      </c>
      <c r="G311" s="34">
        <f>E311-D311</f>
        <v>-2</v>
      </c>
      <c r="H311" s="32">
        <f t="shared" si="86"/>
        <v>4.8000000000000001E-2</v>
      </c>
      <c r="I311" s="32">
        <f t="shared" si="86"/>
        <v>-5.0632911392405064E-3</v>
      </c>
    </row>
    <row r="312" spans="2:9" ht="15" x14ac:dyDescent="0.2">
      <c r="B312" s="53" t="s">
        <v>236</v>
      </c>
      <c r="C312" s="30">
        <f>BEBR2024!D305</f>
        <v>2912</v>
      </c>
      <c r="D312" s="30">
        <f>BEBR2024!B305</f>
        <v>2880</v>
      </c>
      <c r="E312" s="54">
        <f>BEBR2025!B305</f>
        <v>2850</v>
      </c>
      <c r="F312" s="34">
        <f>E312-C312</f>
        <v>-62</v>
      </c>
      <c r="G312" s="34">
        <f>E312-D312</f>
        <v>-30</v>
      </c>
      <c r="H312" s="32">
        <f t="shared" si="86"/>
        <v>-2.1291208791208792E-2</v>
      </c>
      <c r="I312" s="32">
        <f t="shared" si="86"/>
        <v>-1.0416666666666666E-2</v>
      </c>
    </row>
    <row r="313" spans="2:9" ht="15" x14ac:dyDescent="0.2">
      <c r="B313" s="53" t="s">
        <v>19</v>
      </c>
      <c r="C313" s="30">
        <f>BEBR2024!D306</f>
        <v>13935</v>
      </c>
      <c r="D313" s="30">
        <f>BEBR2024!B306</f>
        <v>14620</v>
      </c>
      <c r="E313" s="54">
        <f>BEBR2025!B306</f>
        <v>14881</v>
      </c>
      <c r="F313" s="34">
        <f>E313-C313</f>
        <v>946</v>
      </c>
      <c r="G313" s="34">
        <f>E313-D313</f>
        <v>261</v>
      </c>
      <c r="H313" s="32">
        <f t="shared" si="86"/>
        <v>6.7886616433440974E-2</v>
      </c>
      <c r="I313" s="32">
        <f t="shared" si="86"/>
        <v>1.7852257181942544E-2</v>
      </c>
    </row>
    <row r="314" spans="2:9" ht="15" x14ac:dyDescent="0.2">
      <c r="B314" s="33"/>
      <c r="C314" s="34"/>
      <c r="D314" s="34"/>
      <c r="E314" s="54"/>
      <c r="F314" s="34"/>
      <c r="G314" s="34"/>
      <c r="H314" s="384"/>
      <c r="I314" s="384"/>
    </row>
    <row r="315" spans="2:9" ht="14.65" customHeight="1" x14ac:dyDescent="0.25">
      <c r="B315" s="389" t="s">
        <v>237</v>
      </c>
      <c r="C315" s="395">
        <f>BEBR2024!D308</f>
        <v>399710</v>
      </c>
      <c r="D315" s="395">
        <f>BEBR2024!B308</f>
        <v>455356</v>
      </c>
      <c r="E315" s="396">
        <f>BEBR2025!B308</f>
        <v>466845</v>
      </c>
      <c r="F315" s="396">
        <f t="shared" ref="F315:F322" si="87">E315-C315</f>
        <v>67135</v>
      </c>
      <c r="G315" s="396">
        <f t="shared" ref="G315:G322" si="88">E315-D315</f>
        <v>11489</v>
      </c>
      <c r="H315" s="397">
        <f t="shared" ref="H315:I322" si="89">F315/C315</f>
        <v>0.16795927047109155</v>
      </c>
      <c r="I315" s="397">
        <f t="shared" si="89"/>
        <v>2.523080842242114E-2</v>
      </c>
    </row>
    <row r="316" spans="2:9" ht="15" x14ac:dyDescent="0.2">
      <c r="B316" s="53" t="s">
        <v>238</v>
      </c>
      <c r="C316" s="30">
        <f>BEBR2024!D309</f>
        <v>968</v>
      </c>
      <c r="D316" s="30">
        <f>BEBR2024!B309</f>
        <v>957</v>
      </c>
      <c r="E316" s="54">
        <f>BEBR2025!B309</f>
        <v>913</v>
      </c>
      <c r="F316" s="34">
        <f t="shared" si="87"/>
        <v>-55</v>
      </c>
      <c r="G316" s="34">
        <f t="shared" si="88"/>
        <v>-44</v>
      </c>
      <c r="H316" s="32">
        <f t="shared" si="89"/>
        <v>-5.6818181818181816E-2</v>
      </c>
      <c r="I316" s="32">
        <f t="shared" si="89"/>
        <v>-4.5977011494252873E-2</v>
      </c>
    </row>
    <row r="317" spans="2:9" ht="15" x14ac:dyDescent="0.2">
      <c r="B317" s="53" t="s">
        <v>239</v>
      </c>
      <c r="C317" s="30">
        <f>BEBR2024!D310</f>
        <v>55698</v>
      </c>
      <c r="D317" s="30">
        <f>BEBR2024!B310</f>
        <v>57474</v>
      </c>
      <c r="E317" s="54">
        <f>BEBR2025!B310</f>
        <v>58469</v>
      </c>
      <c r="F317" s="34">
        <f t="shared" si="87"/>
        <v>2771</v>
      </c>
      <c r="G317" s="34">
        <f t="shared" si="88"/>
        <v>995</v>
      </c>
      <c r="H317" s="32">
        <f t="shared" si="89"/>
        <v>4.9750439872167762E-2</v>
      </c>
      <c r="I317" s="32">
        <f t="shared" si="89"/>
        <v>1.7312175940425237E-2</v>
      </c>
    </row>
    <row r="318" spans="2:9" ht="15" x14ac:dyDescent="0.2">
      <c r="B318" s="53" t="s">
        <v>240</v>
      </c>
      <c r="C318" s="30">
        <f>BEBR2024!D311</f>
        <v>908</v>
      </c>
      <c r="D318" s="30">
        <f>BEBR2024!B311</f>
        <v>902</v>
      </c>
      <c r="E318" s="54">
        <f>BEBR2025!B311</f>
        <v>766</v>
      </c>
      <c r="F318" s="34">
        <f t="shared" si="87"/>
        <v>-142</v>
      </c>
      <c r="G318" s="34">
        <f t="shared" si="88"/>
        <v>-136</v>
      </c>
      <c r="H318" s="32">
        <f t="shared" si="89"/>
        <v>-0.15638766519823788</v>
      </c>
      <c r="I318" s="32">
        <f t="shared" si="89"/>
        <v>-0.15077605321507762</v>
      </c>
    </row>
    <row r="319" spans="2:9" ht="15" x14ac:dyDescent="0.2">
      <c r="B319" s="53" t="s">
        <v>241</v>
      </c>
      <c r="C319" s="30">
        <f>BEBR2024!D312</f>
        <v>3010</v>
      </c>
      <c r="D319" s="30">
        <f>BEBR2024!B312</f>
        <v>3018</v>
      </c>
      <c r="E319" s="54">
        <f>BEBR2025!B312</f>
        <v>2914</v>
      </c>
      <c r="F319" s="34">
        <f t="shared" si="87"/>
        <v>-96</v>
      </c>
      <c r="G319" s="34">
        <f t="shared" si="88"/>
        <v>-104</v>
      </c>
      <c r="H319" s="32">
        <f t="shared" si="89"/>
        <v>-3.1893687707641193E-2</v>
      </c>
      <c r="I319" s="32">
        <f t="shared" si="89"/>
        <v>-3.4459907223326709E-2</v>
      </c>
    </row>
    <row r="320" spans="2:9" ht="15" x14ac:dyDescent="0.2">
      <c r="B320" s="53" t="s">
        <v>242</v>
      </c>
      <c r="C320" s="30">
        <f>BEBR2024!D313</f>
        <v>2746</v>
      </c>
      <c r="D320" s="30">
        <f>BEBR2024!B313</f>
        <v>2741</v>
      </c>
      <c r="E320" s="54">
        <f>BEBR2025!B313</f>
        <v>2663</v>
      </c>
      <c r="F320" s="34">
        <f t="shared" si="87"/>
        <v>-83</v>
      </c>
      <c r="G320" s="34">
        <f t="shared" si="88"/>
        <v>-78</v>
      </c>
      <c r="H320" s="32">
        <f t="shared" si="89"/>
        <v>-3.0225782957028404E-2</v>
      </c>
      <c r="I320" s="32">
        <f t="shared" si="89"/>
        <v>-2.8456767603064575E-2</v>
      </c>
    </row>
    <row r="321" spans="2:9" ht="15" x14ac:dyDescent="0.2">
      <c r="B321" s="53" t="s">
        <v>243</v>
      </c>
      <c r="C321" s="30">
        <f>BEBR2024!D314</f>
        <v>13323</v>
      </c>
      <c r="D321" s="30">
        <f>BEBR2024!B314</f>
        <v>13948</v>
      </c>
      <c r="E321" s="54">
        <f>BEBR2025!B314</f>
        <v>13961</v>
      </c>
      <c r="F321" s="34">
        <f t="shared" si="87"/>
        <v>638</v>
      </c>
      <c r="G321" s="34">
        <f t="shared" si="88"/>
        <v>13</v>
      </c>
      <c r="H321" s="32">
        <f t="shared" si="89"/>
        <v>4.7887112512196954E-2</v>
      </c>
      <c r="I321" s="32">
        <f t="shared" si="89"/>
        <v>9.3203326641812451E-4</v>
      </c>
    </row>
    <row r="322" spans="2:9" ht="15" x14ac:dyDescent="0.2">
      <c r="B322" s="53" t="s">
        <v>19</v>
      </c>
      <c r="C322" s="30">
        <f>BEBR2024!D315</f>
        <v>323057</v>
      </c>
      <c r="D322" s="30">
        <f>BEBR2024!B315</f>
        <v>376316</v>
      </c>
      <c r="E322" s="54">
        <f>BEBR2025!B315</f>
        <v>387159</v>
      </c>
      <c r="F322" s="34">
        <f t="shared" si="87"/>
        <v>64102</v>
      </c>
      <c r="G322" s="34">
        <f t="shared" si="88"/>
        <v>10843</v>
      </c>
      <c r="H322" s="32">
        <f t="shared" si="89"/>
        <v>0.19842318847757517</v>
      </c>
      <c r="I322" s="32">
        <f t="shared" si="89"/>
        <v>2.8813550314097727E-2</v>
      </c>
    </row>
    <row r="323" spans="2:9" ht="15" x14ac:dyDescent="0.2">
      <c r="B323" s="33"/>
      <c r="C323" s="34"/>
      <c r="D323" s="34"/>
      <c r="E323" s="54"/>
      <c r="F323" s="34"/>
      <c r="G323" s="34"/>
      <c r="H323" s="384"/>
      <c r="I323" s="384"/>
    </row>
    <row r="324" spans="2:9" ht="15.75" x14ac:dyDescent="0.25">
      <c r="B324" s="389" t="s">
        <v>244</v>
      </c>
      <c r="C324" s="395">
        <f>BEBR2024!D317</f>
        <v>375908</v>
      </c>
      <c r="D324" s="395">
        <f>BEBR2024!B317</f>
        <v>419510</v>
      </c>
      <c r="E324" s="396">
        <f>BEBR2025!B317</f>
        <v>433765</v>
      </c>
      <c r="F324" s="396">
        <f>E324-C324</f>
        <v>57857</v>
      </c>
      <c r="G324" s="396">
        <f>E324-D324</f>
        <v>14255</v>
      </c>
      <c r="H324" s="397">
        <f>F324/C324</f>
        <v>0.15391265948051119</v>
      </c>
      <c r="I324" s="397">
        <f t="shared" ref="H324:I330" si="90">G324/D324</f>
        <v>3.3980119663416845E-2</v>
      </c>
    </row>
    <row r="325" spans="2:9" ht="15" x14ac:dyDescent="0.2">
      <c r="B325" s="53" t="s">
        <v>245</v>
      </c>
      <c r="C325" s="30">
        <f>BEBR2024!D318</f>
        <v>5413</v>
      </c>
      <c r="D325" s="30">
        <f>BEBR2024!B318</f>
        <v>5941</v>
      </c>
      <c r="E325" s="54">
        <f>BEBR2025!B318</f>
        <v>6121</v>
      </c>
      <c r="F325" s="34">
        <f t="shared" ref="F325:F330" si="91">E325-C325</f>
        <v>708</v>
      </c>
      <c r="G325" s="34">
        <f t="shared" ref="G325:G330" si="92">E325-D325</f>
        <v>180</v>
      </c>
      <c r="H325" s="32">
        <f t="shared" si="90"/>
        <v>0.13079623129503049</v>
      </c>
      <c r="I325" s="32">
        <f t="shared" si="90"/>
        <v>3.02979296414745E-2</v>
      </c>
    </row>
    <row r="326" spans="2:9" ht="15" x14ac:dyDescent="0.2">
      <c r="B326" s="53" t="s">
        <v>246</v>
      </c>
      <c r="C326" s="30">
        <f>BEBR2024!D319</f>
        <v>1928</v>
      </c>
      <c r="D326" s="30">
        <f>BEBR2024!B319</f>
        <v>2015</v>
      </c>
      <c r="E326" s="54">
        <f>BEBR2025!B319</f>
        <v>2022</v>
      </c>
      <c r="F326" s="34">
        <f t="shared" si="91"/>
        <v>94</v>
      </c>
      <c r="G326" s="34">
        <f t="shared" si="92"/>
        <v>7</v>
      </c>
      <c r="H326" s="32">
        <f t="shared" si="90"/>
        <v>4.8755186721991702E-2</v>
      </c>
      <c r="I326" s="32">
        <f t="shared" si="90"/>
        <v>3.4739454094292804E-3</v>
      </c>
    </row>
    <row r="327" spans="2:9" ht="15" x14ac:dyDescent="0.2">
      <c r="B327" s="53" t="s">
        <v>247</v>
      </c>
      <c r="C327" s="30">
        <f>BEBR2024!D320</f>
        <v>463</v>
      </c>
      <c r="D327" s="30">
        <f>BEBR2024!B320</f>
        <v>470</v>
      </c>
      <c r="E327" s="54">
        <f>BEBR2025!B320</f>
        <v>460</v>
      </c>
      <c r="F327" s="34">
        <f t="shared" si="91"/>
        <v>-3</v>
      </c>
      <c r="G327" s="34">
        <f t="shared" si="92"/>
        <v>-10</v>
      </c>
      <c r="H327" s="32">
        <f t="shared" si="90"/>
        <v>-6.4794816414686825E-3</v>
      </c>
      <c r="I327" s="32">
        <f t="shared" si="90"/>
        <v>-2.1276595744680851E-2</v>
      </c>
    </row>
    <row r="328" spans="2:9" ht="15" x14ac:dyDescent="0.2">
      <c r="B328" s="53" t="s">
        <v>248</v>
      </c>
      <c r="C328" s="30">
        <f>BEBR2024!D321</f>
        <v>63591</v>
      </c>
      <c r="D328" s="30">
        <f>BEBR2024!B321</f>
        <v>69556</v>
      </c>
      <c r="E328" s="54">
        <f>BEBR2025!B321</f>
        <v>71017</v>
      </c>
      <c r="F328" s="34">
        <f t="shared" si="91"/>
        <v>7426</v>
      </c>
      <c r="G328" s="34">
        <f t="shared" si="92"/>
        <v>1461</v>
      </c>
      <c r="H328" s="32">
        <f t="shared" si="90"/>
        <v>0.11677753141167775</v>
      </c>
      <c r="I328" s="32">
        <f t="shared" si="90"/>
        <v>2.1004658117200529E-2</v>
      </c>
    </row>
    <row r="329" spans="2:9" ht="15" x14ac:dyDescent="0.2">
      <c r="B329" s="53" t="s">
        <v>249</v>
      </c>
      <c r="C329" s="30">
        <f>BEBR2024!D322</f>
        <v>449</v>
      </c>
      <c r="D329" s="30">
        <f>BEBR2024!B322</f>
        <v>465</v>
      </c>
      <c r="E329" s="54">
        <f>BEBR2025!B322</f>
        <v>466</v>
      </c>
      <c r="F329" s="34">
        <f t="shared" si="91"/>
        <v>17</v>
      </c>
      <c r="G329" s="34">
        <f t="shared" si="92"/>
        <v>1</v>
      </c>
      <c r="H329" s="32">
        <f t="shared" si="90"/>
        <v>3.7861915367483297E-2</v>
      </c>
      <c r="I329" s="32">
        <f t="shared" si="90"/>
        <v>2.1505376344086021E-3</v>
      </c>
    </row>
    <row r="330" spans="2:9" ht="15" x14ac:dyDescent="0.2">
      <c r="B330" s="53" t="s">
        <v>19</v>
      </c>
      <c r="C330" s="30">
        <f>BEBR2024!D323</f>
        <v>304064</v>
      </c>
      <c r="D330" s="30">
        <f>BEBR2024!B323</f>
        <v>341063</v>
      </c>
      <c r="E330" s="54">
        <f>BEBR2025!B323</f>
        <v>353679</v>
      </c>
      <c r="F330" s="34">
        <f t="shared" si="91"/>
        <v>49615</v>
      </c>
      <c r="G330" s="34">
        <f t="shared" si="92"/>
        <v>12616</v>
      </c>
      <c r="H330" s="32">
        <f t="shared" si="90"/>
        <v>0.16317288465586191</v>
      </c>
      <c r="I330" s="32">
        <f t="shared" si="90"/>
        <v>3.6990233475926733E-2</v>
      </c>
    </row>
    <row r="331" spans="2:9" ht="15" x14ac:dyDescent="0.2">
      <c r="B331" s="33"/>
      <c r="C331" s="34"/>
      <c r="D331" s="34"/>
      <c r="E331" s="54"/>
      <c r="F331" s="34"/>
      <c r="G331" s="34"/>
      <c r="H331" s="384"/>
      <c r="I331" s="384"/>
    </row>
    <row r="332" spans="2:9" ht="15.75" x14ac:dyDescent="0.25">
      <c r="B332" s="389" t="s">
        <v>250</v>
      </c>
      <c r="C332" s="395">
        <f>BEBR2024!D325</f>
        <v>158431</v>
      </c>
      <c r="D332" s="395">
        <f>BEBR2024!B325</f>
        <v>164853</v>
      </c>
      <c r="E332" s="396">
        <f>BEBR2025!B325</f>
        <v>166281</v>
      </c>
      <c r="F332" s="396">
        <f t="shared" ref="F332" si="93">E332-C332</f>
        <v>7850</v>
      </c>
      <c r="G332" s="396">
        <f t="shared" ref="G332" si="94">E332-D332</f>
        <v>1428</v>
      </c>
      <c r="H332" s="397">
        <f t="shared" ref="H332:I332" si="95">F332/C332</f>
        <v>4.9548383839021402E-2</v>
      </c>
      <c r="I332" s="397">
        <f t="shared" si="95"/>
        <v>8.6622627431711882E-3</v>
      </c>
    </row>
    <row r="333" spans="2:9" ht="15" x14ac:dyDescent="0.2">
      <c r="B333" s="53" t="s">
        <v>251</v>
      </c>
      <c r="C333" s="30">
        <f>BEBR2024!D326</f>
        <v>6560</v>
      </c>
      <c r="D333" s="30">
        <f>BEBR2024!B326</f>
        <v>6700</v>
      </c>
      <c r="E333" s="54">
        <f>BEBR2025!B326</f>
        <v>6704</v>
      </c>
      <c r="F333" s="34">
        <f t="shared" ref="F333:F338" si="96">E333-C333</f>
        <v>144</v>
      </c>
      <c r="G333" s="34">
        <f t="shared" ref="G333:G338" si="97">E333-D333</f>
        <v>4</v>
      </c>
      <c r="H333" s="253">
        <f t="shared" ref="H333:H338" si="98">F333/C333</f>
        <v>2.1951219512195121E-2</v>
      </c>
      <c r="I333" s="253">
        <f t="shared" ref="I333:I338" si="99">G333/D333</f>
        <v>5.9701492537313433E-4</v>
      </c>
    </row>
    <row r="334" spans="2:9" ht="15" x14ac:dyDescent="0.2">
      <c r="B334" s="53" t="s">
        <v>252</v>
      </c>
      <c r="C334" s="30">
        <f>BEBR2024!D327</f>
        <v>804</v>
      </c>
      <c r="D334" s="30">
        <f>BEBR2024!B327</f>
        <v>814</v>
      </c>
      <c r="E334" s="54">
        <f>BEBR2025!B327</f>
        <v>780</v>
      </c>
      <c r="F334" s="34">
        <f t="shared" si="96"/>
        <v>-24</v>
      </c>
      <c r="G334" s="34">
        <f t="shared" si="97"/>
        <v>-34</v>
      </c>
      <c r="H334" s="32">
        <f t="shared" si="98"/>
        <v>-2.9850746268656716E-2</v>
      </c>
      <c r="I334" s="32">
        <f t="shared" si="99"/>
        <v>-4.1769041769041768E-2</v>
      </c>
    </row>
    <row r="335" spans="2:9" ht="15" x14ac:dyDescent="0.2">
      <c r="B335" s="53" t="s">
        <v>253</v>
      </c>
      <c r="C335" s="30">
        <f>BEBR2024!D328</f>
        <v>301</v>
      </c>
      <c r="D335" s="30">
        <f>BEBR2024!B328</f>
        <v>608</v>
      </c>
      <c r="E335" s="54">
        <f>BEBR2025!B328</f>
        <v>608</v>
      </c>
      <c r="F335" s="34">
        <f t="shared" si="96"/>
        <v>307</v>
      </c>
      <c r="G335" s="34">
        <f t="shared" si="97"/>
        <v>0</v>
      </c>
      <c r="H335" s="32">
        <f t="shared" si="98"/>
        <v>1.0199335548172757</v>
      </c>
      <c r="I335" s="32">
        <f t="shared" si="99"/>
        <v>0</v>
      </c>
    </row>
    <row r="336" spans="2:9" ht="15" x14ac:dyDescent="0.2">
      <c r="B336" s="53" t="s">
        <v>254</v>
      </c>
      <c r="C336" s="30">
        <f>BEBR2024!D329</f>
        <v>1991</v>
      </c>
      <c r="D336" s="30">
        <f>BEBR2024!B329</f>
        <v>2057</v>
      </c>
      <c r="E336" s="54">
        <f>BEBR2025!B329</f>
        <v>2067</v>
      </c>
      <c r="F336" s="34">
        <f t="shared" si="96"/>
        <v>76</v>
      </c>
      <c r="G336" s="34">
        <f t="shared" si="97"/>
        <v>10</v>
      </c>
      <c r="H336" s="32">
        <f t="shared" si="98"/>
        <v>3.817177297840281E-2</v>
      </c>
      <c r="I336" s="32">
        <f t="shared" si="99"/>
        <v>4.8614487117160914E-3</v>
      </c>
    </row>
    <row r="337" spans="2:9" ht="15" x14ac:dyDescent="0.2">
      <c r="B337" s="53" t="s">
        <v>255</v>
      </c>
      <c r="C337" s="30">
        <f>BEBR2024!D330</f>
        <v>17425</v>
      </c>
      <c r="D337" s="30">
        <f>BEBR2024!B330</f>
        <v>20191</v>
      </c>
      <c r="E337" s="54">
        <f>BEBR2025!B330</f>
        <v>20573</v>
      </c>
      <c r="F337" s="34">
        <f t="shared" si="96"/>
        <v>3148</v>
      </c>
      <c r="G337" s="34">
        <f t="shared" si="97"/>
        <v>382</v>
      </c>
      <c r="H337" s="32">
        <f t="shared" si="98"/>
        <v>0.18065997130559541</v>
      </c>
      <c r="I337" s="32">
        <f t="shared" si="99"/>
        <v>1.891932048932693E-2</v>
      </c>
    </row>
    <row r="338" spans="2:9" ht="15" x14ac:dyDescent="0.2">
      <c r="B338" s="53" t="s">
        <v>19</v>
      </c>
      <c r="C338" s="30">
        <f>BEBR2024!D331</f>
        <v>131350</v>
      </c>
      <c r="D338" s="30">
        <f>BEBR2024!B331</f>
        <v>134483</v>
      </c>
      <c r="E338" s="54">
        <f>BEBR2025!B331</f>
        <v>135549</v>
      </c>
      <c r="F338" s="34">
        <f t="shared" si="96"/>
        <v>4199</v>
      </c>
      <c r="G338" s="34">
        <f t="shared" si="97"/>
        <v>1066</v>
      </c>
      <c r="H338" s="32">
        <f t="shared" si="98"/>
        <v>3.196802436239056E-2</v>
      </c>
      <c r="I338" s="32">
        <f t="shared" si="99"/>
        <v>7.9266524393417758E-3</v>
      </c>
    </row>
    <row r="339" spans="2:9" ht="15" hidden="1" x14ac:dyDescent="0.2">
      <c r="B339" s="231"/>
      <c r="C339" s="233"/>
      <c r="D339" s="233"/>
      <c r="E339" s="228"/>
      <c r="F339" s="232"/>
      <c r="G339" s="232"/>
      <c r="H339" s="230"/>
      <c r="I339" s="230"/>
    </row>
    <row r="340" spans="2:9" ht="15" x14ac:dyDescent="0.2">
      <c r="B340" s="33"/>
      <c r="C340" s="34"/>
      <c r="D340" s="34"/>
      <c r="E340" s="54"/>
      <c r="F340" s="34"/>
      <c r="G340" s="34"/>
      <c r="H340" s="384"/>
      <c r="I340" s="384"/>
    </row>
    <row r="341" spans="2:9" ht="15.75" x14ac:dyDescent="0.25">
      <c r="B341" s="389" t="s">
        <v>256</v>
      </c>
      <c r="C341" s="395">
        <f>BEBR2024!D333</f>
        <v>2701767</v>
      </c>
      <c r="D341" s="395">
        <f>BEBR2024!B333</f>
        <v>2774841</v>
      </c>
      <c r="E341" s="396">
        <f>BEBR2025!B333</f>
        <v>2814927</v>
      </c>
      <c r="F341" s="396">
        <f t="shared" ref="F341:F378" si="100">E341-C341</f>
        <v>113160</v>
      </c>
      <c r="G341" s="396">
        <f t="shared" ref="G341:G378" si="101">E341-D341</f>
        <v>40086</v>
      </c>
      <c r="H341" s="397">
        <f t="shared" ref="H341:I378" si="102">F341/C341</f>
        <v>4.1883700555969482E-2</v>
      </c>
      <c r="I341" s="397">
        <f t="shared" si="102"/>
        <v>1.4446233135520197E-2</v>
      </c>
    </row>
    <row r="342" spans="2:9" ht="15" x14ac:dyDescent="0.2">
      <c r="B342" s="53" t="s">
        <v>257</v>
      </c>
      <c r="C342" s="30">
        <f>BEBR2024!D334</f>
        <v>40242</v>
      </c>
      <c r="D342" s="30">
        <f>BEBR2024!B334</f>
        <v>40104</v>
      </c>
      <c r="E342" s="54">
        <f>BEBR2025!B334</f>
        <v>40171</v>
      </c>
      <c r="F342" s="34">
        <f t="shared" si="100"/>
        <v>-71</v>
      </c>
      <c r="G342" s="34">
        <f t="shared" si="101"/>
        <v>67</v>
      </c>
      <c r="H342" s="32">
        <f t="shared" si="102"/>
        <v>-1.7643258287361463E-3</v>
      </c>
      <c r="I342" s="32">
        <f t="shared" si="102"/>
        <v>1.6706562936365449E-3</v>
      </c>
    </row>
    <row r="343" spans="2:9" ht="15" x14ac:dyDescent="0.2">
      <c r="B343" s="53" t="s">
        <v>258</v>
      </c>
      <c r="C343" s="30">
        <f>BEBR2024!D335</f>
        <v>3093</v>
      </c>
      <c r="D343" s="30">
        <f>BEBR2024!B335</f>
        <v>3010</v>
      </c>
      <c r="E343" s="54">
        <f>BEBR2025!B335</f>
        <v>3010</v>
      </c>
      <c r="F343" s="34">
        <f t="shared" si="100"/>
        <v>-83</v>
      </c>
      <c r="G343" s="34">
        <f t="shared" si="101"/>
        <v>0</v>
      </c>
      <c r="H343" s="32">
        <f t="shared" si="102"/>
        <v>-2.6834788231490464E-2</v>
      </c>
      <c r="I343" s="32">
        <f t="shared" si="102"/>
        <v>0</v>
      </c>
    </row>
    <row r="344" spans="2:9" ht="15" x14ac:dyDescent="0.2">
      <c r="B344" s="53" t="s">
        <v>259</v>
      </c>
      <c r="C344" s="30">
        <f>BEBR2024!D336</f>
        <v>5922</v>
      </c>
      <c r="D344" s="30">
        <f>BEBR2024!B336</f>
        <v>5793</v>
      </c>
      <c r="E344" s="54">
        <f>BEBR2025!B336</f>
        <v>5815</v>
      </c>
      <c r="F344" s="34">
        <f t="shared" si="100"/>
        <v>-107</v>
      </c>
      <c r="G344" s="34">
        <f t="shared" si="101"/>
        <v>22</v>
      </c>
      <c r="H344" s="32">
        <f t="shared" si="102"/>
        <v>-1.806822019587977E-2</v>
      </c>
      <c r="I344" s="32">
        <f t="shared" si="102"/>
        <v>3.7976868634558951E-3</v>
      </c>
    </row>
    <row r="345" spans="2:9" ht="15" x14ac:dyDescent="0.2">
      <c r="B345" s="53" t="s">
        <v>260</v>
      </c>
      <c r="C345" s="30">
        <f>BEBR2024!D337</f>
        <v>3117</v>
      </c>
      <c r="D345" s="30">
        <f>BEBR2024!B337</f>
        <v>3030</v>
      </c>
      <c r="E345" s="54">
        <f>BEBR2025!B337</f>
        <v>3059</v>
      </c>
      <c r="F345" s="34">
        <f t="shared" si="100"/>
        <v>-58</v>
      </c>
      <c r="G345" s="34">
        <f t="shared" si="101"/>
        <v>29</v>
      </c>
      <c r="H345" s="32">
        <f t="shared" si="102"/>
        <v>-1.8607635547000321E-2</v>
      </c>
      <c r="I345" s="32">
        <f t="shared" si="102"/>
        <v>9.5709570957095702E-3</v>
      </c>
    </row>
    <row r="346" spans="2:9" ht="15" x14ac:dyDescent="0.2">
      <c r="B346" s="53" t="s">
        <v>261</v>
      </c>
      <c r="C346" s="30">
        <f>BEBR2024!D338</f>
        <v>49248</v>
      </c>
      <c r="D346" s="30">
        <f>BEBR2024!B338</f>
        <v>50813</v>
      </c>
      <c r="E346" s="54">
        <f>BEBR2025!B338</f>
        <v>50853</v>
      </c>
      <c r="F346" s="34">
        <f t="shared" si="100"/>
        <v>1605</v>
      </c>
      <c r="G346" s="34">
        <f t="shared" si="101"/>
        <v>40</v>
      </c>
      <c r="H346" s="32">
        <f t="shared" si="102"/>
        <v>3.2590155945419107E-2</v>
      </c>
      <c r="I346" s="32">
        <f t="shared" si="102"/>
        <v>7.8720012595202013E-4</v>
      </c>
    </row>
    <row r="347" spans="2:9" ht="15" x14ac:dyDescent="0.2">
      <c r="B347" s="53" t="s">
        <v>262</v>
      </c>
      <c r="C347" s="37">
        <f>BEBR2024!D339</f>
        <v>45425</v>
      </c>
      <c r="D347" s="30">
        <f>BEBR2024!B339</f>
        <v>45026</v>
      </c>
      <c r="E347" s="54">
        <f>BEBR2025!B339</f>
        <v>45361</v>
      </c>
      <c r="F347" s="34">
        <f t="shared" si="100"/>
        <v>-64</v>
      </c>
      <c r="G347" s="34">
        <f t="shared" si="101"/>
        <v>335</v>
      </c>
      <c r="H347" s="32">
        <f t="shared" si="102"/>
        <v>-1.4089157952669234E-3</v>
      </c>
      <c r="I347" s="32">
        <f t="shared" si="102"/>
        <v>7.440145693599254E-3</v>
      </c>
    </row>
    <row r="348" spans="2:9" ht="15" x14ac:dyDescent="0.2">
      <c r="B348" s="53" t="s">
        <v>263</v>
      </c>
      <c r="C348" s="37">
        <f>BEBR2024!D340</f>
        <v>75874</v>
      </c>
      <c r="D348" s="30">
        <f>BEBR2024!B340</f>
        <v>82175</v>
      </c>
      <c r="E348" s="54">
        <f>BEBR2025!B340</f>
        <v>83746</v>
      </c>
      <c r="F348" s="34">
        <f t="shared" si="100"/>
        <v>7872</v>
      </c>
      <c r="G348" s="34">
        <f t="shared" si="101"/>
        <v>1571</v>
      </c>
      <c r="H348" s="32">
        <f t="shared" si="102"/>
        <v>0.10375095553153912</v>
      </c>
      <c r="I348" s="32">
        <f t="shared" si="102"/>
        <v>1.9117736537876483E-2</v>
      </c>
    </row>
    <row r="349" spans="2:9" ht="15" x14ac:dyDescent="0.2">
      <c r="B349" s="53" t="s">
        <v>264</v>
      </c>
      <c r="C349" s="30">
        <f>BEBR2024!D341</f>
        <v>1986</v>
      </c>
      <c r="D349" s="30">
        <f>BEBR2024!B341</f>
        <v>2236</v>
      </c>
      <c r="E349" s="54">
        <f>BEBR2025!B341</f>
        <v>2277</v>
      </c>
      <c r="F349" s="34">
        <f t="shared" si="100"/>
        <v>291</v>
      </c>
      <c r="G349" s="34">
        <f t="shared" si="101"/>
        <v>41</v>
      </c>
      <c r="H349" s="32">
        <f t="shared" si="102"/>
        <v>0.14652567975830816</v>
      </c>
      <c r="I349" s="32">
        <f t="shared" si="102"/>
        <v>1.8336314847942754E-2</v>
      </c>
    </row>
    <row r="350" spans="2:9" ht="15" x14ac:dyDescent="0.2">
      <c r="B350" s="53" t="s">
        <v>265</v>
      </c>
      <c r="C350" s="30">
        <f>BEBR2024!D342</f>
        <v>13085</v>
      </c>
      <c r="D350" s="30">
        <f>BEBR2024!B342</f>
        <v>17173</v>
      </c>
      <c r="E350" s="54">
        <f>BEBR2025!B342</f>
        <v>18175</v>
      </c>
      <c r="F350" s="34">
        <f t="shared" si="100"/>
        <v>5090</v>
      </c>
      <c r="G350" s="34">
        <f t="shared" si="101"/>
        <v>1002</v>
      </c>
      <c r="H350" s="32">
        <f t="shared" si="102"/>
        <v>0.38899503247993888</v>
      </c>
      <c r="I350" s="32">
        <f t="shared" si="102"/>
        <v>5.8347405811448205E-2</v>
      </c>
    </row>
    <row r="351" spans="2:9" ht="15" x14ac:dyDescent="0.2">
      <c r="B351" s="53" t="s">
        <v>266</v>
      </c>
      <c r="C351" s="30">
        <f>BEBR2024!D343</f>
        <v>961</v>
      </c>
      <c r="D351" s="30">
        <f>BEBR2024!B343</f>
        <v>981</v>
      </c>
      <c r="E351" s="54">
        <f>BEBR2025!B343</f>
        <v>953</v>
      </c>
      <c r="F351" s="34">
        <f t="shared" si="100"/>
        <v>-8</v>
      </c>
      <c r="G351" s="34">
        <f t="shared" si="101"/>
        <v>-28</v>
      </c>
      <c r="H351" s="32">
        <f t="shared" si="102"/>
        <v>-8.3246618106139446E-3</v>
      </c>
      <c r="I351" s="32">
        <f t="shared" si="102"/>
        <v>-2.8542303771661569E-2</v>
      </c>
    </row>
    <row r="352" spans="2:9" ht="15" x14ac:dyDescent="0.2">
      <c r="B352" s="53" t="s">
        <v>267</v>
      </c>
      <c r="C352" s="30">
        <f>BEBR2024!D344</f>
        <v>223109</v>
      </c>
      <c r="D352" s="30">
        <f>BEBR2024!B344</f>
        <v>230575</v>
      </c>
      <c r="E352" s="54">
        <f>BEBR2025!B344</f>
        <v>232243</v>
      </c>
      <c r="F352" s="34">
        <f t="shared" si="100"/>
        <v>9134</v>
      </c>
      <c r="G352" s="34">
        <f t="shared" si="101"/>
        <v>1668</v>
      </c>
      <c r="H352" s="32">
        <f t="shared" si="102"/>
        <v>4.0939630404869372E-2</v>
      </c>
      <c r="I352" s="32">
        <f t="shared" si="102"/>
        <v>7.2340886913151905E-3</v>
      </c>
    </row>
    <row r="353" spans="2:9" ht="15" x14ac:dyDescent="0.2">
      <c r="B353" s="53" t="s">
        <v>268</v>
      </c>
      <c r="C353" s="30">
        <f>BEBR2024!D345</f>
        <v>23068</v>
      </c>
      <c r="D353" s="30">
        <f>BEBR2024!B345</f>
        <v>22303</v>
      </c>
      <c r="E353" s="54">
        <f>BEBR2025!B345</f>
        <v>23577</v>
      </c>
      <c r="F353" s="34">
        <f t="shared" si="100"/>
        <v>509</v>
      </c>
      <c r="G353" s="34">
        <f t="shared" si="101"/>
        <v>1274</v>
      </c>
      <c r="H353" s="32">
        <f t="shared" si="102"/>
        <v>2.2065198543436797E-2</v>
      </c>
      <c r="I353" s="32">
        <f t="shared" si="102"/>
        <v>5.7122360220598127E-2</v>
      </c>
    </row>
    <row r="354" spans="2:9" ht="15" x14ac:dyDescent="0.2">
      <c r="B354" s="53" t="s">
        <v>269</v>
      </c>
      <c r="C354" s="30">
        <f>BEBR2024!D346</f>
        <v>80737</v>
      </c>
      <c r="D354" s="30">
        <f>BEBR2024!B346</f>
        <v>84014</v>
      </c>
      <c r="E354" s="54">
        <f>BEBR2025!B346</f>
        <v>85630</v>
      </c>
      <c r="F354" s="34">
        <f t="shared" si="100"/>
        <v>4893</v>
      </c>
      <c r="G354" s="34">
        <f t="shared" si="101"/>
        <v>1616</v>
      </c>
      <c r="H354" s="32">
        <f t="shared" si="102"/>
        <v>6.060418395531169E-2</v>
      </c>
      <c r="I354" s="32">
        <f t="shared" si="102"/>
        <v>1.9234889423191372E-2</v>
      </c>
    </row>
    <row r="355" spans="2:9" ht="15" x14ac:dyDescent="0.2">
      <c r="B355" s="53" t="s">
        <v>270</v>
      </c>
      <c r="C355" s="30">
        <f>BEBR2024!D347</f>
        <v>84</v>
      </c>
      <c r="D355" s="30">
        <f>BEBR2024!B347</f>
        <v>89</v>
      </c>
      <c r="E355" s="54">
        <f>BEBR2025!B347</f>
        <v>90</v>
      </c>
      <c r="F355" s="34">
        <f t="shared" si="100"/>
        <v>6</v>
      </c>
      <c r="G355" s="34">
        <f t="shared" si="101"/>
        <v>1</v>
      </c>
      <c r="H355" s="32">
        <f t="shared" si="102"/>
        <v>7.1428571428571425E-2</v>
      </c>
      <c r="I355" s="32">
        <f t="shared" si="102"/>
        <v>1.1235955056179775E-2</v>
      </c>
    </row>
    <row r="356" spans="2:9" ht="15" x14ac:dyDescent="0.2">
      <c r="B356" s="53" t="s">
        <v>271</v>
      </c>
      <c r="C356" s="30">
        <f>BEBR2024!D348</f>
        <v>14809</v>
      </c>
      <c r="D356" s="30">
        <f>BEBR2024!B348</f>
        <v>14603</v>
      </c>
      <c r="E356" s="54">
        <f>BEBR2025!B348</f>
        <v>14653</v>
      </c>
      <c r="F356" s="34">
        <f t="shared" si="100"/>
        <v>-156</v>
      </c>
      <c r="G356" s="34">
        <f t="shared" si="101"/>
        <v>50</v>
      </c>
      <c r="H356" s="32">
        <f t="shared" si="102"/>
        <v>-1.053413464784928E-2</v>
      </c>
      <c r="I356" s="32">
        <f t="shared" si="102"/>
        <v>3.423953982058481E-3</v>
      </c>
    </row>
    <row r="357" spans="2:9" ht="15" x14ac:dyDescent="0.2">
      <c r="B357" s="53" t="s">
        <v>272</v>
      </c>
      <c r="C357" s="30">
        <f>BEBR2024!D349</f>
        <v>1056</v>
      </c>
      <c r="D357" s="30">
        <f>BEBR2024!B349</f>
        <v>1050</v>
      </c>
      <c r="E357" s="54">
        <f>BEBR2025!B349</f>
        <v>1049</v>
      </c>
      <c r="F357" s="34">
        <f t="shared" si="100"/>
        <v>-7</v>
      </c>
      <c r="G357" s="34">
        <f t="shared" si="101"/>
        <v>-1</v>
      </c>
      <c r="H357" s="32">
        <f t="shared" si="102"/>
        <v>-6.628787878787879E-3</v>
      </c>
      <c r="I357" s="32">
        <f t="shared" si="102"/>
        <v>-9.5238095238095238E-4</v>
      </c>
    </row>
    <row r="358" spans="2:9" ht="15" x14ac:dyDescent="0.2">
      <c r="B358" s="53" t="s">
        <v>273</v>
      </c>
      <c r="C358" s="30">
        <f>BEBR2024!D350</f>
        <v>442241</v>
      </c>
      <c r="D358" s="30">
        <f>BEBR2024!B350</f>
        <v>467171</v>
      </c>
      <c r="E358" s="54">
        <f>BEBR2025!B350</f>
        <v>478799</v>
      </c>
      <c r="F358" s="34">
        <f t="shared" si="100"/>
        <v>36558</v>
      </c>
      <c r="G358" s="34">
        <f t="shared" si="101"/>
        <v>11628</v>
      </c>
      <c r="H358" s="32">
        <f t="shared" si="102"/>
        <v>8.2665334059935647E-2</v>
      </c>
      <c r="I358" s="32">
        <f t="shared" si="102"/>
        <v>2.4890243615292903E-2</v>
      </c>
    </row>
    <row r="359" spans="2:9" ht="15" x14ac:dyDescent="0.2">
      <c r="B359" s="53" t="s">
        <v>274</v>
      </c>
      <c r="C359" s="30">
        <f>BEBR2024!D351</f>
        <v>82890</v>
      </c>
      <c r="D359" s="30">
        <f>BEBR2024!B351</f>
        <v>83230</v>
      </c>
      <c r="E359" s="54">
        <f>BEBR2025!B351</f>
        <v>83678</v>
      </c>
      <c r="F359" s="34">
        <f t="shared" si="100"/>
        <v>788</v>
      </c>
      <c r="G359" s="34">
        <f t="shared" si="101"/>
        <v>448</v>
      </c>
      <c r="H359" s="32">
        <f t="shared" si="102"/>
        <v>9.506574978887683E-3</v>
      </c>
      <c r="I359" s="32">
        <f t="shared" si="102"/>
        <v>5.3826745164003362E-3</v>
      </c>
    </row>
    <row r="360" spans="2:9" ht="15" x14ac:dyDescent="0.2">
      <c r="B360" s="53" t="s">
        <v>275</v>
      </c>
      <c r="C360" s="37">
        <f>BEBR2024!D352</f>
        <v>111640</v>
      </c>
      <c r="D360" s="30">
        <f>BEBR2024!B352</f>
        <v>115364</v>
      </c>
      <c r="E360" s="54">
        <f>BEBR2025!B352</f>
        <v>116192</v>
      </c>
      <c r="F360" s="34">
        <f t="shared" si="100"/>
        <v>4552</v>
      </c>
      <c r="G360" s="34">
        <f t="shared" si="101"/>
        <v>828</v>
      </c>
      <c r="H360" s="32">
        <f t="shared" si="102"/>
        <v>4.0773916159082768E-2</v>
      </c>
      <c r="I360" s="32">
        <f t="shared" si="102"/>
        <v>7.1772823411116122E-3</v>
      </c>
    </row>
    <row r="361" spans="2:9" ht="15" x14ac:dyDescent="0.2">
      <c r="B361" s="53" t="s">
        <v>276</v>
      </c>
      <c r="C361" s="37">
        <f>BEBR2024!D353</f>
        <v>30467</v>
      </c>
      <c r="D361" s="30">
        <f>BEBR2024!B353</f>
        <v>30856</v>
      </c>
      <c r="E361" s="54">
        <f>BEBR2025!B353</f>
        <v>31332</v>
      </c>
      <c r="F361" s="34">
        <f t="shared" si="100"/>
        <v>865</v>
      </c>
      <c r="G361" s="34">
        <f t="shared" si="101"/>
        <v>476</v>
      </c>
      <c r="H361" s="32">
        <f t="shared" si="102"/>
        <v>2.8391374273804445E-2</v>
      </c>
      <c r="I361" s="32">
        <f t="shared" si="102"/>
        <v>1.5426497277676952E-2</v>
      </c>
    </row>
    <row r="362" spans="2:9" ht="15" x14ac:dyDescent="0.2">
      <c r="B362" s="53" t="s">
        <v>277</v>
      </c>
      <c r="C362" s="30">
        <f>BEBR2024!D354</f>
        <v>11567</v>
      </c>
      <c r="D362" s="30">
        <f>BEBR2024!B354</f>
        <v>11553</v>
      </c>
      <c r="E362" s="54">
        <f>BEBR2025!B354</f>
        <v>11492</v>
      </c>
      <c r="F362" s="34">
        <f t="shared" si="100"/>
        <v>-75</v>
      </c>
      <c r="G362" s="34">
        <f t="shared" si="101"/>
        <v>-61</v>
      </c>
      <c r="H362" s="32">
        <f t="shared" si="102"/>
        <v>-6.4839629981844902E-3</v>
      </c>
      <c r="I362" s="32">
        <f t="shared" si="102"/>
        <v>-5.2800138492166537E-3</v>
      </c>
    </row>
    <row r="363" spans="2:9" ht="15" x14ac:dyDescent="0.2">
      <c r="B363" s="53" t="s">
        <v>278</v>
      </c>
      <c r="C363" s="30">
        <f>BEBR2024!D355</f>
        <v>13859</v>
      </c>
      <c r="D363" s="30">
        <f>BEBR2024!B355</f>
        <v>13866</v>
      </c>
      <c r="E363" s="54">
        <f>BEBR2025!B355</f>
        <v>13864</v>
      </c>
      <c r="F363" s="34">
        <f t="shared" si="100"/>
        <v>5</v>
      </c>
      <c r="G363" s="34">
        <f t="shared" si="101"/>
        <v>-2</v>
      </c>
      <c r="H363" s="32">
        <f t="shared" si="102"/>
        <v>3.607763907929865E-4</v>
      </c>
      <c r="I363" s="32">
        <f t="shared" si="102"/>
        <v>-1.4423770373575654E-4</v>
      </c>
    </row>
    <row r="364" spans="2:9" ht="15" x14ac:dyDescent="0.2">
      <c r="B364" s="53" t="s">
        <v>279</v>
      </c>
      <c r="C364" s="30">
        <f>BEBR2024!D356</f>
        <v>8159</v>
      </c>
      <c r="D364" s="30">
        <f>BEBR2024!B356</f>
        <v>7977</v>
      </c>
      <c r="E364" s="54">
        <f>BEBR2025!B356</f>
        <v>7946</v>
      </c>
      <c r="F364" s="34">
        <f t="shared" si="100"/>
        <v>-213</v>
      </c>
      <c r="G364" s="34">
        <f t="shared" si="101"/>
        <v>-31</v>
      </c>
      <c r="H364" s="32">
        <f t="shared" si="102"/>
        <v>-2.6106140458389507E-2</v>
      </c>
      <c r="I364" s="32">
        <f t="shared" si="102"/>
        <v>-3.8861727466466089E-3</v>
      </c>
    </row>
    <row r="365" spans="2:9" ht="15" x14ac:dyDescent="0.2">
      <c r="B365" s="53" t="s">
        <v>280</v>
      </c>
      <c r="C365" s="30">
        <f>BEBR2024!D357</f>
        <v>60191</v>
      </c>
      <c r="D365" s="30">
        <f>BEBR2024!B357</f>
        <v>59955</v>
      </c>
      <c r="E365" s="54">
        <f>BEBR2025!B357</f>
        <v>61371</v>
      </c>
      <c r="F365" s="34">
        <f t="shared" si="100"/>
        <v>1180</v>
      </c>
      <c r="G365" s="34">
        <f t="shared" si="101"/>
        <v>1416</v>
      </c>
      <c r="H365" s="32">
        <f t="shared" si="102"/>
        <v>1.9604259773055771E-2</v>
      </c>
      <c r="I365" s="32">
        <f t="shared" si="102"/>
        <v>2.3617713284963721E-2</v>
      </c>
    </row>
    <row r="366" spans="2:9" ht="15" x14ac:dyDescent="0.2">
      <c r="B366" s="33"/>
      <c r="C366" s="34"/>
      <c r="D366" s="34"/>
      <c r="E366" s="54"/>
      <c r="F366" s="34"/>
      <c r="G366" s="34"/>
      <c r="H366" s="384"/>
      <c r="I366" s="384"/>
    </row>
    <row r="367" spans="2:9" ht="15.75" x14ac:dyDescent="0.25">
      <c r="B367" s="389" t="s">
        <v>281</v>
      </c>
      <c r="C367" s="395"/>
      <c r="D367" s="395"/>
      <c r="E367" s="396"/>
      <c r="F367" s="396"/>
      <c r="G367" s="396"/>
      <c r="H367" s="397"/>
      <c r="I367" s="397"/>
    </row>
    <row r="368" spans="2:9" ht="15" x14ac:dyDescent="0.2">
      <c r="B368" s="53" t="s">
        <v>282</v>
      </c>
      <c r="C368" s="30">
        <f>BEBR2024!D358</f>
        <v>43676</v>
      </c>
      <c r="D368" s="30">
        <f>BEBR2024!B358</f>
        <v>43575</v>
      </c>
      <c r="E368" s="54">
        <f>BEBR2025!B358</f>
        <v>44365</v>
      </c>
      <c r="F368" s="34">
        <f>E368-C368</f>
        <v>689</v>
      </c>
      <c r="G368" s="34">
        <f>E368-D368</f>
        <v>790</v>
      </c>
      <c r="H368" s="32">
        <f t="shared" ref="H368:I370" si="103">F368/C368</f>
        <v>1.5775254144152394E-2</v>
      </c>
      <c r="I368" s="32">
        <f t="shared" si="103"/>
        <v>1.8129661503155477E-2</v>
      </c>
    </row>
    <row r="369" spans="2:9" ht="15" x14ac:dyDescent="0.2">
      <c r="B369" s="53" t="s">
        <v>283</v>
      </c>
      <c r="C369" s="30">
        <f>BEBR2024!D359</f>
        <v>16463</v>
      </c>
      <c r="D369" s="30">
        <f>BEBR2024!B359</f>
        <v>16560</v>
      </c>
      <c r="E369" s="54">
        <f>BEBR2025!B359</f>
        <v>16559</v>
      </c>
      <c r="F369" s="34">
        <f>E369-C369</f>
        <v>96</v>
      </c>
      <c r="G369" s="34">
        <f>E369-D369</f>
        <v>-1</v>
      </c>
      <c r="H369" s="32">
        <f t="shared" si="103"/>
        <v>5.8312579724230096E-3</v>
      </c>
      <c r="I369" s="32">
        <f t="shared" si="103"/>
        <v>-6.0386473429951689E-5</v>
      </c>
    </row>
    <row r="370" spans="2:9" ht="15" x14ac:dyDescent="0.2">
      <c r="B370" s="53" t="s">
        <v>284</v>
      </c>
      <c r="C370" s="30">
        <f>BEBR2024!D360</f>
        <v>24439</v>
      </c>
      <c r="D370" s="30">
        <f>BEBR2024!B360</f>
        <v>25091</v>
      </c>
      <c r="E370" s="54">
        <f>BEBR2025!B360</f>
        <v>25217</v>
      </c>
      <c r="F370" s="34">
        <f>E370-C370</f>
        <v>778</v>
      </c>
      <c r="G370" s="34">
        <f>E370-D370</f>
        <v>126</v>
      </c>
      <c r="H370" s="32">
        <f t="shared" si="103"/>
        <v>3.1834363108146815E-2</v>
      </c>
      <c r="I370" s="32">
        <f t="shared" si="103"/>
        <v>5.0217209357937111E-3</v>
      </c>
    </row>
    <row r="371" spans="2:9" ht="15" x14ac:dyDescent="0.2">
      <c r="B371" s="53" t="s">
        <v>285</v>
      </c>
      <c r="C371" s="37">
        <f>BEBR2024!D361</f>
        <v>18388</v>
      </c>
      <c r="D371" s="30">
        <f>BEBR2024!B361</f>
        <v>18304</v>
      </c>
      <c r="E371" s="54">
        <f>BEBR2025!B361</f>
        <v>18206</v>
      </c>
      <c r="F371" s="34">
        <f t="shared" si="100"/>
        <v>-182</v>
      </c>
      <c r="G371" s="34">
        <f t="shared" si="101"/>
        <v>-98</v>
      </c>
      <c r="H371" s="32">
        <f t="shared" si="102"/>
        <v>-9.897759408309767E-3</v>
      </c>
      <c r="I371" s="32">
        <f t="shared" si="102"/>
        <v>-5.354020979020979E-3</v>
      </c>
    </row>
    <row r="372" spans="2:9" ht="15" x14ac:dyDescent="0.2">
      <c r="B372" s="53" t="s">
        <v>286</v>
      </c>
      <c r="C372" s="30">
        <f>BEBR2024!D362</f>
        <v>12026</v>
      </c>
      <c r="D372" s="30">
        <f>BEBR2024!B362</f>
        <v>12018</v>
      </c>
      <c r="E372" s="54">
        <f>BEBR2025!B362</f>
        <v>12386</v>
      </c>
      <c r="F372" s="34">
        <f t="shared" si="100"/>
        <v>360</v>
      </c>
      <c r="G372" s="34">
        <f t="shared" si="101"/>
        <v>368</v>
      </c>
      <c r="H372" s="32">
        <f t="shared" si="102"/>
        <v>2.993514052885415E-2</v>
      </c>
      <c r="I372" s="32">
        <f t="shared" si="102"/>
        <v>3.0620735563321684E-2</v>
      </c>
    </row>
    <row r="373" spans="2:9" ht="15" x14ac:dyDescent="0.2">
      <c r="B373" s="53" t="s">
        <v>287</v>
      </c>
      <c r="C373" s="30">
        <f>BEBR2024!D363</f>
        <v>22342</v>
      </c>
      <c r="D373" s="30">
        <f>BEBR2024!B363</f>
        <v>22788</v>
      </c>
      <c r="E373" s="54">
        <f>BEBR2025!B363</f>
        <v>22801</v>
      </c>
      <c r="F373" s="34">
        <f t="shared" si="100"/>
        <v>459</v>
      </c>
      <c r="G373" s="34">
        <f t="shared" si="101"/>
        <v>13</v>
      </c>
      <c r="H373" s="32">
        <f t="shared" si="102"/>
        <v>2.0544266404081999E-2</v>
      </c>
      <c r="I373" s="32">
        <f t="shared" si="102"/>
        <v>5.7047568895910133E-4</v>
      </c>
    </row>
    <row r="374" spans="2:9" ht="15" x14ac:dyDescent="0.2">
      <c r="B374" s="53" t="s">
        <v>288</v>
      </c>
      <c r="C374" s="30">
        <f>BEBR2024!D364</f>
        <v>5689</v>
      </c>
      <c r="D374" s="30">
        <f>BEBR2024!B364</f>
        <v>5401</v>
      </c>
      <c r="E374" s="54">
        <f>BEBR2025!B364</f>
        <v>5399</v>
      </c>
      <c r="F374" s="34">
        <f t="shared" si="100"/>
        <v>-290</v>
      </c>
      <c r="G374" s="34">
        <f t="shared" si="101"/>
        <v>-2</v>
      </c>
      <c r="H374" s="32">
        <f t="shared" si="102"/>
        <v>-5.0975566883459306E-2</v>
      </c>
      <c r="I374" s="32">
        <f t="shared" si="102"/>
        <v>-3.7030179596371043E-4</v>
      </c>
    </row>
    <row r="375" spans="2:9" ht="15" x14ac:dyDescent="0.2">
      <c r="B375" s="53" t="s">
        <v>289</v>
      </c>
      <c r="C375" s="30">
        <f>BEBR2024!D365</f>
        <v>19363</v>
      </c>
      <c r="D375" s="30">
        <f>BEBR2024!B365</f>
        <v>21393</v>
      </c>
      <c r="E375" s="54">
        <f>BEBR2025!B365</f>
        <v>21454</v>
      </c>
      <c r="F375" s="34">
        <f t="shared" si="100"/>
        <v>2091</v>
      </c>
      <c r="G375" s="34">
        <f t="shared" si="101"/>
        <v>61</v>
      </c>
      <c r="H375" s="32">
        <f t="shared" si="102"/>
        <v>0.10798946444249341</v>
      </c>
      <c r="I375" s="32">
        <f t="shared" si="102"/>
        <v>2.8513999906511476E-3</v>
      </c>
    </row>
    <row r="376" spans="2:9" ht="15" x14ac:dyDescent="0.2">
      <c r="B376" s="53" t="s">
        <v>290</v>
      </c>
      <c r="C376" s="30">
        <f>BEBR2024!D366</f>
        <v>2364</v>
      </c>
      <c r="D376" s="30">
        <f>BEBR2024!B366</f>
        <v>2374</v>
      </c>
      <c r="E376" s="54">
        <f>BEBR2025!B366</f>
        <v>2372</v>
      </c>
      <c r="F376" s="34">
        <f t="shared" si="100"/>
        <v>8</v>
      </c>
      <c r="G376" s="34">
        <f t="shared" si="101"/>
        <v>-2</v>
      </c>
      <c r="H376" s="32">
        <f t="shared" si="102"/>
        <v>3.3840947546531302E-3</v>
      </c>
      <c r="I376" s="32">
        <f t="shared" si="102"/>
        <v>-8.4245998315080029E-4</v>
      </c>
    </row>
    <row r="377" spans="2:9" ht="15" x14ac:dyDescent="0.2">
      <c r="B377" s="53" t="s">
        <v>291</v>
      </c>
      <c r="C377" s="30">
        <f>BEBR2024!D367</f>
        <v>7233</v>
      </c>
      <c r="D377" s="30">
        <f>BEBR2024!B367</f>
        <v>7257</v>
      </c>
      <c r="E377" s="54">
        <f>BEBR2025!B367</f>
        <v>7255</v>
      </c>
      <c r="F377" s="34">
        <f t="shared" si="100"/>
        <v>22</v>
      </c>
      <c r="G377" s="34">
        <f t="shared" si="101"/>
        <v>-2</v>
      </c>
      <c r="H377" s="32">
        <f t="shared" si="102"/>
        <v>3.0416148209594911E-3</v>
      </c>
      <c r="I377" s="32">
        <f t="shared" si="102"/>
        <v>-2.7559597629874606E-4</v>
      </c>
    </row>
    <row r="378" spans="2:9" ht="15" x14ac:dyDescent="0.2">
      <c r="B378" s="53" t="s">
        <v>19</v>
      </c>
      <c r="C378" s="30">
        <f>BEBR2024!D368</f>
        <v>1186954</v>
      </c>
      <c r="D378" s="30">
        <f>BEBR2024!B368</f>
        <v>1207133</v>
      </c>
      <c r="E378" s="54">
        <f>BEBR2025!B368</f>
        <v>1223577</v>
      </c>
      <c r="F378" s="34">
        <f t="shared" si="100"/>
        <v>36623</v>
      </c>
      <c r="G378" s="34">
        <f t="shared" si="101"/>
        <v>16444</v>
      </c>
      <c r="H378" s="32">
        <f t="shared" si="102"/>
        <v>3.085460767645587E-2</v>
      </c>
      <c r="I378" s="32">
        <f t="shared" si="102"/>
        <v>1.3622359756547124E-2</v>
      </c>
    </row>
    <row r="379" spans="2:9" ht="15" x14ac:dyDescent="0.2">
      <c r="B379" s="33"/>
      <c r="C379" s="34"/>
      <c r="D379" s="34"/>
      <c r="E379" s="54"/>
      <c r="F379" s="34"/>
      <c r="G379" s="34"/>
      <c r="H379" s="384"/>
      <c r="I379" s="384"/>
    </row>
    <row r="380" spans="2:9" ht="15.75" x14ac:dyDescent="0.25">
      <c r="B380" s="389" t="s">
        <v>292</v>
      </c>
      <c r="C380" s="395">
        <f>BEBR2024!D370</f>
        <v>82874</v>
      </c>
      <c r="D380" s="395">
        <f>BEBR2024!B370</f>
        <v>84147</v>
      </c>
      <c r="E380" s="396">
        <f>BEBR2025!B370</f>
        <v>84707</v>
      </c>
      <c r="F380" s="396">
        <f t="shared" ref="F380:F386" si="104">E380-C380</f>
        <v>1833</v>
      </c>
      <c r="G380" s="396">
        <f t="shared" ref="G380:G386" si="105">E380-D380</f>
        <v>560</v>
      </c>
      <c r="H380" s="397">
        <f t="shared" ref="H380:I386" si="106">F380/C380</f>
        <v>2.2117913941646354E-2</v>
      </c>
      <c r="I380" s="397">
        <f t="shared" si="106"/>
        <v>6.6550203809999167E-3</v>
      </c>
    </row>
    <row r="381" spans="2:9" ht="15" x14ac:dyDescent="0.2">
      <c r="B381" s="53" t="s">
        <v>293</v>
      </c>
      <c r="C381" s="30">
        <f>BEBR2024!D371</f>
        <v>7107</v>
      </c>
      <c r="D381" s="30">
        <f>BEBR2024!B371</f>
        <v>7342</v>
      </c>
      <c r="E381" s="54">
        <f>BEBR2025!B371</f>
        <v>7379</v>
      </c>
      <c r="F381" s="34">
        <f t="shared" si="104"/>
        <v>272</v>
      </c>
      <c r="G381" s="34">
        <f t="shared" si="105"/>
        <v>37</v>
      </c>
      <c r="H381" s="32">
        <f t="shared" si="106"/>
        <v>3.8272126072885888E-2</v>
      </c>
      <c r="I381" s="32">
        <f t="shared" si="106"/>
        <v>5.0394987741759741E-3</v>
      </c>
    </row>
    <row r="382" spans="2:9" ht="15" x14ac:dyDescent="0.2">
      <c r="B382" s="53" t="s">
        <v>294</v>
      </c>
      <c r="C382" s="30">
        <f>BEBR2024!D372</f>
        <v>790</v>
      </c>
      <c r="D382" s="30">
        <f>BEBR2024!B372</f>
        <v>796</v>
      </c>
      <c r="E382" s="54">
        <f>BEBR2025!B372</f>
        <v>796</v>
      </c>
      <c r="F382" s="34">
        <f t="shared" si="104"/>
        <v>6</v>
      </c>
      <c r="G382" s="34">
        <f t="shared" si="105"/>
        <v>0</v>
      </c>
      <c r="H382" s="32">
        <f t="shared" si="106"/>
        <v>7.5949367088607592E-3</v>
      </c>
      <c r="I382" s="32">
        <f t="shared" si="106"/>
        <v>0</v>
      </c>
    </row>
    <row r="383" spans="2:9" ht="15" x14ac:dyDescent="0.2">
      <c r="B383" s="53" t="s">
        <v>295</v>
      </c>
      <c r="C383" s="30">
        <f>BEBR2024!D373</f>
        <v>26444</v>
      </c>
      <c r="D383" s="30">
        <f>BEBR2024!B373</f>
        <v>26327</v>
      </c>
      <c r="E383" s="54">
        <f>BEBR2025!B373</f>
        <v>26526</v>
      </c>
      <c r="F383" s="34">
        <f t="shared" si="104"/>
        <v>82</v>
      </c>
      <c r="G383" s="34">
        <f t="shared" si="105"/>
        <v>199</v>
      </c>
      <c r="H383" s="32">
        <f t="shared" si="106"/>
        <v>3.1008924519739826E-3</v>
      </c>
      <c r="I383" s="32">
        <f t="shared" si="106"/>
        <v>7.5587799597371516E-3</v>
      </c>
    </row>
    <row r="384" spans="2:9" ht="15" x14ac:dyDescent="0.2">
      <c r="B384" s="53" t="s">
        <v>296</v>
      </c>
      <c r="C384" s="30">
        <f>BEBR2024!D374</f>
        <v>210</v>
      </c>
      <c r="D384" s="30">
        <f>BEBR2024!B374</f>
        <v>216</v>
      </c>
      <c r="E384" s="54">
        <f>BEBR2025!B374</f>
        <v>221</v>
      </c>
      <c r="F384" s="34">
        <f t="shared" si="104"/>
        <v>11</v>
      </c>
      <c r="G384" s="34">
        <f t="shared" si="105"/>
        <v>5</v>
      </c>
      <c r="H384" s="32">
        <f t="shared" si="106"/>
        <v>5.2380952380952382E-2</v>
      </c>
      <c r="I384" s="32">
        <f t="shared" si="106"/>
        <v>2.3148148148148147E-2</v>
      </c>
    </row>
    <row r="385" spans="2:9" ht="15" x14ac:dyDescent="0.2">
      <c r="B385" s="53" t="s">
        <v>297</v>
      </c>
      <c r="C385" s="30">
        <f>BEBR2024!D375</f>
        <v>9689</v>
      </c>
      <c r="D385" s="30">
        <f>BEBR2024!B375</f>
        <v>9920</v>
      </c>
      <c r="E385" s="54">
        <f>BEBR2025!B375</f>
        <v>10163</v>
      </c>
      <c r="F385" s="34">
        <f t="shared" si="104"/>
        <v>474</v>
      </c>
      <c r="G385" s="34">
        <f t="shared" si="105"/>
        <v>243</v>
      </c>
      <c r="H385" s="32">
        <f t="shared" si="106"/>
        <v>4.8921457322737123E-2</v>
      </c>
      <c r="I385" s="32">
        <f t="shared" si="106"/>
        <v>2.4495967741935482E-2</v>
      </c>
    </row>
    <row r="386" spans="2:9" ht="15" x14ac:dyDescent="0.2">
      <c r="B386" s="53" t="s">
        <v>19</v>
      </c>
      <c r="C386" s="30">
        <f>BEBR2024!D376</f>
        <v>38634</v>
      </c>
      <c r="D386" s="30">
        <f>BEBR2024!B376</f>
        <v>39546</v>
      </c>
      <c r="E386" s="54">
        <f>BEBR2025!B376</f>
        <v>39622</v>
      </c>
      <c r="F386" s="34">
        <f t="shared" si="104"/>
        <v>988</v>
      </c>
      <c r="G386" s="34">
        <f t="shared" si="105"/>
        <v>76</v>
      </c>
      <c r="H386" s="32">
        <f t="shared" si="106"/>
        <v>2.5573329191903506E-2</v>
      </c>
      <c r="I386" s="32">
        <f t="shared" si="106"/>
        <v>1.9218125727001466E-3</v>
      </c>
    </row>
    <row r="387" spans="2:9" ht="15" x14ac:dyDescent="0.2">
      <c r="B387" s="33"/>
      <c r="C387" s="34"/>
      <c r="D387" s="34"/>
      <c r="E387" s="54"/>
      <c r="F387" s="34"/>
      <c r="G387" s="34"/>
      <c r="H387" s="384"/>
      <c r="I387" s="384"/>
    </row>
    <row r="388" spans="2:9" ht="15.75" x14ac:dyDescent="0.25">
      <c r="B388" s="389" t="s">
        <v>298</v>
      </c>
      <c r="C388" s="395">
        <f>BEBR2024!D378</f>
        <v>90352</v>
      </c>
      <c r="D388" s="395">
        <f>BEBR2024!B378</f>
        <v>103990</v>
      </c>
      <c r="E388" s="396">
        <f>BEBR2025!B378</f>
        <v>107053</v>
      </c>
      <c r="F388" s="396">
        <f>E388-C388</f>
        <v>16701</v>
      </c>
      <c r="G388" s="396">
        <f>E388-D388</f>
        <v>3063</v>
      </c>
      <c r="H388" s="397">
        <f t="shared" ref="H388:I392" si="107">F388/C388</f>
        <v>0.18484372233044094</v>
      </c>
      <c r="I388" s="397">
        <f t="shared" si="107"/>
        <v>2.9454755264929321E-2</v>
      </c>
    </row>
    <row r="389" spans="2:9" ht="15" x14ac:dyDescent="0.2">
      <c r="B389" s="53" t="s">
        <v>299</v>
      </c>
      <c r="C389" s="30">
        <f>BEBR2024!D379</f>
        <v>1526</v>
      </c>
      <c r="D389" s="30">
        <f>BEBR2024!B379</f>
        <v>1733</v>
      </c>
      <c r="E389" s="54">
        <f>BEBR2025!B379</f>
        <v>1752</v>
      </c>
      <c r="F389" s="34">
        <f>E389-C389</f>
        <v>226</v>
      </c>
      <c r="G389" s="34">
        <f>E389-D389</f>
        <v>19</v>
      </c>
      <c r="H389" s="32">
        <f t="shared" si="107"/>
        <v>0.14809960681520315</v>
      </c>
      <c r="I389" s="32">
        <f t="shared" si="107"/>
        <v>1.0963646855164455E-2</v>
      </c>
    </row>
    <row r="390" spans="2:9" ht="15" x14ac:dyDescent="0.2">
      <c r="B390" s="53" t="s">
        <v>300</v>
      </c>
      <c r="C390" s="30">
        <f>BEBR2024!D380</f>
        <v>13052</v>
      </c>
      <c r="D390" s="30">
        <f>BEBR2024!B380</f>
        <v>13648</v>
      </c>
      <c r="E390" s="54">
        <f>BEBR2025!B380</f>
        <v>13958</v>
      </c>
      <c r="F390" s="34">
        <f>E390-C390</f>
        <v>906</v>
      </c>
      <c r="G390" s="34">
        <f>E390-D390</f>
        <v>310</v>
      </c>
      <c r="H390" s="32">
        <f t="shared" si="107"/>
        <v>6.9414649095924E-2</v>
      </c>
      <c r="I390" s="32">
        <f t="shared" si="107"/>
        <v>2.2713950762016412E-2</v>
      </c>
    </row>
    <row r="391" spans="2:9" ht="15" x14ac:dyDescent="0.2">
      <c r="B391" s="53" t="s">
        <v>301</v>
      </c>
      <c r="C391" s="30">
        <f>BEBR2024!D381</f>
        <v>2967</v>
      </c>
      <c r="D391" s="30">
        <f>BEBR2024!B381</f>
        <v>3114</v>
      </c>
      <c r="E391" s="54">
        <f>BEBR2025!B381</f>
        <v>3127</v>
      </c>
      <c r="F391" s="34">
        <f>E391-C391</f>
        <v>160</v>
      </c>
      <c r="G391" s="34">
        <f>E391-D391</f>
        <v>13</v>
      </c>
      <c r="H391" s="32">
        <f t="shared" si="107"/>
        <v>5.3926525109538256E-2</v>
      </c>
      <c r="I391" s="32">
        <f t="shared" si="107"/>
        <v>4.1746949261400133E-3</v>
      </c>
    </row>
    <row r="392" spans="2:9" ht="15" x14ac:dyDescent="0.2">
      <c r="B392" s="53" t="s">
        <v>19</v>
      </c>
      <c r="C392" s="30">
        <f>BEBR2024!D382</f>
        <v>72807</v>
      </c>
      <c r="D392" s="30">
        <f>BEBR2024!B382</f>
        <v>85495</v>
      </c>
      <c r="E392" s="54">
        <f>BEBR2025!B382</f>
        <v>88216</v>
      </c>
      <c r="F392" s="34">
        <f>E392-C392</f>
        <v>15409</v>
      </c>
      <c r="G392" s="34">
        <f>E392-D392</f>
        <v>2721</v>
      </c>
      <c r="H392" s="32">
        <f t="shared" si="107"/>
        <v>0.21164173774499706</v>
      </c>
      <c r="I392" s="32">
        <f t="shared" si="107"/>
        <v>3.1826422597812737E-2</v>
      </c>
    </row>
    <row r="393" spans="2:9" ht="15" x14ac:dyDescent="0.2">
      <c r="B393" s="33"/>
      <c r="C393" s="34"/>
      <c r="D393" s="34"/>
      <c r="E393" s="54"/>
      <c r="F393" s="34"/>
      <c r="G393" s="34"/>
      <c r="H393" s="384"/>
      <c r="I393" s="384"/>
    </row>
    <row r="394" spans="2:9" ht="15.75" x14ac:dyDescent="0.25">
      <c r="B394" s="389" t="s">
        <v>302</v>
      </c>
      <c r="C394" s="395">
        <f>BEBR2024!D384</f>
        <v>211668</v>
      </c>
      <c r="D394" s="395">
        <f>BEBR2024!B384</f>
        <v>221806</v>
      </c>
      <c r="E394" s="396">
        <f>BEBR2025!B384</f>
        <v>226193</v>
      </c>
      <c r="F394" s="396">
        <f t="shared" ref="F394:F404" si="108">E394-C394</f>
        <v>14525</v>
      </c>
      <c r="G394" s="396">
        <f t="shared" ref="G394:G404" si="109">E394-D394</f>
        <v>4387</v>
      </c>
      <c r="H394" s="397">
        <f t="shared" ref="H394:I404" si="110">F394/C394</f>
        <v>6.8621614981952864E-2</v>
      </c>
      <c r="I394" s="397">
        <f t="shared" si="110"/>
        <v>1.9778545215188046E-2</v>
      </c>
    </row>
    <row r="395" spans="2:9" ht="15" x14ac:dyDescent="0.2">
      <c r="B395" s="53" t="s">
        <v>303</v>
      </c>
      <c r="C395" s="30">
        <f>BEBR2024!D385</f>
        <v>457</v>
      </c>
      <c r="D395" s="30">
        <f>BEBR2024!B385</f>
        <v>466</v>
      </c>
      <c r="E395" s="54">
        <f>BEBR2025!B385</f>
        <v>447</v>
      </c>
      <c r="F395" s="34">
        <f t="shared" si="108"/>
        <v>-10</v>
      </c>
      <c r="G395" s="34">
        <f t="shared" si="109"/>
        <v>-19</v>
      </c>
      <c r="H395" s="32">
        <f t="shared" si="110"/>
        <v>-2.1881838074398249E-2</v>
      </c>
      <c r="I395" s="32">
        <f t="shared" si="110"/>
        <v>-4.07725321888412E-2</v>
      </c>
    </row>
    <row r="396" spans="2:9" ht="15" x14ac:dyDescent="0.2">
      <c r="B396" s="53" t="s">
        <v>304</v>
      </c>
      <c r="C396" s="30">
        <f>BEBR2024!D386</f>
        <v>27134</v>
      </c>
      <c r="D396" s="30">
        <f>BEBR2024!B386</f>
        <v>29872</v>
      </c>
      <c r="E396" s="54">
        <f>BEBR2025!B386</f>
        <v>31702</v>
      </c>
      <c r="F396" s="34">
        <f t="shared" si="108"/>
        <v>4568</v>
      </c>
      <c r="G396" s="34">
        <f t="shared" si="109"/>
        <v>1830</v>
      </c>
      <c r="H396" s="32">
        <f t="shared" si="110"/>
        <v>0.168349671998231</v>
      </c>
      <c r="I396" s="32">
        <f t="shared" si="110"/>
        <v>6.1261381896089984E-2</v>
      </c>
    </row>
    <row r="397" spans="2:9" ht="15" x14ac:dyDescent="0.2">
      <c r="B397" s="53" t="s">
        <v>305</v>
      </c>
      <c r="C397" s="30">
        <f>BEBR2024!D387</f>
        <v>13931</v>
      </c>
      <c r="D397" s="30">
        <f>BEBR2024!B387</f>
        <v>14608</v>
      </c>
      <c r="E397" s="54">
        <f>BEBR2025!B387</f>
        <v>14640</v>
      </c>
      <c r="F397" s="34">
        <f t="shared" si="108"/>
        <v>709</v>
      </c>
      <c r="G397" s="34">
        <f t="shared" si="109"/>
        <v>32</v>
      </c>
      <c r="H397" s="32">
        <f t="shared" si="110"/>
        <v>5.0893690330916661E-2</v>
      </c>
      <c r="I397" s="32">
        <f t="shared" si="110"/>
        <v>2.1905805038335158E-3</v>
      </c>
    </row>
    <row r="398" spans="2:9" ht="15" x14ac:dyDescent="0.2">
      <c r="B398" s="53" t="s">
        <v>306</v>
      </c>
      <c r="C398" s="30">
        <f>BEBR2024!D388</f>
        <v>20922</v>
      </c>
      <c r="D398" s="30">
        <f>BEBR2024!B388</f>
        <v>21090</v>
      </c>
      <c r="E398" s="54">
        <f>BEBR2025!B388</f>
        <v>21553</v>
      </c>
      <c r="F398" s="34">
        <f t="shared" si="108"/>
        <v>631</v>
      </c>
      <c r="G398" s="34">
        <f t="shared" si="109"/>
        <v>463</v>
      </c>
      <c r="H398" s="32">
        <f t="shared" si="110"/>
        <v>3.0159640569735208E-2</v>
      </c>
      <c r="I398" s="32">
        <f t="shared" si="110"/>
        <v>2.195353247984827E-2</v>
      </c>
    </row>
    <row r="399" spans="2:9" ht="15" x14ac:dyDescent="0.2">
      <c r="B399" s="53" t="s">
        <v>307</v>
      </c>
      <c r="C399" s="30">
        <f>BEBR2024!D389</f>
        <v>584</v>
      </c>
      <c r="D399" s="30">
        <f>BEBR2024!B389</f>
        <v>685</v>
      </c>
      <c r="E399" s="54">
        <f>BEBR2025!B389</f>
        <v>746</v>
      </c>
      <c r="F399" s="34">
        <f t="shared" si="108"/>
        <v>162</v>
      </c>
      <c r="G399" s="34">
        <f t="shared" si="109"/>
        <v>61</v>
      </c>
      <c r="H399" s="32">
        <f t="shared" si="110"/>
        <v>0.2773972602739726</v>
      </c>
      <c r="I399" s="32">
        <f t="shared" si="110"/>
        <v>8.9051094890510954E-2</v>
      </c>
    </row>
    <row r="400" spans="2:9" ht="15" x14ac:dyDescent="0.2">
      <c r="B400" s="53" t="s">
        <v>308</v>
      </c>
      <c r="C400" s="30">
        <f>BEBR2024!D390</f>
        <v>3982</v>
      </c>
      <c r="D400" s="30">
        <f>BEBR2024!B390</f>
        <v>4493</v>
      </c>
      <c r="E400" s="54">
        <f>BEBR2025!B390</f>
        <v>4457</v>
      </c>
      <c r="F400" s="34">
        <f t="shared" si="108"/>
        <v>475</v>
      </c>
      <c r="G400" s="34">
        <f t="shared" si="109"/>
        <v>-36</v>
      </c>
      <c r="H400" s="32">
        <f t="shared" si="110"/>
        <v>0.11928679055750879</v>
      </c>
      <c r="I400" s="32">
        <f t="shared" si="110"/>
        <v>-8.012463832628533E-3</v>
      </c>
    </row>
    <row r="401" spans="2:9" ht="15" x14ac:dyDescent="0.2">
      <c r="B401" s="53" t="s">
        <v>309</v>
      </c>
      <c r="C401" s="30">
        <f>BEBR2024!D391</f>
        <v>15772</v>
      </c>
      <c r="D401" s="30">
        <f>BEBR2024!B391</f>
        <v>16594</v>
      </c>
      <c r="E401" s="54">
        <f>BEBR2025!B391</f>
        <v>17119</v>
      </c>
      <c r="F401" s="34">
        <f t="shared" si="108"/>
        <v>1347</v>
      </c>
      <c r="G401" s="34">
        <f t="shared" si="109"/>
        <v>525</v>
      </c>
      <c r="H401" s="32">
        <f t="shared" si="110"/>
        <v>8.5404514329190967E-2</v>
      </c>
      <c r="I401" s="32">
        <f t="shared" si="110"/>
        <v>3.1637941424611307E-2</v>
      </c>
    </row>
    <row r="402" spans="2:9" ht="15" x14ac:dyDescent="0.2">
      <c r="B402" s="53" t="s">
        <v>310</v>
      </c>
      <c r="C402" s="30">
        <f>BEBR2024!D392</f>
        <v>737</v>
      </c>
      <c r="D402" s="30">
        <f>BEBR2024!B392</f>
        <v>756</v>
      </c>
      <c r="E402" s="54">
        <f>BEBR2025!B392</f>
        <v>733</v>
      </c>
      <c r="F402" s="34">
        <f t="shared" si="108"/>
        <v>-4</v>
      </c>
      <c r="G402" s="34">
        <f t="shared" si="109"/>
        <v>-23</v>
      </c>
      <c r="H402" s="32">
        <f t="shared" si="110"/>
        <v>-5.4274084124830389E-3</v>
      </c>
      <c r="I402" s="32">
        <f t="shared" si="110"/>
        <v>-3.0423280423280422E-2</v>
      </c>
    </row>
    <row r="403" spans="2:9" ht="15" x14ac:dyDescent="0.2">
      <c r="B403" s="53" t="s">
        <v>311</v>
      </c>
      <c r="C403" s="30">
        <f>BEBR2024!D393</f>
        <v>4752</v>
      </c>
      <c r="D403" s="30">
        <f>BEBR2024!B393</f>
        <v>5050</v>
      </c>
      <c r="E403" s="54">
        <f>BEBR2025!B393</f>
        <v>5105</v>
      </c>
      <c r="F403" s="34">
        <f t="shared" si="108"/>
        <v>353</v>
      </c>
      <c r="G403" s="34">
        <f t="shared" si="109"/>
        <v>55</v>
      </c>
      <c r="H403" s="32">
        <f t="shared" si="110"/>
        <v>7.4284511784511786E-2</v>
      </c>
      <c r="I403" s="32">
        <f t="shared" si="110"/>
        <v>1.089108910891089E-2</v>
      </c>
    </row>
    <row r="404" spans="2:9" ht="15" x14ac:dyDescent="0.2">
      <c r="B404" s="53" t="s">
        <v>19</v>
      </c>
      <c r="C404" s="30">
        <f>BEBR2024!D394</f>
        <v>123397</v>
      </c>
      <c r="D404" s="30">
        <f>BEBR2024!B394</f>
        <v>128192</v>
      </c>
      <c r="E404" s="54">
        <f>BEBR2025!B394</f>
        <v>129691</v>
      </c>
      <c r="F404" s="34">
        <f t="shared" si="108"/>
        <v>6294</v>
      </c>
      <c r="G404" s="34">
        <f t="shared" si="109"/>
        <v>1499</v>
      </c>
      <c r="H404" s="32">
        <f t="shared" si="110"/>
        <v>5.1006102255322254E-2</v>
      </c>
      <c r="I404" s="32">
        <f t="shared" si="110"/>
        <v>1.1693397403894159E-2</v>
      </c>
    </row>
    <row r="405" spans="2:9" ht="15" x14ac:dyDescent="0.2">
      <c r="B405" s="33"/>
      <c r="C405" s="34"/>
      <c r="D405" s="34"/>
      <c r="E405" s="54"/>
      <c r="F405" s="34"/>
      <c r="G405" s="34"/>
      <c r="H405" s="384"/>
      <c r="I405" s="384"/>
    </row>
    <row r="406" spans="2:9" ht="15" x14ac:dyDescent="0.2">
      <c r="B406" s="33"/>
      <c r="C406" s="34"/>
      <c r="D406" s="34"/>
      <c r="E406" s="54"/>
      <c r="F406" s="34"/>
      <c r="G406" s="34"/>
      <c r="H406" s="384"/>
      <c r="I406" s="384"/>
    </row>
    <row r="407" spans="2:9" ht="15.75" x14ac:dyDescent="0.25">
      <c r="B407" s="389" t="s">
        <v>312</v>
      </c>
      <c r="C407" s="395">
        <f>BEBR2024!D396</f>
        <v>39644</v>
      </c>
      <c r="D407" s="395">
        <f>BEBR2024!B396</f>
        <v>40230</v>
      </c>
      <c r="E407" s="396">
        <f>BEBR2025!B396</f>
        <v>40314</v>
      </c>
      <c r="F407" s="396">
        <f>E407-C407</f>
        <v>670</v>
      </c>
      <c r="G407" s="396">
        <f>E407-D407</f>
        <v>84</v>
      </c>
      <c r="H407" s="397">
        <f t="shared" ref="H407:I409" si="111">F407/C407</f>
        <v>1.6900413681767732E-2</v>
      </c>
      <c r="I407" s="397">
        <f t="shared" si="111"/>
        <v>2.0879940343027591E-3</v>
      </c>
    </row>
    <row r="408" spans="2:9" ht="15" x14ac:dyDescent="0.2">
      <c r="B408" s="53" t="s">
        <v>313</v>
      </c>
      <c r="C408" s="30">
        <f>BEBR2024!D397</f>
        <v>5254</v>
      </c>
      <c r="D408" s="30">
        <f>BEBR2024!B397</f>
        <v>5452</v>
      </c>
      <c r="E408" s="54">
        <f>BEBR2025!B397</f>
        <v>5456</v>
      </c>
      <c r="F408" s="34">
        <f>E408-C408</f>
        <v>202</v>
      </c>
      <c r="G408" s="34">
        <f>E408-D408</f>
        <v>4</v>
      </c>
      <c r="H408" s="32">
        <f t="shared" si="111"/>
        <v>3.8446897601827179E-2</v>
      </c>
      <c r="I408" s="32">
        <f t="shared" si="111"/>
        <v>7.3367571533382249E-4</v>
      </c>
    </row>
    <row r="409" spans="2:9" ht="15" x14ac:dyDescent="0.2">
      <c r="B409" s="53" t="s">
        <v>19</v>
      </c>
      <c r="C409" s="30">
        <f>BEBR2024!D398</f>
        <v>34390</v>
      </c>
      <c r="D409" s="30">
        <f>BEBR2024!B398</f>
        <v>34778</v>
      </c>
      <c r="E409" s="54">
        <f>BEBR2025!B398</f>
        <v>34858</v>
      </c>
      <c r="F409" s="34">
        <f>E409-C409</f>
        <v>468</v>
      </c>
      <c r="G409" s="34">
        <f>E409-D409</f>
        <v>80</v>
      </c>
      <c r="H409" s="32">
        <f t="shared" si="111"/>
        <v>1.3608607153242221E-2</v>
      </c>
      <c r="I409" s="32">
        <f t="shared" si="111"/>
        <v>2.300304790384726E-3</v>
      </c>
    </row>
    <row r="410" spans="2:9" ht="15" x14ac:dyDescent="0.2">
      <c r="B410" s="33"/>
      <c r="C410" s="34"/>
      <c r="D410" s="34"/>
      <c r="E410" s="54"/>
      <c r="F410" s="34"/>
      <c r="G410" s="34"/>
      <c r="H410" s="384"/>
      <c r="I410" s="384"/>
    </row>
    <row r="411" spans="2:9" ht="15.75" x14ac:dyDescent="0.25">
      <c r="B411" s="389" t="s">
        <v>314</v>
      </c>
      <c r="C411" s="395">
        <f>BEBR2024!D400</f>
        <v>1429908</v>
      </c>
      <c r="D411" s="395">
        <f>BEBR2024!B400</f>
        <v>1511568</v>
      </c>
      <c r="E411" s="396">
        <f>BEBR2025!B400</f>
        <v>1536045</v>
      </c>
      <c r="F411" s="396">
        <f t="shared" ref="F411:F425" si="112">E411-C411</f>
        <v>106137</v>
      </c>
      <c r="G411" s="396">
        <f t="shared" ref="G411:G425" si="113">E411-D411</f>
        <v>24477</v>
      </c>
      <c r="H411" s="397">
        <f t="shared" ref="H411:I425" si="114">F411/C411</f>
        <v>7.4226453729890313E-2</v>
      </c>
      <c r="I411" s="397">
        <f t="shared" si="114"/>
        <v>1.6193118668826015E-2</v>
      </c>
    </row>
    <row r="412" spans="2:9" ht="15" x14ac:dyDescent="0.2">
      <c r="B412" s="53" t="s">
        <v>315</v>
      </c>
      <c r="C412" s="30">
        <f>BEBR2024!D401</f>
        <v>54873</v>
      </c>
      <c r="D412" s="30">
        <f>BEBR2024!B401</f>
        <v>61820</v>
      </c>
      <c r="E412" s="54">
        <f>BEBR2025!B401</f>
        <v>66580</v>
      </c>
      <c r="F412" s="34">
        <f t="shared" si="112"/>
        <v>11707</v>
      </c>
      <c r="G412" s="34">
        <f t="shared" si="113"/>
        <v>4760</v>
      </c>
      <c r="H412" s="32">
        <f t="shared" si="114"/>
        <v>0.21334718349643722</v>
      </c>
      <c r="I412" s="32">
        <f t="shared" si="114"/>
        <v>7.6997735360724684E-2</v>
      </c>
    </row>
    <row r="413" spans="2:9" ht="15" x14ac:dyDescent="0.2">
      <c r="B413" s="53" t="s">
        <v>316</v>
      </c>
      <c r="C413" s="30">
        <f>BEBR2024!D402</f>
        <v>29</v>
      </c>
      <c r="D413" s="30">
        <f>BEBR2024!B402</f>
        <v>14</v>
      </c>
      <c r="E413" s="54">
        <f>BEBR2025!B402</f>
        <v>14</v>
      </c>
      <c r="F413" s="34">
        <f t="shared" si="112"/>
        <v>-15</v>
      </c>
      <c r="G413" s="34">
        <f t="shared" si="113"/>
        <v>0</v>
      </c>
      <c r="H413" s="32">
        <f t="shared" si="114"/>
        <v>-0.51724137931034486</v>
      </c>
      <c r="I413" s="32">
        <f t="shared" si="114"/>
        <v>0</v>
      </c>
    </row>
    <row r="414" spans="2:9" ht="15" x14ac:dyDescent="0.2">
      <c r="B414" s="53" t="s">
        <v>317</v>
      </c>
      <c r="C414" s="30">
        <f>BEBR2024!D403</f>
        <v>7032</v>
      </c>
      <c r="D414" s="30">
        <f>BEBR2024!B403</f>
        <v>7293</v>
      </c>
      <c r="E414" s="54">
        <f>BEBR2025!B403</f>
        <v>7214</v>
      </c>
      <c r="F414" s="34">
        <f t="shared" si="112"/>
        <v>182</v>
      </c>
      <c r="G414" s="34">
        <f t="shared" si="113"/>
        <v>-79</v>
      </c>
      <c r="H414" s="32">
        <f t="shared" si="114"/>
        <v>2.5881683731513082E-2</v>
      </c>
      <c r="I414" s="32">
        <f t="shared" si="114"/>
        <v>-1.0832304949952009E-2</v>
      </c>
    </row>
    <row r="415" spans="2:9" ht="15" x14ac:dyDescent="0.2">
      <c r="B415" s="53" t="s">
        <v>318</v>
      </c>
      <c r="C415" s="30">
        <f>BEBR2024!D404</f>
        <v>2349</v>
      </c>
      <c r="D415" s="30">
        <f>BEBR2024!B404</f>
        <v>2464</v>
      </c>
      <c r="E415" s="54">
        <f>BEBR2025!B404</f>
        <v>3328</v>
      </c>
      <c r="F415" s="34">
        <f t="shared" si="112"/>
        <v>979</v>
      </c>
      <c r="G415" s="34">
        <f t="shared" si="113"/>
        <v>864</v>
      </c>
      <c r="H415" s="32">
        <f t="shared" si="114"/>
        <v>0.41677309493401449</v>
      </c>
      <c r="I415" s="32">
        <f t="shared" si="114"/>
        <v>0.35064935064935066</v>
      </c>
    </row>
    <row r="416" spans="2:9" ht="15" x14ac:dyDescent="0.2">
      <c r="B416" s="53" t="s">
        <v>319</v>
      </c>
      <c r="C416" s="30">
        <f>BEBR2024!D405</f>
        <v>2685</v>
      </c>
      <c r="D416" s="30">
        <f>BEBR2024!B405</f>
        <v>2553</v>
      </c>
      <c r="E416" s="54">
        <f>BEBR2025!B405</f>
        <v>2595</v>
      </c>
      <c r="F416" s="34">
        <f t="shared" si="112"/>
        <v>-90</v>
      </c>
      <c r="G416" s="34">
        <f t="shared" si="113"/>
        <v>42</v>
      </c>
      <c r="H416" s="32">
        <f t="shared" si="114"/>
        <v>-3.3519553072625698E-2</v>
      </c>
      <c r="I416" s="32">
        <f t="shared" si="114"/>
        <v>1.6451233842538191E-2</v>
      </c>
    </row>
    <row r="417" spans="2:9" ht="15" x14ac:dyDescent="0.2">
      <c r="B417" s="53" t="s">
        <v>320</v>
      </c>
      <c r="C417" s="30">
        <f>BEBR2024!D406</f>
        <v>24</v>
      </c>
      <c r="D417" s="30">
        <f>BEBR2024!B406</f>
        <v>21</v>
      </c>
      <c r="E417" s="54">
        <f>BEBR2025!B406</f>
        <v>21</v>
      </c>
      <c r="F417" s="34">
        <f t="shared" si="112"/>
        <v>-3</v>
      </c>
      <c r="G417" s="34">
        <f t="shared" si="113"/>
        <v>0</v>
      </c>
      <c r="H417" s="32">
        <f t="shared" si="114"/>
        <v>-0.125</v>
      </c>
      <c r="I417" s="32">
        <f t="shared" si="114"/>
        <v>0</v>
      </c>
    </row>
    <row r="418" spans="2:9" ht="15" x14ac:dyDescent="0.2">
      <c r="B418" s="53" t="s">
        <v>321</v>
      </c>
      <c r="C418" s="30">
        <f>BEBR2024!D407</f>
        <v>19543</v>
      </c>
      <c r="D418" s="30">
        <f>BEBR2024!B407</f>
        <v>20042</v>
      </c>
      <c r="E418" s="54">
        <f>BEBR2025!B407</f>
        <v>20141</v>
      </c>
      <c r="F418" s="34">
        <f t="shared" si="112"/>
        <v>598</v>
      </c>
      <c r="G418" s="34">
        <f t="shared" si="113"/>
        <v>99</v>
      </c>
      <c r="H418" s="32">
        <f t="shared" si="114"/>
        <v>3.0599191526377731E-2</v>
      </c>
      <c r="I418" s="32">
        <f t="shared" si="114"/>
        <v>4.9396267837541162E-3</v>
      </c>
    </row>
    <row r="419" spans="2:9" ht="15" x14ac:dyDescent="0.2">
      <c r="B419" s="53" t="s">
        <v>322</v>
      </c>
      <c r="C419" s="30">
        <f>BEBR2024!D408</f>
        <v>3516</v>
      </c>
      <c r="D419" s="30">
        <f>BEBR2024!B408</f>
        <v>5402</v>
      </c>
      <c r="E419" s="54">
        <f>BEBR2025!B408</f>
        <v>5629</v>
      </c>
      <c r="F419" s="34">
        <f t="shared" si="112"/>
        <v>2113</v>
      </c>
      <c r="G419" s="34">
        <f t="shared" si="113"/>
        <v>227</v>
      </c>
      <c r="H419" s="32">
        <f t="shared" si="114"/>
        <v>0.60096700796359503</v>
      </c>
      <c r="I419" s="32">
        <f t="shared" si="114"/>
        <v>4.202147352832284E-2</v>
      </c>
    </row>
    <row r="420" spans="2:9" ht="15" x14ac:dyDescent="0.2">
      <c r="B420" s="53" t="s">
        <v>323</v>
      </c>
      <c r="C420" s="30">
        <f>BEBR2024!D409</f>
        <v>47295</v>
      </c>
      <c r="D420" s="30">
        <f>BEBR2024!B409</f>
        <v>51186</v>
      </c>
      <c r="E420" s="54">
        <f>BEBR2025!B409</f>
        <v>51209</v>
      </c>
      <c r="F420" s="34">
        <f t="shared" si="112"/>
        <v>3914</v>
      </c>
      <c r="G420" s="34">
        <f t="shared" si="113"/>
        <v>23</v>
      </c>
      <c r="H420" s="32">
        <f t="shared" si="114"/>
        <v>8.2757162490749547E-2</v>
      </c>
      <c r="I420" s="32">
        <f t="shared" si="114"/>
        <v>4.4934161684835697E-4</v>
      </c>
    </row>
    <row r="421" spans="2:9" ht="15" x14ac:dyDescent="0.2">
      <c r="B421" s="53" t="s">
        <v>324</v>
      </c>
      <c r="C421" s="30">
        <f>BEBR2024!D410</f>
        <v>307573</v>
      </c>
      <c r="D421" s="30">
        <f>BEBR2024!B410</f>
        <v>335066</v>
      </c>
      <c r="E421" s="54">
        <f>BEBR2025!B410</f>
        <v>340681</v>
      </c>
      <c r="F421" s="34">
        <f t="shared" si="112"/>
        <v>33108</v>
      </c>
      <c r="G421" s="34">
        <f t="shared" si="113"/>
        <v>5615</v>
      </c>
      <c r="H421" s="32">
        <f t="shared" si="114"/>
        <v>0.10764273847184246</v>
      </c>
      <c r="I421" s="32">
        <f t="shared" si="114"/>
        <v>1.6757892474915388E-2</v>
      </c>
    </row>
    <row r="422" spans="2:9" ht="15" x14ac:dyDescent="0.2">
      <c r="B422" s="53" t="s">
        <v>325</v>
      </c>
      <c r="C422" s="30">
        <f>BEBR2024!D411</f>
        <v>3030</v>
      </c>
      <c r="D422" s="30">
        <f>BEBR2024!B411</f>
        <v>3044</v>
      </c>
      <c r="E422" s="54">
        <f>BEBR2025!B411</f>
        <v>3186</v>
      </c>
      <c r="F422" s="34">
        <f t="shared" si="112"/>
        <v>156</v>
      </c>
      <c r="G422" s="34">
        <f t="shared" si="113"/>
        <v>142</v>
      </c>
      <c r="H422" s="32">
        <f t="shared" si="114"/>
        <v>5.1485148514851482E-2</v>
      </c>
      <c r="I422" s="32">
        <f t="shared" si="114"/>
        <v>4.664914586070959E-2</v>
      </c>
    </row>
    <row r="423" spans="2:9" ht="15" x14ac:dyDescent="0.2">
      <c r="B423" s="53" t="s">
        <v>326</v>
      </c>
      <c r="C423" s="30">
        <f>BEBR2024!D412</f>
        <v>46964</v>
      </c>
      <c r="D423" s="30">
        <f>BEBR2024!B412</f>
        <v>51495</v>
      </c>
      <c r="E423" s="54">
        <f>BEBR2025!B412</f>
        <v>52479</v>
      </c>
      <c r="F423" s="34">
        <f t="shared" si="112"/>
        <v>5515</v>
      </c>
      <c r="G423" s="34">
        <f t="shared" si="113"/>
        <v>984</v>
      </c>
      <c r="H423" s="32">
        <f t="shared" si="114"/>
        <v>0.11743037219998297</v>
      </c>
      <c r="I423" s="32">
        <f t="shared" si="114"/>
        <v>1.9108651325371394E-2</v>
      </c>
    </row>
    <row r="424" spans="2:9" ht="15" x14ac:dyDescent="0.2">
      <c r="B424" s="53" t="s">
        <v>327</v>
      </c>
      <c r="C424" s="30">
        <f>BEBR2024!D413</f>
        <v>29795</v>
      </c>
      <c r="D424" s="30">
        <f>BEBR2024!B413</f>
        <v>30565</v>
      </c>
      <c r="E424" s="54">
        <f>BEBR2025!B413</f>
        <v>30600</v>
      </c>
      <c r="F424" s="34">
        <f t="shared" si="112"/>
        <v>805</v>
      </c>
      <c r="G424" s="34">
        <f t="shared" si="113"/>
        <v>35</v>
      </c>
      <c r="H424" s="32">
        <f t="shared" si="114"/>
        <v>2.7017956032891425E-2</v>
      </c>
      <c r="I424" s="32">
        <f t="shared" si="114"/>
        <v>1.1451006052674627E-3</v>
      </c>
    </row>
    <row r="425" spans="2:9" ht="15" x14ac:dyDescent="0.2">
      <c r="B425" s="53" t="s">
        <v>19</v>
      </c>
      <c r="C425" s="30">
        <f>BEBR2024!D414</f>
        <v>905200</v>
      </c>
      <c r="D425" s="30">
        <f>BEBR2024!B414</f>
        <v>940603</v>
      </c>
      <c r="E425" s="54">
        <f>BEBR2025!B414</f>
        <v>952368</v>
      </c>
      <c r="F425" s="34">
        <f t="shared" si="112"/>
        <v>47168</v>
      </c>
      <c r="G425" s="34">
        <f t="shared" si="113"/>
        <v>11765</v>
      </c>
      <c r="H425" s="32">
        <f t="shared" si="114"/>
        <v>5.2107821475916923E-2</v>
      </c>
      <c r="I425" s="32">
        <f t="shared" si="114"/>
        <v>1.2507933740377184E-2</v>
      </c>
    </row>
    <row r="426" spans="2:9" ht="15" x14ac:dyDescent="0.2">
      <c r="B426" s="33"/>
      <c r="C426" s="34"/>
      <c r="D426" s="34"/>
      <c r="E426" s="54"/>
      <c r="F426" s="34"/>
      <c r="G426" s="34"/>
      <c r="H426" s="384"/>
      <c r="I426" s="384"/>
    </row>
    <row r="427" spans="2:9" ht="15.75" x14ac:dyDescent="0.25">
      <c r="B427" s="389" t="s">
        <v>328</v>
      </c>
      <c r="C427" s="395">
        <f>BEBR2024!D416</f>
        <v>388656</v>
      </c>
      <c r="D427" s="395">
        <f>BEBR2024!B416</f>
        <v>451231</v>
      </c>
      <c r="E427" s="396">
        <f>BEBR2025!B416</f>
        <v>484915</v>
      </c>
      <c r="F427" s="396">
        <f>E427-C427</f>
        <v>96259</v>
      </c>
      <c r="G427" s="396">
        <f>E427-D427</f>
        <v>33684</v>
      </c>
      <c r="H427" s="397">
        <f t="shared" ref="H427:I430" si="115">F427/C427</f>
        <v>0.24767146268165163</v>
      </c>
      <c r="I427" s="397">
        <f t="shared" si="115"/>
        <v>7.4649126500617197E-2</v>
      </c>
    </row>
    <row r="428" spans="2:9" ht="15" x14ac:dyDescent="0.2">
      <c r="B428" s="53" t="s">
        <v>329</v>
      </c>
      <c r="C428" s="30">
        <f>BEBR2024!D417</f>
        <v>79226</v>
      </c>
      <c r="D428" s="30">
        <f>BEBR2024!B417</f>
        <v>85141</v>
      </c>
      <c r="E428" s="54">
        <f>BEBR2025!B417</f>
        <v>87664</v>
      </c>
      <c r="F428" s="34">
        <f>E428-C428</f>
        <v>8438</v>
      </c>
      <c r="G428" s="34">
        <f>E428-D428</f>
        <v>2523</v>
      </c>
      <c r="H428" s="32">
        <f t="shared" si="115"/>
        <v>0.10650544013328958</v>
      </c>
      <c r="I428" s="32">
        <f t="shared" si="115"/>
        <v>2.9633196697243396E-2</v>
      </c>
    </row>
    <row r="429" spans="2:9" ht="15" x14ac:dyDescent="0.2">
      <c r="B429" s="53" t="s">
        <v>330</v>
      </c>
      <c r="C429" s="30">
        <f>BEBR2024!D418</f>
        <v>58964</v>
      </c>
      <c r="D429" s="30">
        <f>BEBR2024!B418</f>
        <v>65974</v>
      </c>
      <c r="E429" s="54">
        <f>BEBR2025!B418</f>
        <v>71242</v>
      </c>
      <c r="F429" s="34">
        <f>E429-C429</f>
        <v>12278</v>
      </c>
      <c r="G429" s="34">
        <f>E429-D429</f>
        <v>5268</v>
      </c>
      <c r="H429" s="32">
        <f t="shared" si="115"/>
        <v>0.20822874974560748</v>
      </c>
      <c r="I429" s="32">
        <f t="shared" si="115"/>
        <v>7.9849637736077853E-2</v>
      </c>
    </row>
    <row r="430" spans="2:9" ht="15" x14ac:dyDescent="0.2">
      <c r="B430" s="53" t="s">
        <v>19</v>
      </c>
      <c r="C430" s="30">
        <f>BEBR2024!D419</f>
        <v>250466</v>
      </c>
      <c r="D430" s="30">
        <f>BEBR2024!B419</f>
        <v>300116</v>
      </c>
      <c r="E430" s="54">
        <f>BEBR2025!B419</f>
        <v>326009</v>
      </c>
      <c r="F430" s="34">
        <f>E430-C430</f>
        <v>75543</v>
      </c>
      <c r="G430" s="34">
        <f>E430-D430</f>
        <v>25893</v>
      </c>
      <c r="H430" s="32">
        <f t="shared" si="115"/>
        <v>0.30160979933404136</v>
      </c>
      <c r="I430" s="32">
        <f t="shared" si="115"/>
        <v>8.627663969931626E-2</v>
      </c>
    </row>
    <row r="431" spans="2:9" ht="15" x14ac:dyDescent="0.2">
      <c r="B431" s="33"/>
      <c r="C431" s="34"/>
      <c r="D431" s="34"/>
      <c r="E431" s="54"/>
      <c r="F431" s="34"/>
      <c r="G431" s="34"/>
      <c r="H431" s="384"/>
      <c r="I431" s="384"/>
    </row>
    <row r="432" spans="2:9" ht="15.75" x14ac:dyDescent="0.25">
      <c r="B432" s="389" t="s">
        <v>331</v>
      </c>
      <c r="C432" s="395">
        <f>BEBR2024!D421</f>
        <v>1492191</v>
      </c>
      <c r="D432" s="395">
        <f>BEBR2024!B421</f>
        <v>1545905</v>
      </c>
      <c r="E432" s="396">
        <f>BEBR2025!B421</f>
        <v>1556161</v>
      </c>
      <c r="F432" s="396">
        <f t="shared" ref="F432:F472" si="116">E432-C432</f>
        <v>63970</v>
      </c>
      <c r="G432" s="396">
        <f t="shared" ref="G432:G472" si="117">E432-D432</f>
        <v>10256</v>
      </c>
      <c r="H432" s="397">
        <f t="shared" ref="H432:I472" si="118">F432/C432</f>
        <v>4.2869847090620437E-2</v>
      </c>
      <c r="I432" s="397">
        <f t="shared" si="118"/>
        <v>6.6343015903305835E-3</v>
      </c>
    </row>
    <row r="433" spans="2:9" ht="15" x14ac:dyDescent="0.2">
      <c r="B433" s="53" t="s">
        <v>332</v>
      </c>
      <c r="C433" s="30">
        <f>BEBR2024!D422</f>
        <v>2142</v>
      </c>
      <c r="D433" s="30">
        <f>BEBR2024!B422</f>
        <v>2135</v>
      </c>
      <c r="E433" s="54">
        <f>BEBR2025!B422</f>
        <v>2138</v>
      </c>
      <c r="F433" s="34">
        <f t="shared" si="116"/>
        <v>-4</v>
      </c>
      <c r="G433" s="34">
        <f t="shared" si="117"/>
        <v>3</v>
      </c>
      <c r="H433" s="32">
        <f t="shared" si="118"/>
        <v>-1.8674136321195146E-3</v>
      </c>
      <c r="I433" s="32">
        <f t="shared" si="118"/>
        <v>1.405152224824356E-3</v>
      </c>
    </row>
    <row r="434" spans="2:9" ht="15" x14ac:dyDescent="0.2">
      <c r="B434" s="53" t="s">
        <v>333</v>
      </c>
      <c r="C434" s="30">
        <f>BEBR2024!D423</f>
        <v>16698</v>
      </c>
      <c r="D434" s="30">
        <f>BEBR2024!B423</f>
        <v>17468</v>
      </c>
      <c r="E434" s="54">
        <f>BEBR2025!B423</f>
        <v>17542</v>
      </c>
      <c r="F434" s="34">
        <f t="shared" si="116"/>
        <v>844</v>
      </c>
      <c r="G434" s="34">
        <f t="shared" si="117"/>
        <v>74</v>
      </c>
      <c r="H434" s="32">
        <f t="shared" si="118"/>
        <v>5.0544975446161218E-2</v>
      </c>
      <c r="I434" s="32">
        <f t="shared" si="118"/>
        <v>4.2363178383329515E-3</v>
      </c>
    </row>
    <row r="435" spans="2:9" ht="15" x14ac:dyDescent="0.2">
      <c r="B435" s="53" t="s">
        <v>334</v>
      </c>
      <c r="C435" s="30">
        <f>BEBR2024!D424</f>
        <v>97422</v>
      </c>
      <c r="D435" s="30">
        <f>BEBR2024!B424</f>
        <v>100560</v>
      </c>
      <c r="E435" s="54">
        <f>BEBR2025!B424</f>
        <v>100897</v>
      </c>
      <c r="F435" s="34">
        <f t="shared" si="116"/>
        <v>3475</v>
      </c>
      <c r="G435" s="34">
        <f t="shared" si="117"/>
        <v>337</v>
      </c>
      <c r="H435" s="32">
        <f t="shared" si="118"/>
        <v>3.5669561290057689E-2</v>
      </c>
      <c r="I435" s="32">
        <f t="shared" si="118"/>
        <v>3.3512330946698487E-3</v>
      </c>
    </row>
    <row r="436" spans="2:9" ht="15" x14ac:dyDescent="0.2">
      <c r="B436" s="53" t="s">
        <v>335</v>
      </c>
      <c r="C436" s="30">
        <f>BEBR2024!D425</f>
        <v>80380</v>
      </c>
      <c r="D436" s="30">
        <f>BEBR2024!B425</f>
        <v>82393</v>
      </c>
      <c r="E436" s="54">
        <f>BEBR2025!B425</f>
        <v>82937</v>
      </c>
      <c r="F436" s="34">
        <f t="shared" si="116"/>
        <v>2557</v>
      </c>
      <c r="G436" s="34">
        <f t="shared" si="117"/>
        <v>544</v>
      </c>
      <c r="H436" s="32">
        <f t="shared" si="118"/>
        <v>3.1811395869619306E-2</v>
      </c>
      <c r="I436" s="32">
        <f t="shared" si="118"/>
        <v>6.6025026397873608E-3</v>
      </c>
    </row>
    <row r="437" spans="2:9" ht="15" x14ac:dyDescent="0.2">
      <c r="B437" s="53" t="s">
        <v>336</v>
      </c>
      <c r="C437" s="30">
        <f>BEBR2024!D426</f>
        <v>502</v>
      </c>
      <c r="D437" s="30">
        <f>BEBR2024!B426</f>
        <v>498</v>
      </c>
      <c r="E437" s="54">
        <f>BEBR2025!B426</f>
        <v>494</v>
      </c>
      <c r="F437" s="34">
        <f t="shared" si="116"/>
        <v>-8</v>
      </c>
      <c r="G437" s="34">
        <f t="shared" si="117"/>
        <v>-4</v>
      </c>
      <c r="H437" s="32">
        <f t="shared" si="118"/>
        <v>-1.5936254980079681E-2</v>
      </c>
      <c r="I437" s="32">
        <f t="shared" si="118"/>
        <v>-8.0321285140562242E-3</v>
      </c>
    </row>
    <row r="438" spans="2:9" ht="15" x14ac:dyDescent="0.2">
      <c r="B438" s="53" t="s">
        <v>337</v>
      </c>
      <c r="C438" s="30">
        <f>BEBR2024!D427</f>
        <v>134</v>
      </c>
      <c r="D438" s="30">
        <f>BEBR2024!B427</f>
        <v>137</v>
      </c>
      <c r="E438" s="54">
        <f>BEBR2025!B427</f>
        <v>139</v>
      </c>
      <c r="F438" s="34">
        <f t="shared" si="116"/>
        <v>5</v>
      </c>
      <c r="G438" s="34">
        <f t="shared" si="117"/>
        <v>2</v>
      </c>
      <c r="H438" s="32">
        <f t="shared" si="118"/>
        <v>3.7313432835820892E-2</v>
      </c>
      <c r="I438" s="32">
        <f t="shared" si="118"/>
        <v>1.4598540145985401E-2</v>
      </c>
    </row>
    <row r="439" spans="2:9" ht="15" x14ac:dyDescent="0.2">
      <c r="B439" s="53" t="s">
        <v>338</v>
      </c>
      <c r="C439" s="30">
        <f>BEBR2024!D428</f>
        <v>66846</v>
      </c>
      <c r="D439" s="30">
        <f>BEBR2024!B428</f>
        <v>68096</v>
      </c>
      <c r="E439" s="54">
        <f>BEBR2025!B428</f>
        <v>69038</v>
      </c>
      <c r="F439" s="34">
        <f t="shared" si="116"/>
        <v>2192</v>
      </c>
      <c r="G439" s="34">
        <f t="shared" si="117"/>
        <v>942</v>
      </c>
      <c r="H439" s="32">
        <f t="shared" si="118"/>
        <v>3.2791790084672229E-2</v>
      </c>
      <c r="I439" s="32">
        <f t="shared" si="118"/>
        <v>1.3833411654135338E-2</v>
      </c>
    </row>
    <row r="440" spans="2:9" ht="15" x14ac:dyDescent="0.2">
      <c r="B440" s="53" t="s">
        <v>339</v>
      </c>
      <c r="C440" s="30">
        <f>BEBR2024!D429</f>
        <v>217</v>
      </c>
      <c r="D440" s="30">
        <f>BEBR2024!B429</f>
        <v>214</v>
      </c>
      <c r="E440" s="54">
        <f>BEBR2025!B429</f>
        <v>216</v>
      </c>
      <c r="F440" s="34">
        <f t="shared" si="116"/>
        <v>-1</v>
      </c>
      <c r="G440" s="34">
        <f t="shared" si="117"/>
        <v>2</v>
      </c>
      <c r="H440" s="32">
        <f t="shared" si="118"/>
        <v>-4.608294930875576E-3</v>
      </c>
      <c r="I440" s="32">
        <f t="shared" si="118"/>
        <v>9.3457943925233638E-3</v>
      </c>
    </row>
    <row r="441" spans="2:9" ht="15" x14ac:dyDescent="0.2">
      <c r="B441" s="53" t="s">
        <v>340</v>
      </c>
      <c r="C441" s="30">
        <f>BEBR2024!D430</f>
        <v>255</v>
      </c>
      <c r="D441" s="30">
        <f>BEBR2024!B430</f>
        <v>287</v>
      </c>
      <c r="E441" s="54">
        <f>BEBR2025!B430</f>
        <v>284</v>
      </c>
      <c r="F441" s="34">
        <f t="shared" si="116"/>
        <v>29</v>
      </c>
      <c r="G441" s="34">
        <f t="shared" si="117"/>
        <v>-3</v>
      </c>
      <c r="H441" s="32">
        <f t="shared" si="118"/>
        <v>0.11372549019607843</v>
      </c>
      <c r="I441" s="32">
        <f t="shared" si="118"/>
        <v>-1.0452961672473868E-2</v>
      </c>
    </row>
    <row r="442" spans="2:9" ht="15" x14ac:dyDescent="0.2">
      <c r="B442" s="53" t="s">
        <v>341</v>
      </c>
      <c r="C442" s="30">
        <f>BEBR2024!D431</f>
        <v>43990</v>
      </c>
      <c r="D442" s="30">
        <f>BEBR2024!B431</f>
        <v>45439</v>
      </c>
      <c r="E442" s="54">
        <f>BEBR2025!B431</f>
        <v>45403</v>
      </c>
      <c r="F442" s="34">
        <f t="shared" si="116"/>
        <v>1413</v>
      </c>
      <c r="G442" s="34">
        <f t="shared" si="117"/>
        <v>-36</v>
      </c>
      <c r="H442" s="32">
        <f t="shared" si="118"/>
        <v>3.212093657649466E-2</v>
      </c>
      <c r="I442" s="32">
        <f t="shared" si="118"/>
        <v>-7.9227095666718013E-4</v>
      </c>
    </row>
    <row r="443" spans="2:9" ht="15" x14ac:dyDescent="0.2">
      <c r="B443" s="53" t="s">
        <v>342</v>
      </c>
      <c r="C443" s="30">
        <f>BEBR2024!D432</f>
        <v>954</v>
      </c>
      <c r="D443" s="30">
        <f>BEBR2024!B432</f>
        <v>956</v>
      </c>
      <c r="E443" s="54">
        <f>BEBR2025!B432</f>
        <v>957</v>
      </c>
      <c r="F443" s="34">
        <f t="shared" si="116"/>
        <v>3</v>
      </c>
      <c r="G443" s="34">
        <f t="shared" si="117"/>
        <v>1</v>
      </c>
      <c r="H443" s="32">
        <f t="shared" si="118"/>
        <v>3.1446540880503146E-3</v>
      </c>
      <c r="I443" s="32">
        <f t="shared" si="118"/>
        <v>1.0460251046025104E-3</v>
      </c>
    </row>
    <row r="444" spans="2:9" ht="15" x14ac:dyDescent="0.2">
      <c r="B444" s="53" t="s">
        <v>343</v>
      </c>
      <c r="C444" s="30">
        <f>BEBR2024!D433</f>
        <v>2187</v>
      </c>
      <c r="D444" s="30">
        <f>BEBR2024!B433</f>
        <v>2188</v>
      </c>
      <c r="E444" s="54">
        <f>BEBR2025!B433</f>
        <v>2274</v>
      </c>
      <c r="F444" s="34">
        <f t="shared" si="116"/>
        <v>87</v>
      </c>
      <c r="G444" s="34">
        <f t="shared" si="117"/>
        <v>86</v>
      </c>
      <c r="H444" s="32">
        <f t="shared" si="118"/>
        <v>3.9780521262002745E-2</v>
      </c>
      <c r="I444" s="32">
        <f t="shared" si="118"/>
        <v>3.9305301645338207E-2</v>
      </c>
    </row>
    <row r="445" spans="2:9" ht="15" x14ac:dyDescent="0.2">
      <c r="B445" s="53" t="s">
        <v>344</v>
      </c>
      <c r="C445" s="30">
        <f>BEBR2024!D434</f>
        <v>4295</v>
      </c>
      <c r="D445" s="30">
        <f>BEBR2024!B434</f>
        <v>4287</v>
      </c>
      <c r="E445" s="54">
        <f>BEBR2025!B434</f>
        <v>4279</v>
      </c>
      <c r="F445" s="34">
        <f t="shared" si="116"/>
        <v>-16</v>
      </c>
      <c r="G445" s="34">
        <f t="shared" si="117"/>
        <v>-8</v>
      </c>
      <c r="H445" s="32">
        <f t="shared" si="118"/>
        <v>-3.7252619324796275E-3</v>
      </c>
      <c r="I445" s="32">
        <f t="shared" si="118"/>
        <v>-1.8661068346162819E-3</v>
      </c>
    </row>
    <row r="446" spans="2:9" ht="15" x14ac:dyDescent="0.2">
      <c r="B446" s="53" t="s">
        <v>345</v>
      </c>
      <c r="C446" s="30">
        <f>BEBR2024!D435</f>
        <v>2687</v>
      </c>
      <c r="D446" s="30">
        <f>BEBR2024!B435</f>
        <v>2672</v>
      </c>
      <c r="E446" s="54">
        <f>BEBR2025!B435</f>
        <v>2670</v>
      </c>
      <c r="F446" s="34">
        <f t="shared" si="116"/>
        <v>-17</v>
      </c>
      <c r="G446" s="34">
        <f t="shared" si="117"/>
        <v>-2</v>
      </c>
      <c r="H446" s="32">
        <f t="shared" si="118"/>
        <v>-6.3267584666914772E-3</v>
      </c>
      <c r="I446" s="32">
        <f t="shared" si="118"/>
        <v>-7.4850299401197609E-4</v>
      </c>
    </row>
    <row r="447" spans="2:9" ht="15" x14ac:dyDescent="0.2">
      <c r="B447" s="53" t="s">
        <v>346</v>
      </c>
      <c r="C447" s="30">
        <f>BEBR2024!D436</f>
        <v>3858</v>
      </c>
      <c r="D447" s="30">
        <f>BEBR2024!B436</f>
        <v>3871</v>
      </c>
      <c r="E447" s="54">
        <f>BEBR2025!B436</f>
        <v>3895</v>
      </c>
      <c r="F447" s="34">
        <f t="shared" si="116"/>
        <v>37</v>
      </c>
      <c r="G447" s="34">
        <f t="shared" si="117"/>
        <v>24</v>
      </c>
      <c r="H447" s="32">
        <f t="shared" si="118"/>
        <v>9.5904613789528255E-3</v>
      </c>
      <c r="I447" s="32">
        <f t="shared" si="118"/>
        <v>6.1999483337638857E-3</v>
      </c>
    </row>
    <row r="448" spans="2:9" ht="15" x14ac:dyDescent="0.2">
      <c r="B448" s="53" t="s">
        <v>347</v>
      </c>
      <c r="C448" s="30">
        <f>BEBR2024!D437</f>
        <v>61047</v>
      </c>
      <c r="D448" s="30">
        <f>BEBR2024!B437</f>
        <v>61215</v>
      </c>
      <c r="E448" s="54">
        <f>BEBR2025!B437</f>
        <v>61246</v>
      </c>
      <c r="F448" s="34">
        <f t="shared" si="116"/>
        <v>199</v>
      </c>
      <c r="G448" s="34">
        <f t="shared" si="117"/>
        <v>31</v>
      </c>
      <c r="H448" s="32">
        <f t="shared" si="118"/>
        <v>3.2597834455419593E-3</v>
      </c>
      <c r="I448" s="32">
        <f t="shared" si="118"/>
        <v>5.0641182716654415E-4</v>
      </c>
    </row>
    <row r="449" spans="2:9" ht="15" x14ac:dyDescent="0.2">
      <c r="B449" s="53" t="s">
        <v>348</v>
      </c>
      <c r="C449" s="30">
        <f>BEBR2024!D438</f>
        <v>405</v>
      </c>
      <c r="D449" s="30">
        <f>BEBR2024!B438</f>
        <v>412</v>
      </c>
      <c r="E449" s="54">
        <f>BEBR2025!B438</f>
        <v>410</v>
      </c>
      <c r="F449" s="34">
        <f t="shared" si="116"/>
        <v>5</v>
      </c>
      <c r="G449" s="34">
        <f t="shared" si="117"/>
        <v>-2</v>
      </c>
      <c r="H449" s="32">
        <f t="shared" si="118"/>
        <v>1.2345679012345678E-2</v>
      </c>
      <c r="I449" s="32">
        <f t="shared" si="118"/>
        <v>-4.8543689320388345E-3</v>
      </c>
    </row>
    <row r="450" spans="2:9" ht="15" x14ac:dyDescent="0.2">
      <c r="B450" s="53" t="s">
        <v>349</v>
      </c>
      <c r="C450" s="30">
        <f>BEBR2024!D439</f>
        <v>3564</v>
      </c>
      <c r="D450" s="30">
        <f>BEBR2024!B439</f>
        <v>3545</v>
      </c>
      <c r="E450" s="54">
        <f>BEBR2025!B439</f>
        <v>3547</v>
      </c>
      <c r="F450" s="34">
        <f t="shared" si="116"/>
        <v>-17</v>
      </c>
      <c r="G450" s="34">
        <f t="shared" si="117"/>
        <v>2</v>
      </c>
      <c r="H450" s="32">
        <f t="shared" si="118"/>
        <v>-4.7699214365881032E-3</v>
      </c>
      <c r="I450" s="32">
        <f t="shared" si="118"/>
        <v>5.641748942172073E-4</v>
      </c>
    </row>
    <row r="451" spans="2:9" ht="15" x14ac:dyDescent="0.2">
      <c r="B451" s="53" t="s">
        <v>350</v>
      </c>
      <c r="C451" s="30">
        <f>BEBR2024!D440</f>
        <v>9047</v>
      </c>
      <c r="D451" s="30">
        <f>BEBR2024!B440</f>
        <v>9014</v>
      </c>
      <c r="E451" s="54">
        <f>BEBR2025!B440</f>
        <v>9174</v>
      </c>
      <c r="F451" s="34">
        <f t="shared" si="116"/>
        <v>127</v>
      </c>
      <c r="G451" s="34">
        <f t="shared" si="117"/>
        <v>160</v>
      </c>
      <c r="H451" s="32">
        <f t="shared" si="118"/>
        <v>1.4037802586492761E-2</v>
      </c>
      <c r="I451" s="32">
        <f t="shared" si="118"/>
        <v>1.7750166407810072E-2</v>
      </c>
    </row>
    <row r="452" spans="2:9" ht="15" x14ac:dyDescent="0.2">
      <c r="B452" s="53" t="s">
        <v>351</v>
      </c>
      <c r="C452" s="30">
        <f>BEBR2024!D441</f>
        <v>42219</v>
      </c>
      <c r="D452" s="30">
        <f>BEBR2024!B441</f>
        <v>43472</v>
      </c>
      <c r="E452" s="54">
        <f>BEBR2025!B441</f>
        <v>43596</v>
      </c>
      <c r="F452" s="34">
        <f t="shared" si="116"/>
        <v>1377</v>
      </c>
      <c r="G452" s="34">
        <f t="shared" si="117"/>
        <v>124</v>
      </c>
      <c r="H452" s="32">
        <f t="shared" si="118"/>
        <v>3.2615646983585586E-2</v>
      </c>
      <c r="I452" s="32">
        <f t="shared" si="118"/>
        <v>2.8524107471475891E-3</v>
      </c>
    </row>
    <row r="453" spans="2:9" ht="15" x14ac:dyDescent="0.2">
      <c r="B453" s="53" t="s">
        <v>352</v>
      </c>
      <c r="C453" s="30">
        <f>BEBR2024!D442</f>
        <v>11504</v>
      </c>
      <c r="D453" s="30">
        <f>BEBR2024!B442</f>
        <v>12239</v>
      </c>
      <c r="E453" s="54">
        <f>BEBR2025!B442</f>
        <v>12248</v>
      </c>
      <c r="F453" s="34">
        <f t="shared" si="116"/>
        <v>744</v>
      </c>
      <c r="G453" s="34">
        <f t="shared" si="117"/>
        <v>9</v>
      </c>
      <c r="H453" s="32">
        <f t="shared" si="118"/>
        <v>6.4673157162726008E-2</v>
      </c>
      <c r="I453" s="32">
        <f t="shared" si="118"/>
        <v>7.35354195604216E-4</v>
      </c>
    </row>
    <row r="454" spans="2:9" ht="15" x14ac:dyDescent="0.2">
      <c r="B454" s="53" t="s">
        <v>353</v>
      </c>
      <c r="C454" s="37">
        <f>BEBR2024!D443</f>
        <v>3355</v>
      </c>
      <c r="D454" s="30">
        <f>BEBR2024!B443</f>
        <v>3374</v>
      </c>
      <c r="E454" s="54">
        <f>BEBR2025!B443</f>
        <v>3384</v>
      </c>
      <c r="F454" s="34">
        <f t="shared" si="116"/>
        <v>29</v>
      </c>
      <c r="G454" s="34">
        <f t="shared" si="117"/>
        <v>10</v>
      </c>
      <c r="H454" s="32">
        <f t="shared" si="118"/>
        <v>8.6438152011922512E-3</v>
      </c>
      <c r="I454" s="32">
        <f t="shared" si="118"/>
        <v>2.9638411381149969E-3</v>
      </c>
    </row>
    <row r="455" spans="2:9" ht="15" x14ac:dyDescent="0.2">
      <c r="B455" s="53" t="s">
        <v>354</v>
      </c>
      <c r="C455" s="30">
        <f>BEBR2024!D444</f>
        <v>419</v>
      </c>
      <c r="D455" s="30">
        <f>BEBR2024!B444</f>
        <v>416</v>
      </c>
      <c r="E455" s="54">
        <f>BEBR2025!B444</f>
        <v>412</v>
      </c>
      <c r="F455" s="34">
        <f t="shared" si="116"/>
        <v>-7</v>
      </c>
      <c r="G455" s="34">
        <f t="shared" si="117"/>
        <v>-4</v>
      </c>
      <c r="H455" s="32">
        <f t="shared" si="118"/>
        <v>-1.6706443914081145E-2</v>
      </c>
      <c r="I455" s="32">
        <f t="shared" si="118"/>
        <v>-9.6153846153846159E-3</v>
      </c>
    </row>
    <row r="456" spans="2:9" ht="15" x14ac:dyDescent="0.2">
      <c r="B456" s="53" t="s">
        <v>355</v>
      </c>
      <c r="C456" s="30">
        <f>BEBR2024!D445</f>
        <v>2142</v>
      </c>
      <c r="D456" s="30">
        <f>BEBR2024!B445</f>
        <v>2511</v>
      </c>
      <c r="E456" s="54">
        <f>BEBR2025!B445</f>
        <v>2530</v>
      </c>
      <c r="F456" s="34">
        <f t="shared" si="116"/>
        <v>388</v>
      </c>
      <c r="G456" s="34">
        <f t="shared" si="117"/>
        <v>19</v>
      </c>
      <c r="H456" s="32">
        <f t="shared" si="118"/>
        <v>0.1811391223155929</v>
      </c>
      <c r="I456" s="32">
        <f t="shared" si="118"/>
        <v>7.5667064914376738E-3</v>
      </c>
    </row>
    <row r="457" spans="2:9" ht="15" x14ac:dyDescent="0.2">
      <c r="B457" s="53" t="s">
        <v>356</v>
      </c>
      <c r="C457" s="30">
        <f>BEBR2024!D446</f>
        <v>13162</v>
      </c>
      <c r="D457" s="30">
        <f>BEBR2024!B446</f>
        <v>13101</v>
      </c>
      <c r="E457" s="54">
        <f>BEBR2025!B446</f>
        <v>13111</v>
      </c>
      <c r="F457" s="34">
        <f t="shared" si="116"/>
        <v>-51</v>
      </c>
      <c r="G457" s="34">
        <f t="shared" si="117"/>
        <v>10</v>
      </c>
      <c r="H457" s="32">
        <f t="shared" si="118"/>
        <v>-3.8747910651876615E-3</v>
      </c>
      <c r="I457" s="32">
        <f t="shared" si="118"/>
        <v>7.633005114113426E-4</v>
      </c>
    </row>
    <row r="458" spans="2:9" ht="15" x14ac:dyDescent="0.2">
      <c r="B458" s="53" t="s">
        <v>357</v>
      </c>
      <c r="C458" s="30">
        <f>BEBR2024!D447</f>
        <v>1830</v>
      </c>
      <c r="D458" s="30">
        <f>BEBR2024!B447</f>
        <v>1810</v>
      </c>
      <c r="E458" s="54">
        <f>BEBR2025!B447</f>
        <v>1819</v>
      </c>
      <c r="F458" s="34">
        <f t="shared" si="116"/>
        <v>-11</v>
      </c>
      <c r="G458" s="34">
        <f t="shared" si="117"/>
        <v>9</v>
      </c>
      <c r="H458" s="32">
        <f t="shared" si="118"/>
        <v>-6.0109289617486343E-3</v>
      </c>
      <c r="I458" s="32">
        <f t="shared" si="118"/>
        <v>4.9723756906077344E-3</v>
      </c>
    </row>
    <row r="459" spans="2:9" ht="15" x14ac:dyDescent="0.2">
      <c r="B459" s="53" t="s">
        <v>358</v>
      </c>
      <c r="C459" s="30">
        <f>BEBR2024!D448</f>
        <v>5524</v>
      </c>
      <c r="D459" s="30">
        <f>BEBR2024!B448</f>
        <v>5666</v>
      </c>
      <c r="E459" s="54">
        <f>BEBR2025!B448</f>
        <v>5612</v>
      </c>
      <c r="F459" s="34">
        <f t="shared" si="116"/>
        <v>88</v>
      </c>
      <c r="G459" s="34">
        <f t="shared" si="117"/>
        <v>-54</v>
      </c>
      <c r="H459" s="32">
        <f t="shared" si="118"/>
        <v>1.5930485155684286E-2</v>
      </c>
      <c r="I459" s="32">
        <f t="shared" si="118"/>
        <v>-9.5305330038828098E-3</v>
      </c>
    </row>
    <row r="460" spans="2:9" ht="15" x14ac:dyDescent="0.2">
      <c r="B460" s="53" t="s">
        <v>359</v>
      </c>
      <c r="C460" s="30">
        <f>BEBR2024!D449</f>
        <v>9245</v>
      </c>
      <c r="D460" s="30">
        <f>BEBR2024!B449</f>
        <v>9212</v>
      </c>
      <c r="E460" s="54">
        <f>BEBR2025!B449</f>
        <v>9191</v>
      </c>
      <c r="F460" s="34">
        <f t="shared" si="116"/>
        <v>-54</v>
      </c>
      <c r="G460" s="34">
        <f t="shared" si="117"/>
        <v>-21</v>
      </c>
      <c r="H460" s="32">
        <f t="shared" si="118"/>
        <v>-5.8409951325040562E-3</v>
      </c>
      <c r="I460" s="32">
        <f t="shared" si="118"/>
        <v>-2.2796352583586625E-3</v>
      </c>
    </row>
    <row r="461" spans="2:9" ht="15" x14ac:dyDescent="0.2">
      <c r="B461" s="53" t="s">
        <v>360</v>
      </c>
      <c r="C461" s="30">
        <f>BEBR2024!D450</f>
        <v>59182</v>
      </c>
      <c r="D461" s="30">
        <f>BEBR2024!B450</f>
        <v>62469</v>
      </c>
      <c r="E461" s="54">
        <f>BEBR2025!B450</f>
        <v>64547</v>
      </c>
      <c r="F461" s="34">
        <f t="shared" si="116"/>
        <v>5365</v>
      </c>
      <c r="G461" s="34">
        <f t="shared" si="117"/>
        <v>2078</v>
      </c>
      <c r="H461" s="32">
        <f t="shared" si="118"/>
        <v>9.0652563279375487E-2</v>
      </c>
      <c r="I461" s="32">
        <f t="shared" si="118"/>
        <v>3.3264499191599031E-2</v>
      </c>
    </row>
    <row r="462" spans="2:9" ht="15" x14ac:dyDescent="0.2">
      <c r="B462" s="53" t="s">
        <v>361</v>
      </c>
      <c r="C462" s="30">
        <f>BEBR2024!D451</f>
        <v>1330</v>
      </c>
      <c r="D462" s="30">
        <f>BEBR2024!B451</f>
        <v>1283</v>
      </c>
      <c r="E462" s="54">
        <f>BEBR2025!B451</f>
        <v>1295</v>
      </c>
      <c r="F462" s="34">
        <f t="shared" si="116"/>
        <v>-35</v>
      </c>
      <c r="G462" s="34">
        <f t="shared" si="117"/>
        <v>12</v>
      </c>
      <c r="H462" s="32">
        <f t="shared" si="118"/>
        <v>-2.6315789473684209E-2</v>
      </c>
      <c r="I462" s="32">
        <f t="shared" si="118"/>
        <v>9.3530787217459086E-3</v>
      </c>
    </row>
    <row r="463" spans="2:9" ht="15" x14ac:dyDescent="0.2">
      <c r="B463" s="53" t="s">
        <v>362</v>
      </c>
      <c r="C463" s="30">
        <f>BEBR2024!D452</f>
        <v>26890</v>
      </c>
      <c r="D463" s="30">
        <f>BEBR2024!B452</f>
        <v>27312</v>
      </c>
      <c r="E463" s="54">
        <f>BEBR2025!B452</f>
        <v>27928</v>
      </c>
      <c r="F463" s="34">
        <f t="shared" si="116"/>
        <v>1038</v>
      </c>
      <c r="G463" s="34">
        <f t="shared" si="117"/>
        <v>616</v>
      </c>
      <c r="H463" s="32">
        <f t="shared" si="118"/>
        <v>3.8601710673112681E-2</v>
      </c>
      <c r="I463" s="32">
        <f t="shared" si="118"/>
        <v>2.2554188635032221E-2</v>
      </c>
    </row>
    <row r="464" spans="2:9" ht="15" x14ac:dyDescent="0.2">
      <c r="B464" s="53" t="s">
        <v>363</v>
      </c>
      <c r="C464" s="30">
        <f>BEBR2024!D453</f>
        <v>37604</v>
      </c>
      <c r="D464" s="30">
        <f>BEBR2024!B453</f>
        <v>39390</v>
      </c>
      <c r="E464" s="54">
        <f>BEBR2025!B453</f>
        <v>39644</v>
      </c>
      <c r="F464" s="34">
        <f t="shared" si="116"/>
        <v>2040</v>
      </c>
      <c r="G464" s="34">
        <f t="shared" si="117"/>
        <v>254</v>
      </c>
      <c r="H464" s="32">
        <f t="shared" si="118"/>
        <v>5.4249547920433995E-2</v>
      </c>
      <c r="I464" s="32">
        <f t="shared" si="118"/>
        <v>6.4483371414064483E-3</v>
      </c>
    </row>
    <row r="465" spans="2:9" ht="15" x14ac:dyDescent="0.2">
      <c r="B465" s="53" t="s">
        <v>364</v>
      </c>
      <c r="C465" s="30">
        <f>BEBR2024!D454</f>
        <v>38932</v>
      </c>
      <c r="D465" s="30">
        <f>BEBR2024!B454</f>
        <v>40430</v>
      </c>
      <c r="E465" s="54">
        <f>BEBR2025!B454</f>
        <v>41165</v>
      </c>
      <c r="F465" s="34">
        <f t="shared" si="116"/>
        <v>2233</v>
      </c>
      <c r="G465" s="34">
        <f t="shared" si="117"/>
        <v>735</v>
      </c>
      <c r="H465" s="32">
        <f t="shared" si="118"/>
        <v>5.7356416315627247E-2</v>
      </c>
      <c r="I465" s="32">
        <f t="shared" si="118"/>
        <v>1.8179569626514964E-2</v>
      </c>
    </row>
    <row r="466" spans="2:9" ht="15" x14ac:dyDescent="0.2">
      <c r="B466" s="53" t="s">
        <v>365</v>
      </c>
      <c r="C466" s="30">
        <f>BEBR2024!D455</f>
        <v>4860</v>
      </c>
      <c r="D466" s="30">
        <f>BEBR2024!B455</f>
        <v>4984</v>
      </c>
      <c r="E466" s="54">
        <f>BEBR2025!B455</f>
        <v>4982</v>
      </c>
      <c r="F466" s="34">
        <f t="shared" si="116"/>
        <v>122</v>
      </c>
      <c r="G466" s="34">
        <f t="shared" si="117"/>
        <v>-2</v>
      </c>
      <c r="H466" s="32">
        <f t="shared" si="118"/>
        <v>2.5102880658436213E-2</v>
      </c>
      <c r="I466" s="32">
        <f t="shared" si="118"/>
        <v>-4.0128410914927769E-4</v>
      </c>
    </row>
    <row r="467" spans="2:9" ht="15" x14ac:dyDescent="0.2">
      <c r="B467" s="53" t="s">
        <v>366</v>
      </c>
      <c r="C467" s="30">
        <f>BEBR2024!D456</f>
        <v>1471</v>
      </c>
      <c r="D467" s="30">
        <f>BEBR2024!B456</f>
        <v>1465</v>
      </c>
      <c r="E467" s="54">
        <f>BEBR2025!B456</f>
        <v>1466</v>
      </c>
      <c r="F467" s="34">
        <f t="shared" si="116"/>
        <v>-5</v>
      </c>
      <c r="G467" s="34">
        <f t="shared" si="117"/>
        <v>1</v>
      </c>
      <c r="H467" s="32">
        <f t="shared" si="118"/>
        <v>-3.3990482664853841E-3</v>
      </c>
      <c r="I467" s="32">
        <f t="shared" si="118"/>
        <v>6.8259385665529011E-4</v>
      </c>
    </row>
    <row r="468" spans="2:9" ht="15" x14ac:dyDescent="0.2">
      <c r="B468" s="53" t="s">
        <v>367</v>
      </c>
      <c r="C468" s="30">
        <f>BEBR2024!D457</f>
        <v>6158</v>
      </c>
      <c r="D468" s="30">
        <f>BEBR2024!B457</f>
        <v>6093</v>
      </c>
      <c r="E468" s="54">
        <f>BEBR2025!B457</f>
        <v>6116</v>
      </c>
      <c r="F468" s="34">
        <f t="shared" si="116"/>
        <v>-42</v>
      </c>
      <c r="G468" s="34">
        <f t="shared" si="117"/>
        <v>23</v>
      </c>
      <c r="H468" s="32">
        <f t="shared" si="118"/>
        <v>-6.8203962325430337E-3</v>
      </c>
      <c r="I468" s="32">
        <f t="shared" si="118"/>
        <v>3.7748235680288857E-3</v>
      </c>
    </row>
    <row r="469" spans="2:9" ht="15" x14ac:dyDescent="0.2">
      <c r="B469" s="53" t="s">
        <v>368</v>
      </c>
      <c r="C469" s="30">
        <f>BEBR2024!D458</f>
        <v>61637</v>
      </c>
      <c r="D469" s="30">
        <f>BEBR2024!B458</f>
        <v>61794</v>
      </c>
      <c r="E469" s="54">
        <f>BEBR2025!B458</f>
        <v>61836</v>
      </c>
      <c r="F469" s="34">
        <f t="shared" si="116"/>
        <v>199</v>
      </c>
      <c r="G469" s="34">
        <f t="shared" si="117"/>
        <v>42</v>
      </c>
      <c r="H469" s="32">
        <f t="shared" si="118"/>
        <v>3.2285802358972696E-3</v>
      </c>
      <c r="I469" s="32">
        <f t="shared" si="118"/>
        <v>6.7967763860568987E-4</v>
      </c>
    </row>
    <row r="470" spans="2:9" ht="15" x14ac:dyDescent="0.2">
      <c r="B470" s="53" t="s">
        <v>369</v>
      </c>
      <c r="C470" s="30">
        <f>BEBR2024!D459</f>
        <v>906</v>
      </c>
      <c r="D470" s="30">
        <f>BEBR2024!B459</f>
        <v>6419</v>
      </c>
      <c r="E470" s="54">
        <f>BEBR2025!B459</f>
        <v>6685</v>
      </c>
      <c r="F470" s="34">
        <f t="shared" si="116"/>
        <v>5779</v>
      </c>
      <c r="G470" s="34">
        <f t="shared" si="117"/>
        <v>266</v>
      </c>
      <c r="H470" s="253" t="s">
        <v>217</v>
      </c>
      <c r="I470" s="32">
        <f t="shared" si="118"/>
        <v>4.1439476553980371E-2</v>
      </c>
    </row>
    <row r="471" spans="2:9" ht="15" x14ac:dyDescent="0.2">
      <c r="B471" s="53" t="s">
        <v>370</v>
      </c>
      <c r="C471" s="30">
        <f>BEBR2024!D460</f>
        <v>117415</v>
      </c>
      <c r="D471" s="30">
        <f>BEBR2024!B460</f>
        <v>125401</v>
      </c>
      <c r="E471" s="54">
        <f>BEBR2025!B460</f>
        <v>126944</v>
      </c>
      <c r="F471" s="34">
        <f t="shared" si="116"/>
        <v>9529</v>
      </c>
      <c r="G471" s="34">
        <f t="shared" si="117"/>
        <v>1543</v>
      </c>
      <c r="H471" s="32">
        <f t="shared" si="118"/>
        <v>8.115658135672614E-2</v>
      </c>
      <c r="I471" s="32">
        <f t="shared" si="118"/>
        <v>1.2304527077136546E-2</v>
      </c>
    </row>
    <row r="472" spans="2:9" ht="15" x14ac:dyDescent="0.2">
      <c r="B472" s="53" t="s">
        <v>19</v>
      </c>
      <c r="C472" s="30">
        <f>BEBR2024!D461</f>
        <v>649776</v>
      </c>
      <c r="D472" s="30">
        <f>BEBR2024!B461</f>
        <v>671677</v>
      </c>
      <c r="E472" s="54">
        <f>BEBR2025!B461</f>
        <v>674110</v>
      </c>
      <c r="F472" s="34">
        <f t="shared" si="116"/>
        <v>24334</v>
      </c>
      <c r="G472" s="34">
        <f t="shared" si="117"/>
        <v>2433</v>
      </c>
      <c r="H472" s="32">
        <f t="shared" si="118"/>
        <v>3.7449828864100858E-2</v>
      </c>
      <c r="I472" s="32">
        <f t="shared" si="118"/>
        <v>3.6222767788684144E-3</v>
      </c>
    </row>
    <row r="473" spans="2:9" ht="15" x14ac:dyDescent="0.2">
      <c r="B473" s="33"/>
      <c r="C473" s="34"/>
      <c r="D473" s="34"/>
      <c r="E473" s="54"/>
      <c r="F473" s="34"/>
      <c r="G473" s="34"/>
      <c r="H473" s="384"/>
      <c r="I473" s="384"/>
    </row>
    <row r="474" spans="2:9" ht="15.75" x14ac:dyDescent="0.25">
      <c r="B474" s="389" t="s">
        <v>371</v>
      </c>
      <c r="C474" s="395">
        <f>BEBR2024!D463</f>
        <v>561891</v>
      </c>
      <c r="D474" s="395">
        <f>BEBR2024!B463</f>
        <v>633029</v>
      </c>
      <c r="E474" s="396">
        <f>BEBR2025!B463</f>
        <v>648369</v>
      </c>
      <c r="F474" s="396">
        <f t="shared" ref="F474:F481" si="119">E474-C474</f>
        <v>86478</v>
      </c>
      <c r="G474" s="396">
        <f t="shared" ref="G474:G481" si="120">E474-D474</f>
        <v>15340</v>
      </c>
      <c r="H474" s="397">
        <f t="shared" ref="H474:I481" si="121">F474/C474</f>
        <v>0.15390529479916923</v>
      </c>
      <c r="I474" s="397">
        <f t="shared" si="121"/>
        <v>2.423269708022855E-2</v>
      </c>
    </row>
    <row r="475" spans="2:9" ht="15" x14ac:dyDescent="0.2">
      <c r="B475" s="53" t="s">
        <v>372</v>
      </c>
      <c r="C475" s="30">
        <f>BEBR2024!D464</f>
        <v>7275</v>
      </c>
      <c r="D475" s="30">
        <f>BEBR2024!B464</f>
        <v>9382</v>
      </c>
      <c r="E475" s="54">
        <f>BEBR2025!B464</f>
        <v>10206</v>
      </c>
      <c r="F475" s="34">
        <f t="shared" si="119"/>
        <v>2931</v>
      </c>
      <c r="G475" s="34">
        <f t="shared" si="120"/>
        <v>824</v>
      </c>
      <c r="H475" s="32">
        <f t="shared" si="121"/>
        <v>0.40288659793814435</v>
      </c>
      <c r="I475" s="32">
        <f t="shared" si="121"/>
        <v>8.7827755276060543E-2</v>
      </c>
    </row>
    <row r="476" spans="2:9" ht="15" x14ac:dyDescent="0.2">
      <c r="B476" s="53" t="s">
        <v>373</v>
      </c>
      <c r="C476" s="30">
        <f>BEBR2024!D465</f>
        <v>16728</v>
      </c>
      <c r="D476" s="30">
        <f>BEBR2024!B465</f>
        <v>17270</v>
      </c>
      <c r="E476" s="54">
        <f>BEBR2025!B465</f>
        <v>16977</v>
      </c>
      <c r="F476" s="34">
        <f t="shared" si="119"/>
        <v>249</v>
      </c>
      <c r="G476" s="34">
        <f t="shared" si="120"/>
        <v>-293</v>
      </c>
      <c r="H476" s="32">
        <f t="shared" si="121"/>
        <v>1.4885222381635581E-2</v>
      </c>
      <c r="I476" s="32">
        <f t="shared" si="121"/>
        <v>-1.696583671105964E-2</v>
      </c>
    </row>
    <row r="477" spans="2:9" ht="15" x14ac:dyDescent="0.2">
      <c r="B477" s="53" t="s">
        <v>374</v>
      </c>
      <c r="C477" s="30">
        <f>BEBR2024!D466</f>
        <v>3052</v>
      </c>
      <c r="D477" s="30">
        <f>BEBR2024!B466</f>
        <v>3251</v>
      </c>
      <c r="E477" s="54">
        <f>BEBR2025!B466</f>
        <v>2970</v>
      </c>
      <c r="F477" s="34">
        <f t="shared" si="119"/>
        <v>-82</v>
      </c>
      <c r="G477" s="34">
        <f t="shared" si="120"/>
        <v>-281</v>
      </c>
      <c r="H477" s="32">
        <f t="shared" si="121"/>
        <v>-2.6867627785058978E-2</v>
      </c>
      <c r="I477" s="32">
        <f t="shared" si="121"/>
        <v>-8.6434943094432476E-2</v>
      </c>
    </row>
    <row r="478" spans="2:9" ht="15" x14ac:dyDescent="0.2">
      <c r="B478" s="53" t="s">
        <v>375</v>
      </c>
      <c r="C478" s="30">
        <f>BEBR2024!D467</f>
        <v>2362</v>
      </c>
      <c r="D478" s="30">
        <f>BEBR2024!B467</f>
        <v>2282</v>
      </c>
      <c r="E478" s="54">
        <f>BEBR2025!B467</f>
        <v>2290</v>
      </c>
      <c r="F478" s="34">
        <f t="shared" si="119"/>
        <v>-72</v>
      </c>
      <c r="G478" s="34">
        <f t="shared" si="120"/>
        <v>8</v>
      </c>
      <c r="H478" s="32">
        <f t="shared" si="121"/>
        <v>-3.0482641828958511E-2</v>
      </c>
      <c r="I478" s="32">
        <f t="shared" si="121"/>
        <v>3.5056967572304996E-3</v>
      </c>
    </row>
    <row r="479" spans="2:9" ht="15" x14ac:dyDescent="0.2">
      <c r="B479" s="53" t="s">
        <v>376</v>
      </c>
      <c r="C479" s="30">
        <f>BEBR2024!D468</f>
        <v>1297</v>
      </c>
      <c r="D479" s="30">
        <f>BEBR2024!B468</f>
        <v>1403</v>
      </c>
      <c r="E479" s="54">
        <f>BEBR2025!B468</f>
        <v>1541</v>
      </c>
      <c r="F479" s="34">
        <f t="shared" si="119"/>
        <v>244</v>
      </c>
      <c r="G479" s="34">
        <f t="shared" si="120"/>
        <v>138</v>
      </c>
      <c r="H479" s="32">
        <f t="shared" si="121"/>
        <v>0.18812644564379338</v>
      </c>
      <c r="I479" s="32">
        <f t="shared" si="121"/>
        <v>9.8360655737704916E-2</v>
      </c>
    </row>
    <row r="480" spans="2:9" ht="15" x14ac:dyDescent="0.2">
      <c r="B480" s="53" t="s">
        <v>377</v>
      </c>
      <c r="C480" s="30">
        <f>BEBR2024!D469</f>
        <v>17194</v>
      </c>
      <c r="D480" s="30">
        <f>BEBR2024!B469</f>
        <v>19666</v>
      </c>
      <c r="E480" s="54">
        <f>BEBR2025!B469</f>
        <v>19691</v>
      </c>
      <c r="F480" s="34">
        <f t="shared" si="119"/>
        <v>2497</v>
      </c>
      <c r="G480" s="34">
        <f t="shared" si="120"/>
        <v>25</v>
      </c>
      <c r="H480" s="32">
        <f t="shared" si="121"/>
        <v>0.1452250785157613</v>
      </c>
      <c r="I480" s="32">
        <f t="shared" si="121"/>
        <v>1.2712295332045155E-3</v>
      </c>
    </row>
    <row r="481" spans="2:9" ht="15" x14ac:dyDescent="0.2">
      <c r="B481" s="53" t="s">
        <v>19</v>
      </c>
      <c r="C481" s="30">
        <f>BEBR2024!D470</f>
        <v>513983</v>
      </c>
      <c r="D481" s="30">
        <f>BEBR2024!B470</f>
        <v>579775</v>
      </c>
      <c r="E481" s="54">
        <f>BEBR2025!B470</f>
        <v>594694</v>
      </c>
      <c r="F481" s="34">
        <f t="shared" si="119"/>
        <v>80711</v>
      </c>
      <c r="G481" s="34">
        <f t="shared" si="120"/>
        <v>14919</v>
      </c>
      <c r="H481" s="32">
        <f t="shared" si="121"/>
        <v>0.15703048544407111</v>
      </c>
      <c r="I481" s="32">
        <f t="shared" si="121"/>
        <v>2.5732396188176448E-2</v>
      </c>
    </row>
    <row r="482" spans="2:9" ht="15" x14ac:dyDescent="0.2">
      <c r="B482" s="33"/>
      <c r="C482" s="34"/>
      <c r="D482" s="34"/>
      <c r="E482" s="54"/>
      <c r="F482" s="34"/>
      <c r="G482" s="34"/>
      <c r="H482" s="384"/>
      <c r="I482" s="384"/>
    </row>
    <row r="483" spans="2:9" ht="15.75" x14ac:dyDescent="0.25">
      <c r="B483" s="389" t="s">
        <v>378</v>
      </c>
      <c r="C483" s="395">
        <f>BEBR2024!D472</f>
        <v>959107</v>
      </c>
      <c r="D483" s="395">
        <f>BEBR2024!B472</f>
        <v>971218</v>
      </c>
      <c r="E483" s="396">
        <f>BEBR2025!B472</f>
        <v>966933</v>
      </c>
      <c r="F483" s="396">
        <f t="shared" ref="F483:F508" si="122">E483-C483</f>
        <v>7826</v>
      </c>
      <c r="G483" s="396">
        <f t="shared" ref="G483:G508" si="123">E483-D483</f>
        <v>-4285</v>
      </c>
      <c r="H483" s="397">
        <f t="shared" ref="H483:I508" si="124">F483/C483</f>
        <v>8.1596735296478907E-3</v>
      </c>
      <c r="I483" s="397">
        <f t="shared" si="124"/>
        <v>-4.4119857745634865E-3</v>
      </c>
    </row>
    <row r="484" spans="2:9" ht="15" x14ac:dyDescent="0.2">
      <c r="B484" s="53" t="s">
        <v>379</v>
      </c>
      <c r="C484" s="30">
        <f>BEBR2024!D473</f>
        <v>4273</v>
      </c>
      <c r="D484" s="30">
        <f>BEBR2024!B473</f>
        <v>4310</v>
      </c>
      <c r="E484" s="54">
        <f>BEBR2025!B473</f>
        <v>4306</v>
      </c>
      <c r="F484" s="34">
        <f t="shared" si="122"/>
        <v>33</v>
      </c>
      <c r="G484" s="34">
        <f t="shared" si="123"/>
        <v>-4</v>
      </c>
      <c r="H484" s="32">
        <f t="shared" si="124"/>
        <v>7.7229113035338168E-3</v>
      </c>
      <c r="I484" s="32">
        <f t="shared" si="124"/>
        <v>-9.2807424593967518E-4</v>
      </c>
    </row>
    <row r="485" spans="2:9" ht="15" x14ac:dyDescent="0.2">
      <c r="B485" s="53" t="s">
        <v>380</v>
      </c>
      <c r="C485" s="30">
        <f>BEBR2024!D474</f>
        <v>1633</v>
      </c>
      <c r="D485" s="30">
        <f>BEBR2024!B474</f>
        <v>1633</v>
      </c>
      <c r="E485" s="54">
        <f>BEBR2025!B474</f>
        <v>1534</v>
      </c>
      <c r="F485" s="34">
        <f t="shared" si="122"/>
        <v>-99</v>
      </c>
      <c r="G485" s="34">
        <f t="shared" si="123"/>
        <v>-99</v>
      </c>
      <c r="H485" s="32">
        <f t="shared" si="124"/>
        <v>-6.0624617268830373E-2</v>
      </c>
      <c r="I485" s="32">
        <f t="shared" si="124"/>
        <v>-6.0624617268830373E-2</v>
      </c>
    </row>
    <row r="486" spans="2:9" ht="15" x14ac:dyDescent="0.2">
      <c r="B486" s="53" t="s">
        <v>381</v>
      </c>
      <c r="C486" s="30">
        <f>BEBR2024!D475</f>
        <v>2311</v>
      </c>
      <c r="D486" s="30">
        <f>BEBR2024!B475</f>
        <v>2312</v>
      </c>
      <c r="E486" s="54">
        <f>BEBR2025!B475</f>
        <v>2298</v>
      </c>
      <c r="F486" s="34">
        <f t="shared" si="122"/>
        <v>-13</v>
      </c>
      <c r="G486" s="34">
        <f t="shared" si="123"/>
        <v>-14</v>
      </c>
      <c r="H486" s="32">
        <f t="shared" si="124"/>
        <v>-5.6252704456945047E-3</v>
      </c>
      <c r="I486" s="32">
        <f t="shared" si="124"/>
        <v>-6.0553633217993079E-3</v>
      </c>
    </row>
    <row r="487" spans="2:9" ht="15" x14ac:dyDescent="0.2">
      <c r="B487" s="53" t="s">
        <v>382</v>
      </c>
      <c r="C487" s="30">
        <f>BEBR2024!D476</f>
        <v>73</v>
      </c>
      <c r="D487" s="30">
        <f>BEBR2024!B476</f>
        <v>70</v>
      </c>
      <c r="E487" s="54">
        <f>BEBR2025!B476</f>
        <v>66</v>
      </c>
      <c r="F487" s="34">
        <f t="shared" si="122"/>
        <v>-7</v>
      </c>
      <c r="G487" s="34">
        <f t="shared" si="123"/>
        <v>-4</v>
      </c>
      <c r="H487" s="32">
        <f t="shared" si="124"/>
        <v>-9.5890410958904104E-2</v>
      </c>
      <c r="I487" s="32">
        <f t="shared" si="124"/>
        <v>-5.7142857142857141E-2</v>
      </c>
    </row>
    <row r="488" spans="2:9" ht="15" x14ac:dyDescent="0.2">
      <c r="B488" s="53" t="s">
        <v>383</v>
      </c>
      <c r="C488" s="30">
        <f>BEBR2024!D477</f>
        <v>117292</v>
      </c>
      <c r="D488" s="30">
        <f>BEBR2024!B477</f>
        <v>118463</v>
      </c>
      <c r="E488" s="54">
        <f>BEBR2025!B477</f>
        <v>118327</v>
      </c>
      <c r="F488" s="34">
        <f t="shared" si="122"/>
        <v>1035</v>
      </c>
      <c r="G488" s="34">
        <f t="shared" si="123"/>
        <v>-136</v>
      </c>
      <c r="H488" s="32">
        <f t="shared" si="124"/>
        <v>8.824131228046244E-3</v>
      </c>
      <c r="I488" s="32">
        <f t="shared" si="124"/>
        <v>-1.1480377839494188E-3</v>
      </c>
    </row>
    <row r="489" spans="2:9" ht="15" x14ac:dyDescent="0.2">
      <c r="B489" s="53" t="s">
        <v>384</v>
      </c>
      <c r="C489" s="30">
        <f>BEBR2024!D478</f>
        <v>36068</v>
      </c>
      <c r="D489" s="30">
        <f>BEBR2024!B478</f>
        <v>35606</v>
      </c>
      <c r="E489" s="54">
        <f>BEBR2025!B478</f>
        <v>35742</v>
      </c>
      <c r="F489" s="34">
        <f t="shared" si="122"/>
        <v>-326</v>
      </c>
      <c r="G489" s="34">
        <f t="shared" si="123"/>
        <v>136</v>
      </c>
      <c r="H489" s="32">
        <f t="shared" si="124"/>
        <v>-9.0384828656981265E-3</v>
      </c>
      <c r="I489" s="32">
        <f t="shared" si="124"/>
        <v>3.8195809694995227E-3</v>
      </c>
    </row>
    <row r="490" spans="2:9" ht="15" x14ac:dyDescent="0.2">
      <c r="B490" s="53" t="s">
        <v>385</v>
      </c>
      <c r="C490" s="30">
        <f>BEBR2024!D479</f>
        <v>11783</v>
      </c>
      <c r="D490" s="30">
        <f>BEBR2024!B479</f>
        <v>11757</v>
      </c>
      <c r="E490" s="54">
        <f>BEBR2025!B479</f>
        <v>11525</v>
      </c>
      <c r="F490" s="34">
        <f t="shared" si="122"/>
        <v>-258</v>
      </c>
      <c r="G490" s="34">
        <f t="shared" si="123"/>
        <v>-232</v>
      </c>
      <c r="H490" s="32">
        <f t="shared" si="124"/>
        <v>-2.1895951794958839E-2</v>
      </c>
      <c r="I490" s="32">
        <f t="shared" si="124"/>
        <v>-1.9732925065918176E-2</v>
      </c>
    </row>
    <row r="491" spans="2:9" ht="15" x14ac:dyDescent="0.2">
      <c r="B491" s="53" t="s">
        <v>386</v>
      </c>
      <c r="C491" s="30">
        <f>BEBR2024!D480</f>
        <v>3673</v>
      </c>
      <c r="D491" s="30">
        <f>BEBR2024!B480</f>
        <v>3702</v>
      </c>
      <c r="E491" s="54">
        <f>BEBR2025!B480</f>
        <v>3433</v>
      </c>
      <c r="F491" s="34">
        <f t="shared" si="122"/>
        <v>-240</v>
      </c>
      <c r="G491" s="34">
        <f t="shared" si="123"/>
        <v>-269</v>
      </c>
      <c r="H491" s="32">
        <f t="shared" si="124"/>
        <v>-6.5341682548325619E-2</v>
      </c>
      <c r="I491" s="32">
        <f t="shared" si="124"/>
        <v>-7.2663425175580762E-2</v>
      </c>
    </row>
    <row r="492" spans="2:9" ht="15" x14ac:dyDescent="0.2">
      <c r="B492" s="53" t="s">
        <v>387</v>
      </c>
      <c r="C492" s="30">
        <f>BEBR2024!D481</f>
        <v>1190</v>
      </c>
      <c r="D492" s="30">
        <f>BEBR2024!B481</f>
        <v>1206</v>
      </c>
      <c r="E492" s="54">
        <f>BEBR2025!B481</f>
        <v>1158</v>
      </c>
      <c r="F492" s="34">
        <f t="shared" si="122"/>
        <v>-32</v>
      </c>
      <c r="G492" s="34">
        <f t="shared" si="123"/>
        <v>-48</v>
      </c>
      <c r="H492" s="32">
        <f t="shared" si="124"/>
        <v>-2.689075630252101E-2</v>
      </c>
      <c r="I492" s="32">
        <f t="shared" si="124"/>
        <v>-3.9800995024875621E-2</v>
      </c>
    </row>
    <row r="493" spans="2:9" ht="15" x14ac:dyDescent="0.2">
      <c r="B493" s="53" t="s">
        <v>388</v>
      </c>
      <c r="C493" s="30">
        <f>BEBR2024!D482</f>
        <v>5047</v>
      </c>
      <c r="D493" s="30">
        <f>BEBR2024!B482</f>
        <v>4943</v>
      </c>
      <c r="E493" s="54">
        <f>BEBR2025!B482</f>
        <v>4957</v>
      </c>
      <c r="F493" s="34">
        <f t="shared" si="122"/>
        <v>-90</v>
      </c>
      <c r="G493" s="34">
        <f t="shared" si="123"/>
        <v>14</v>
      </c>
      <c r="H493" s="32">
        <f t="shared" si="124"/>
        <v>-1.7832375668714089E-2</v>
      </c>
      <c r="I493" s="32">
        <f t="shared" si="124"/>
        <v>2.8322880841594174E-3</v>
      </c>
    </row>
    <row r="494" spans="2:9" ht="15" x14ac:dyDescent="0.2">
      <c r="B494" s="53" t="s">
        <v>389</v>
      </c>
      <c r="C494" s="30">
        <f>BEBR2024!D483</f>
        <v>82485</v>
      </c>
      <c r="D494" s="30">
        <f>BEBR2024!B483</f>
        <v>83950</v>
      </c>
      <c r="E494" s="54">
        <f>BEBR2025!B483</f>
        <v>84075</v>
      </c>
      <c r="F494" s="34">
        <f t="shared" si="122"/>
        <v>1590</v>
      </c>
      <c r="G494" s="34">
        <f t="shared" si="123"/>
        <v>125</v>
      </c>
      <c r="H494" s="32">
        <f t="shared" si="124"/>
        <v>1.9276232042189489E-2</v>
      </c>
      <c r="I494" s="32">
        <f t="shared" si="124"/>
        <v>1.4889815366289458E-3</v>
      </c>
    </row>
    <row r="495" spans="2:9" ht="15" x14ac:dyDescent="0.2">
      <c r="B495" s="53" t="s">
        <v>390</v>
      </c>
      <c r="C495" s="30">
        <f>BEBR2024!D484</f>
        <v>3895</v>
      </c>
      <c r="D495" s="30">
        <f>BEBR2024!B484</f>
        <v>4006</v>
      </c>
      <c r="E495" s="54">
        <f>BEBR2025!B484</f>
        <v>3629</v>
      </c>
      <c r="F495" s="34">
        <f t="shared" si="122"/>
        <v>-266</v>
      </c>
      <c r="G495" s="34">
        <f t="shared" si="123"/>
        <v>-377</v>
      </c>
      <c r="H495" s="32">
        <f t="shared" si="124"/>
        <v>-6.8292682926829273E-2</v>
      </c>
      <c r="I495" s="32">
        <f t="shared" si="124"/>
        <v>-9.4108836744882671E-2</v>
      </c>
    </row>
    <row r="496" spans="2:9" ht="15" x14ac:dyDescent="0.2">
      <c r="B496" s="53" t="s">
        <v>391</v>
      </c>
      <c r="C496" s="30">
        <f>BEBR2024!D485</f>
        <v>1495</v>
      </c>
      <c r="D496" s="30">
        <f>BEBR2024!B485</f>
        <v>1472</v>
      </c>
      <c r="E496" s="54">
        <f>BEBR2025!B485</f>
        <v>1389</v>
      </c>
      <c r="F496" s="34">
        <f t="shared" si="122"/>
        <v>-106</v>
      </c>
      <c r="G496" s="34">
        <f t="shared" si="123"/>
        <v>-83</v>
      </c>
      <c r="H496" s="32">
        <f t="shared" si="124"/>
        <v>-7.0903010033444819E-2</v>
      </c>
      <c r="I496" s="32">
        <f t="shared" si="124"/>
        <v>-5.6385869565217392E-2</v>
      </c>
    </row>
    <row r="497" spans="2:9" ht="15" x14ac:dyDescent="0.2">
      <c r="B497" s="53" t="s">
        <v>392</v>
      </c>
      <c r="C497" s="30">
        <f>BEBR2024!D486</f>
        <v>14898</v>
      </c>
      <c r="D497" s="30">
        <f>BEBR2024!B486</f>
        <v>14888</v>
      </c>
      <c r="E497" s="54">
        <f>BEBR2025!B486</f>
        <v>14879</v>
      </c>
      <c r="F497" s="34">
        <f t="shared" si="122"/>
        <v>-19</v>
      </c>
      <c r="G497" s="34">
        <f t="shared" si="123"/>
        <v>-9</v>
      </c>
      <c r="H497" s="32">
        <f t="shared" si="124"/>
        <v>-1.2753389716740502E-3</v>
      </c>
      <c r="I497" s="32">
        <f t="shared" si="124"/>
        <v>-6.0451370231058565E-4</v>
      </c>
    </row>
    <row r="498" spans="2:9" ht="15" x14ac:dyDescent="0.2">
      <c r="B498" s="53" t="s">
        <v>393</v>
      </c>
      <c r="C498" s="30">
        <f>BEBR2024!D487</f>
        <v>53093</v>
      </c>
      <c r="D498" s="30">
        <f>BEBR2024!B487</f>
        <v>54952</v>
      </c>
      <c r="E498" s="54">
        <f>BEBR2025!B487</f>
        <v>55055</v>
      </c>
      <c r="F498" s="34">
        <f t="shared" si="122"/>
        <v>1962</v>
      </c>
      <c r="G498" s="34">
        <f t="shared" si="123"/>
        <v>103</v>
      </c>
      <c r="H498" s="32">
        <f t="shared" si="124"/>
        <v>3.6954024070969808E-2</v>
      </c>
      <c r="I498" s="32">
        <f t="shared" si="124"/>
        <v>1.8743630805066239E-3</v>
      </c>
    </row>
    <row r="499" spans="2:9" ht="15" x14ac:dyDescent="0.2">
      <c r="B499" s="53" t="s">
        <v>394</v>
      </c>
      <c r="C499" s="30">
        <f>BEBR2024!D488</f>
        <v>1376</v>
      </c>
      <c r="D499" s="30">
        <f>BEBR2024!B488</f>
        <v>1346</v>
      </c>
      <c r="E499" s="54">
        <f>BEBR2025!B488</f>
        <v>1224</v>
      </c>
      <c r="F499" s="34">
        <f t="shared" si="122"/>
        <v>-152</v>
      </c>
      <c r="G499" s="34">
        <f t="shared" si="123"/>
        <v>-122</v>
      </c>
      <c r="H499" s="32">
        <f t="shared" si="124"/>
        <v>-0.11046511627906977</v>
      </c>
      <c r="I499" s="32">
        <f t="shared" si="124"/>
        <v>-9.0638930163447248E-2</v>
      </c>
    </row>
    <row r="500" spans="2:9" ht="15" x14ac:dyDescent="0.2">
      <c r="B500" s="53" t="s">
        <v>395</v>
      </c>
      <c r="C500" s="30">
        <f>BEBR2024!D489</f>
        <v>2176</v>
      </c>
      <c r="D500" s="30">
        <f>BEBR2024!B489</f>
        <v>2154</v>
      </c>
      <c r="E500" s="54">
        <f>BEBR2025!B489</f>
        <v>1955</v>
      </c>
      <c r="F500" s="34">
        <f t="shared" si="122"/>
        <v>-221</v>
      </c>
      <c r="G500" s="34">
        <f t="shared" si="123"/>
        <v>-199</v>
      </c>
      <c r="H500" s="32">
        <f t="shared" si="124"/>
        <v>-0.1015625</v>
      </c>
      <c r="I500" s="32">
        <f t="shared" si="124"/>
        <v>-9.2386258124419682E-2</v>
      </c>
    </row>
    <row r="501" spans="2:9" ht="15" x14ac:dyDescent="0.2">
      <c r="B501" s="53" t="s">
        <v>396</v>
      </c>
      <c r="C501" s="30">
        <f>BEBR2024!D490</f>
        <v>17072</v>
      </c>
      <c r="D501" s="30">
        <f>BEBR2024!B490</f>
        <v>16762</v>
      </c>
      <c r="E501" s="54">
        <f>BEBR2025!B490</f>
        <v>16808</v>
      </c>
      <c r="F501" s="34">
        <f t="shared" si="122"/>
        <v>-264</v>
      </c>
      <c r="G501" s="34">
        <f t="shared" si="123"/>
        <v>46</v>
      </c>
      <c r="H501" s="32">
        <f t="shared" si="124"/>
        <v>-1.5463917525773196E-2</v>
      </c>
      <c r="I501" s="32">
        <f t="shared" si="124"/>
        <v>2.7443025891898342E-3</v>
      </c>
    </row>
    <row r="502" spans="2:9" ht="15" x14ac:dyDescent="0.2">
      <c r="B502" s="53" t="s">
        <v>397</v>
      </c>
      <c r="C502" s="30">
        <f>BEBR2024!D491</f>
        <v>8879</v>
      </c>
      <c r="D502" s="30">
        <f>BEBR2024!B491</f>
        <v>8765</v>
      </c>
      <c r="E502" s="54">
        <f>BEBR2025!B491</f>
        <v>8424</v>
      </c>
      <c r="F502" s="34">
        <f t="shared" si="122"/>
        <v>-455</v>
      </c>
      <c r="G502" s="34">
        <f t="shared" si="123"/>
        <v>-341</v>
      </c>
      <c r="H502" s="32">
        <f t="shared" si="124"/>
        <v>-5.1244509516837483E-2</v>
      </c>
      <c r="I502" s="32">
        <f t="shared" si="124"/>
        <v>-3.8904734740444952E-2</v>
      </c>
    </row>
    <row r="503" spans="2:9" ht="15" x14ac:dyDescent="0.2">
      <c r="B503" s="53" t="s">
        <v>398</v>
      </c>
      <c r="C503" s="30">
        <f>BEBR2024!D492</f>
        <v>258308</v>
      </c>
      <c r="D503" s="30">
        <f>BEBR2024!B492</f>
        <v>267031</v>
      </c>
      <c r="E503" s="54">
        <f>BEBR2025!B492</f>
        <v>266153</v>
      </c>
      <c r="F503" s="34">
        <f t="shared" si="122"/>
        <v>7845</v>
      </c>
      <c r="G503" s="34">
        <f t="shared" si="123"/>
        <v>-878</v>
      </c>
      <c r="H503" s="32">
        <f t="shared" si="124"/>
        <v>3.037072022546727E-2</v>
      </c>
      <c r="I503" s="32">
        <f t="shared" si="124"/>
        <v>-3.2880077593987213E-3</v>
      </c>
    </row>
    <row r="504" spans="2:9" ht="15" x14ac:dyDescent="0.2">
      <c r="B504" s="53" t="s">
        <v>399</v>
      </c>
      <c r="C504" s="30">
        <f>BEBR2024!D493</f>
        <v>19364</v>
      </c>
      <c r="D504" s="30">
        <f>BEBR2024!B493</f>
        <v>19338</v>
      </c>
      <c r="E504" s="54">
        <f>BEBR2025!B493</f>
        <v>19323</v>
      </c>
      <c r="F504" s="34">
        <f t="shared" si="122"/>
        <v>-41</v>
      </c>
      <c r="G504" s="34">
        <f t="shared" si="123"/>
        <v>-15</v>
      </c>
      <c r="H504" s="32">
        <f t="shared" si="124"/>
        <v>-2.1173311299318323E-3</v>
      </c>
      <c r="I504" s="32">
        <f t="shared" si="124"/>
        <v>-7.7567483710828423E-4</v>
      </c>
    </row>
    <row r="505" spans="2:9" ht="15" x14ac:dyDescent="0.2">
      <c r="B505" s="53" t="s">
        <v>400</v>
      </c>
      <c r="C505" s="30">
        <f>BEBR2024!D494</f>
        <v>5353</v>
      </c>
      <c r="D505" s="30">
        <f>BEBR2024!B494</f>
        <v>5403</v>
      </c>
      <c r="E505" s="54">
        <f>BEBR2025!B494</f>
        <v>4958</v>
      </c>
      <c r="F505" s="34">
        <f t="shared" si="122"/>
        <v>-395</v>
      </c>
      <c r="G505" s="34">
        <f t="shared" si="123"/>
        <v>-445</v>
      </c>
      <c r="H505" s="32">
        <f t="shared" si="124"/>
        <v>-7.3790397907715299E-2</v>
      </c>
      <c r="I505" s="32">
        <f t="shared" si="124"/>
        <v>-8.2361650934665923E-2</v>
      </c>
    </row>
    <row r="506" spans="2:9" ht="15" x14ac:dyDescent="0.2">
      <c r="B506" s="53" t="s">
        <v>401</v>
      </c>
      <c r="C506" s="30">
        <f>BEBR2024!D495</f>
        <v>25117</v>
      </c>
      <c r="D506" s="30">
        <f>BEBR2024!B495</f>
        <v>25949</v>
      </c>
      <c r="E506" s="54">
        <f>BEBR2025!B495</f>
        <v>25676</v>
      </c>
      <c r="F506" s="34">
        <f t="shared" si="122"/>
        <v>559</v>
      </c>
      <c r="G506" s="34">
        <f t="shared" si="123"/>
        <v>-273</v>
      </c>
      <c r="H506" s="32">
        <f t="shared" si="124"/>
        <v>2.2255842656368197E-2</v>
      </c>
      <c r="I506" s="32">
        <f t="shared" si="124"/>
        <v>-1.0520636633396278E-2</v>
      </c>
    </row>
    <row r="507" spans="2:9" ht="15" x14ac:dyDescent="0.2">
      <c r="B507" s="53" t="s">
        <v>402</v>
      </c>
      <c r="C507" s="30">
        <f>BEBR2024!D496</f>
        <v>6584</v>
      </c>
      <c r="D507" s="30">
        <f>BEBR2024!B496</f>
        <v>6510</v>
      </c>
      <c r="E507" s="54">
        <f>BEBR2025!B496</f>
        <v>6103</v>
      </c>
      <c r="F507" s="34">
        <f t="shared" si="122"/>
        <v>-481</v>
      </c>
      <c r="G507" s="34">
        <f t="shared" si="123"/>
        <v>-407</v>
      </c>
      <c r="H507" s="32">
        <f t="shared" si="124"/>
        <v>-7.3055893074119083E-2</v>
      </c>
      <c r="I507" s="32">
        <f t="shared" si="124"/>
        <v>-6.2519201228878649E-2</v>
      </c>
    </row>
    <row r="508" spans="2:9" ht="15" x14ac:dyDescent="0.2">
      <c r="B508" s="53" t="s">
        <v>19</v>
      </c>
      <c r="C508" s="30">
        <f>BEBR2024!D497</f>
        <v>275669</v>
      </c>
      <c r="D508" s="30">
        <f>BEBR2024!B497</f>
        <v>274690</v>
      </c>
      <c r="E508" s="54">
        <f>BEBR2025!B497</f>
        <v>273936</v>
      </c>
      <c r="F508" s="34">
        <f t="shared" si="122"/>
        <v>-1733</v>
      </c>
      <c r="G508" s="34">
        <f t="shared" si="123"/>
        <v>-754</v>
      </c>
      <c r="H508" s="32">
        <f t="shared" si="124"/>
        <v>-6.286524781531474E-3</v>
      </c>
      <c r="I508" s="32">
        <f t="shared" si="124"/>
        <v>-2.7449124467581638E-3</v>
      </c>
    </row>
    <row r="509" spans="2:9" ht="15" x14ac:dyDescent="0.2">
      <c r="B509" s="33"/>
      <c r="C509" s="34"/>
      <c r="D509" s="34"/>
      <c r="E509" s="54"/>
      <c r="F509" s="34"/>
      <c r="G509" s="34"/>
      <c r="H509" s="384"/>
      <c r="I509" s="384"/>
    </row>
    <row r="510" spans="2:9" ht="15.75" x14ac:dyDescent="0.25">
      <c r="B510" s="389" t="s">
        <v>403</v>
      </c>
      <c r="C510" s="395">
        <f>BEBR2024!D499</f>
        <v>725046</v>
      </c>
      <c r="D510" s="395">
        <f>BEBR2024!B499</f>
        <v>826090</v>
      </c>
      <c r="E510" s="396">
        <f>BEBR2025!B499</f>
        <v>846896</v>
      </c>
      <c r="F510" s="396">
        <f t="shared" ref="F510:F528" si="125">E510-C510</f>
        <v>121850</v>
      </c>
      <c r="G510" s="396">
        <f t="shared" ref="G510:G528" si="126">E510-D510</f>
        <v>20806</v>
      </c>
      <c r="H510" s="397">
        <f t="shared" ref="H510:I528" si="127">F510/C510</f>
        <v>0.16805830250770296</v>
      </c>
      <c r="I510" s="397">
        <f t="shared" si="127"/>
        <v>2.5186117735355711E-2</v>
      </c>
    </row>
    <row r="511" spans="2:9" ht="15" x14ac:dyDescent="0.2">
      <c r="B511" s="53" t="s">
        <v>404</v>
      </c>
      <c r="C511" s="30">
        <f>BEBR2024!D500</f>
        <v>15616</v>
      </c>
      <c r="D511" s="30">
        <f>BEBR2024!B500</f>
        <v>20186</v>
      </c>
      <c r="E511" s="54">
        <f>BEBR2025!B500</f>
        <v>21677</v>
      </c>
      <c r="F511" s="34">
        <f t="shared" si="125"/>
        <v>6061</v>
      </c>
      <c r="G511" s="34">
        <f t="shared" si="126"/>
        <v>1491</v>
      </c>
      <c r="H511" s="32">
        <f t="shared" si="127"/>
        <v>0.38812756147540983</v>
      </c>
      <c r="I511" s="32">
        <f t="shared" si="127"/>
        <v>7.3863073417219857E-2</v>
      </c>
    </row>
    <row r="512" spans="2:9" ht="15" x14ac:dyDescent="0.2">
      <c r="B512" s="53" t="s">
        <v>405</v>
      </c>
      <c r="C512" s="30">
        <f>BEBR2024!D501</f>
        <v>19309</v>
      </c>
      <c r="D512" s="30">
        <f>BEBR2024!B501</f>
        <v>20502</v>
      </c>
      <c r="E512" s="54">
        <f>BEBR2025!B501</f>
        <v>23135</v>
      </c>
      <c r="F512" s="34">
        <f t="shared" si="125"/>
        <v>3826</v>
      </c>
      <c r="G512" s="34">
        <f t="shared" si="126"/>
        <v>2633</v>
      </c>
      <c r="H512" s="32">
        <f t="shared" si="127"/>
        <v>0.19814594230669635</v>
      </c>
      <c r="I512" s="32">
        <f t="shared" si="127"/>
        <v>0.1284264949760999</v>
      </c>
    </row>
    <row r="513" spans="2:9" ht="15" x14ac:dyDescent="0.2">
      <c r="B513" s="53" t="s">
        <v>406</v>
      </c>
      <c r="C513" s="30">
        <f>BEBR2024!D502</f>
        <v>9043</v>
      </c>
      <c r="D513" s="30">
        <f>BEBR2024!B502</f>
        <v>13630</v>
      </c>
      <c r="E513" s="54">
        <f>BEBR2025!B502</f>
        <v>13993</v>
      </c>
      <c r="F513" s="34">
        <f t="shared" si="125"/>
        <v>4950</v>
      </c>
      <c r="G513" s="34">
        <f t="shared" si="126"/>
        <v>363</v>
      </c>
      <c r="H513" s="32">
        <f t="shared" si="127"/>
        <v>0.54738471746101958</v>
      </c>
      <c r="I513" s="32">
        <f t="shared" si="127"/>
        <v>2.6632428466617755E-2</v>
      </c>
    </row>
    <row r="514" spans="2:9" ht="15" x14ac:dyDescent="0.2">
      <c r="B514" s="53" t="s">
        <v>407</v>
      </c>
      <c r="C514" s="30">
        <f>BEBR2024!D503</f>
        <v>5235</v>
      </c>
      <c r="D514" s="30">
        <f>BEBR2024!B503</f>
        <v>5762</v>
      </c>
      <c r="E514" s="54">
        <f>BEBR2025!B503</f>
        <v>5847</v>
      </c>
      <c r="F514" s="34">
        <f t="shared" si="125"/>
        <v>612</v>
      </c>
      <c r="G514" s="34">
        <f t="shared" si="126"/>
        <v>85</v>
      </c>
      <c r="H514" s="32">
        <f t="shared" si="127"/>
        <v>0.1169054441260745</v>
      </c>
      <c r="I514" s="32">
        <f t="shared" si="127"/>
        <v>1.475182228392919E-2</v>
      </c>
    </row>
    <row r="515" spans="2:9" ht="15" x14ac:dyDescent="0.2">
      <c r="B515" s="53" t="s">
        <v>408</v>
      </c>
      <c r="C515" s="30">
        <f>BEBR2024!D504</f>
        <v>3008</v>
      </c>
      <c r="D515" s="30">
        <f>BEBR2024!B504</f>
        <v>4902</v>
      </c>
      <c r="E515" s="54">
        <f>BEBR2025!B504</f>
        <v>6206</v>
      </c>
      <c r="F515" s="34">
        <f t="shared" si="125"/>
        <v>3198</v>
      </c>
      <c r="G515" s="34">
        <f t="shared" si="126"/>
        <v>1304</v>
      </c>
      <c r="H515" s="32">
        <f t="shared" si="127"/>
        <v>1.0631648936170213</v>
      </c>
      <c r="I515" s="32">
        <f t="shared" si="127"/>
        <v>0.26601387188902487</v>
      </c>
    </row>
    <row r="516" spans="2:9" ht="15" x14ac:dyDescent="0.2">
      <c r="B516" s="53" t="s">
        <v>409</v>
      </c>
      <c r="C516" s="30">
        <f>BEBR2024!D505</f>
        <v>5100</v>
      </c>
      <c r="D516" s="30">
        <f>BEBR2024!B505</f>
        <v>5219</v>
      </c>
      <c r="E516" s="54">
        <f>BEBR2025!B505</f>
        <v>5179</v>
      </c>
      <c r="F516" s="34">
        <f t="shared" si="125"/>
        <v>79</v>
      </c>
      <c r="G516" s="34">
        <f t="shared" si="126"/>
        <v>-40</v>
      </c>
      <c r="H516" s="32">
        <f t="shared" si="127"/>
        <v>1.5490196078431372E-2</v>
      </c>
      <c r="I516" s="32">
        <f t="shared" si="127"/>
        <v>-7.6643035064188538E-3</v>
      </c>
    </row>
    <row r="517" spans="2:9" ht="15" x14ac:dyDescent="0.2">
      <c r="B517" s="53" t="s">
        <v>410</v>
      </c>
      <c r="C517" s="30">
        <f>BEBR2024!D506</f>
        <v>2877</v>
      </c>
      <c r="D517" s="30">
        <f>BEBR2024!B506</f>
        <v>3032</v>
      </c>
      <c r="E517" s="54">
        <f>BEBR2025!B506</f>
        <v>2993</v>
      </c>
      <c r="F517" s="34">
        <f t="shared" si="125"/>
        <v>116</v>
      </c>
      <c r="G517" s="34">
        <f t="shared" si="126"/>
        <v>-39</v>
      </c>
      <c r="H517" s="32">
        <f t="shared" si="127"/>
        <v>4.0319777546054918E-2</v>
      </c>
      <c r="I517" s="32">
        <f t="shared" si="127"/>
        <v>-1.2862796833773086E-2</v>
      </c>
    </row>
    <row r="518" spans="2:9" ht="15" x14ac:dyDescent="0.2">
      <c r="B518" s="53" t="s">
        <v>411</v>
      </c>
      <c r="C518" s="30">
        <f>BEBR2024!D507</f>
        <v>26669</v>
      </c>
      <c r="D518" s="30">
        <f>BEBR2024!B507</f>
        <v>39514</v>
      </c>
      <c r="E518" s="54">
        <f>BEBR2025!B507</f>
        <v>44215</v>
      </c>
      <c r="F518" s="34">
        <f t="shared" si="125"/>
        <v>17546</v>
      </c>
      <c r="G518" s="34">
        <f t="shared" si="126"/>
        <v>4701</v>
      </c>
      <c r="H518" s="32">
        <f t="shared" si="127"/>
        <v>0.65791743222468035</v>
      </c>
      <c r="I518" s="32">
        <f t="shared" si="127"/>
        <v>0.11897049147137723</v>
      </c>
    </row>
    <row r="519" spans="2:9" ht="15" x14ac:dyDescent="0.2">
      <c r="B519" s="53" t="s">
        <v>412</v>
      </c>
      <c r="C519" s="30">
        <f>BEBR2024!D508</f>
        <v>251</v>
      </c>
      <c r="D519" s="30">
        <f>BEBR2024!B508</f>
        <v>245</v>
      </c>
      <c r="E519" s="54">
        <f>BEBR2025!B508</f>
        <v>234</v>
      </c>
      <c r="F519" s="34">
        <f t="shared" si="125"/>
        <v>-17</v>
      </c>
      <c r="G519" s="34">
        <f t="shared" si="126"/>
        <v>-11</v>
      </c>
      <c r="H519" s="32">
        <f t="shared" si="127"/>
        <v>-6.7729083665338641E-2</v>
      </c>
      <c r="I519" s="32">
        <f t="shared" si="127"/>
        <v>-4.4897959183673466E-2</v>
      </c>
    </row>
    <row r="520" spans="2:9" ht="15" x14ac:dyDescent="0.2">
      <c r="B520" s="53" t="s">
        <v>413</v>
      </c>
      <c r="C520" s="30">
        <f>BEBR2024!D509</f>
        <v>243</v>
      </c>
      <c r="D520" s="30">
        <f>BEBR2024!B509</f>
        <v>234</v>
      </c>
      <c r="E520" s="54">
        <f>BEBR2025!B509</f>
        <v>242</v>
      </c>
      <c r="F520" s="34">
        <f t="shared" si="125"/>
        <v>-1</v>
      </c>
      <c r="G520" s="34">
        <f t="shared" si="126"/>
        <v>8</v>
      </c>
      <c r="H520" s="32">
        <f t="shared" si="127"/>
        <v>-4.11522633744856E-3</v>
      </c>
      <c r="I520" s="32">
        <f t="shared" si="127"/>
        <v>3.4188034188034191E-2</v>
      </c>
    </row>
    <row r="521" spans="2:9" ht="15" x14ac:dyDescent="0.2">
      <c r="B521" s="53" t="s">
        <v>414</v>
      </c>
      <c r="C521" s="30">
        <f>BEBR2024!D510</f>
        <v>6374</v>
      </c>
      <c r="D521" s="30">
        <f>BEBR2024!B510</f>
        <v>8037</v>
      </c>
      <c r="E521" s="54">
        <f>BEBR2025!B510</f>
        <v>9038</v>
      </c>
      <c r="F521" s="34">
        <f t="shared" si="125"/>
        <v>2664</v>
      </c>
      <c r="G521" s="34">
        <f t="shared" si="126"/>
        <v>1001</v>
      </c>
      <c r="H521" s="32">
        <f t="shared" si="127"/>
        <v>0.4179479133981801</v>
      </c>
      <c r="I521" s="32">
        <f t="shared" si="127"/>
        <v>0.12454896105512007</v>
      </c>
    </row>
    <row r="522" spans="2:9" ht="15" x14ac:dyDescent="0.2">
      <c r="B522" s="53" t="s">
        <v>415</v>
      </c>
      <c r="C522" s="30">
        <f>BEBR2024!D511</f>
        <v>1537</v>
      </c>
      <c r="D522" s="30">
        <f>BEBR2024!B511</f>
        <v>1702</v>
      </c>
      <c r="E522" s="54">
        <f>BEBR2025!B511</f>
        <v>3139</v>
      </c>
      <c r="F522" s="34">
        <f t="shared" si="125"/>
        <v>1602</v>
      </c>
      <c r="G522" s="34">
        <f t="shared" si="126"/>
        <v>1437</v>
      </c>
      <c r="H522" s="32">
        <f t="shared" si="127"/>
        <v>1.0422901756668836</v>
      </c>
      <c r="I522" s="32">
        <f t="shared" si="127"/>
        <v>0.84430082256169214</v>
      </c>
    </row>
    <row r="523" spans="2:9" ht="15" x14ac:dyDescent="0.2">
      <c r="B523" s="53" t="s">
        <v>416</v>
      </c>
      <c r="C523" s="30">
        <f>BEBR2024!D512</f>
        <v>112641</v>
      </c>
      <c r="D523" s="30">
        <f>BEBR2024!B512</f>
        <v>123760</v>
      </c>
      <c r="E523" s="54">
        <f>BEBR2025!B512</f>
        <v>124725</v>
      </c>
      <c r="F523" s="34">
        <f t="shared" si="125"/>
        <v>12084</v>
      </c>
      <c r="G523" s="34">
        <f t="shared" si="126"/>
        <v>965</v>
      </c>
      <c r="H523" s="32">
        <f t="shared" si="127"/>
        <v>0.10727887714065039</v>
      </c>
      <c r="I523" s="32">
        <f t="shared" si="127"/>
        <v>7.7973497091144151E-3</v>
      </c>
    </row>
    <row r="524" spans="2:9" ht="15" x14ac:dyDescent="0.2">
      <c r="B524" s="53" t="s">
        <v>417</v>
      </c>
      <c r="C524" s="30">
        <f>BEBR2024!D513</f>
        <v>16361</v>
      </c>
      <c r="D524" s="30">
        <f>BEBR2024!B513</f>
        <v>17558</v>
      </c>
      <c r="E524" s="54">
        <f>BEBR2025!B513</f>
        <v>17736</v>
      </c>
      <c r="F524" s="34">
        <f t="shared" si="125"/>
        <v>1375</v>
      </c>
      <c r="G524" s="34">
        <f t="shared" si="126"/>
        <v>178</v>
      </c>
      <c r="H524" s="32">
        <f t="shared" si="127"/>
        <v>8.4041317767862597E-2</v>
      </c>
      <c r="I524" s="32">
        <f t="shared" si="127"/>
        <v>1.0137828909898621E-2</v>
      </c>
    </row>
    <row r="525" spans="2:9" ht="15" x14ac:dyDescent="0.2">
      <c r="B525" s="53" t="s">
        <v>418</v>
      </c>
      <c r="C525" s="30">
        <f>BEBR2024!D514</f>
        <v>3952</v>
      </c>
      <c r="D525" s="30">
        <f>BEBR2024!B514</f>
        <v>4483</v>
      </c>
      <c r="E525" s="54">
        <f>BEBR2025!B514</f>
        <v>4574</v>
      </c>
      <c r="F525" s="34">
        <f t="shared" si="125"/>
        <v>622</v>
      </c>
      <c r="G525" s="34">
        <f t="shared" si="126"/>
        <v>91</v>
      </c>
      <c r="H525" s="32">
        <f t="shared" si="127"/>
        <v>0.15738866396761134</v>
      </c>
      <c r="I525" s="32">
        <f t="shared" si="127"/>
        <v>2.0298906981931743E-2</v>
      </c>
    </row>
    <row r="526" spans="2:9" ht="15" x14ac:dyDescent="0.2">
      <c r="B526" s="53" t="s">
        <v>419</v>
      </c>
      <c r="C526" s="30">
        <f>BEBR2024!D515</f>
        <v>2713</v>
      </c>
      <c r="D526" s="30">
        <f>BEBR2024!B515</f>
        <v>3049</v>
      </c>
      <c r="E526" s="54">
        <f>BEBR2025!B515</f>
        <v>3007</v>
      </c>
      <c r="F526" s="34">
        <f t="shared" si="125"/>
        <v>294</v>
      </c>
      <c r="G526" s="34">
        <f t="shared" si="126"/>
        <v>-42</v>
      </c>
      <c r="H526" s="32">
        <f t="shared" si="127"/>
        <v>0.10836712126796903</v>
      </c>
      <c r="I526" s="32">
        <f t="shared" si="127"/>
        <v>-1.3775008199409643E-2</v>
      </c>
    </row>
    <row r="527" spans="2:9" ht="15" x14ac:dyDescent="0.2">
      <c r="B527" s="53" t="s">
        <v>420</v>
      </c>
      <c r="C527" s="30">
        <f>BEBR2024!D516</f>
        <v>49219</v>
      </c>
      <c r="D527" s="30">
        <f>BEBR2024!B516</f>
        <v>57923</v>
      </c>
      <c r="E527" s="54">
        <f>BEBR2025!B516</f>
        <v>60837</v>
      </c>
      <c r="F527" s="34">
        <f t="shared" si="125"/>
        <v>11618</v>
      </c>
      <c r="G527" s="34">
        <f t="shared" si="126"/>
        <v>2914</v>
      </c>
      <c r="H527" s="32">
        <f t="shared" si="127"/>
        <v>0.23604705499908571</v>
      </c>
      <c r="I527" s="32">
        <f t="shared" si="127"/>
        <v>5.0308167739930597E-2</v>
      </c>
    </row>
    <row r="528" spans="2:9" ht="15" x14ac:dyDescent="0.2">
      <c r="B528" s="53" t="s">
        <v>19</v>
      </c>
      <c r="C528" s="30">
        <f>BEBR2024!D517</f>
        <v>444898</v>
      </c>
      <c r="D528" s="30">
        <f>BEBR2024!B517</f>
        <v>496352</v>
      </c>
      <c r="E528" s="54">
        <f>BEBR2025!B517</f>
        <v>500119</v>
      </c>
      <c r="F528" s="34">
        <f t="shared" si="125"/>
        <v>55221</v>
      </c>
      <c r="G528" s="34">
        <f t="shared" si="126"/>
        <v>3767</v>
      </c>
      <c r="H528" s="32">
        <f t="shared" si="127"/>
        <v>0.1241205849430656</v>
      </c>
      <c r="I528" s="32">
        <f t="shared" si="127"/>
        <v>7.5893720585391011E-3</v>
      </c>
    </row>
    <row r="529" spans="2:9" ht="15" x14ac:dyDescent="0.2">
      <c r="B529" s="33"/>
      <c r="C529" s="34"/>
      <c r="D529" s="34"/>
      <c r="E529" s="54"/>
      <c r="F529" s="34"/>
      <c r="G529" s="34"/>
      <c r="H529" s="384"/>
      <c r="I529" s="384"/>
    </row>
    <row r="530" spans="2:9" ht="15.75" x14ac:dyDescent="0.25">
      <c r="B530" s="389" t="s">
        <v>421</v>
      </c>
      <c r="C530" s="395">
        <f>BEBR2024!D519</f>
        <v>73321</v>
      </c>
      <c r="D530" s="395">
        <f>BEBR2024!B519</f>
        <v>76138</v>
      </c>
      <c r="E530" s="396">
        <f>BEBR2025!B519</f>
        <v>76600</v>
      </c>
      <c r="F530" s="396">
        <f t="shared" ref="F530:F536" si="128">E530-C530</f>
        <v>3279</v>
      </c>
      <c r="G530" s="396">
        <f t="shared" ref="G530:G536" si="129">E530-D530</f>
        <v>462</v>
      </c>
      <c r="H530" s="397">
        <f t="shared" ref="H530:I536" si="130">F530/C530</f>
        <v>4.4721157649241006E-2</v>
      </c>
      <c r="I530" s="397">
        <f t="shared" si="130"/>
        <v>6.0679292862959363E-3</v>
      </c>
    </row>
    <row r="531" spans="2:9" ht="15" x14ac:dyDescent="0.2">
      <c r="B531" s="53" t="s">
        <v>422</v>
      </c>
      <c r="C531" s="30">
        <f>BEBR2024!D520</f>
        <v>1654</v>
      </c>
      <c r="D531" s="30">
        <f>BEBR2024!B520</f>
        <v>1702</v>
      </c>
      <c r="E531" s="54">
        <f>BEBR2025!B520</f>
        <v>1715</v>
      </c>
      <c r="F531" s="34">
        <f t="shared" si="128"/>
        <v>61</v>
      </c>
      <c r="G531" s="34">
        <f t="shared" si="129"/>
        <v>13</v>
      </c>
      <c r="H531" s="32">
        <f t="shared" si="130"/>
        <v>3.6880290205562272E-2</v>
      </c>
      <c r="I531" s="32">
        <f t="shared" si="130"/>
        <v>7.6380728554641597E-3</v>
      </c>
    </row>
    <row r="532" spans="2:9" ht="15" x14ac:dyDescent="0.2">
      <c r="B532" s="53" t="s">
        <v>423</v>
      </c>
      <c r="C532" s="30">
        <f>BEBR2024!D521</f>
        <v>1441</v>
      </c>
      <c r="D532" s="30">
        <f>BEBR2024!B521</f>
        <v>1495</v>
      </c>
      <c r="E532" s="54">
        <f>BEBR2025!B521</f>
        <v>1559</v>
      </c>
      <c r="F532" s="34">
        <f t="shared" si="128"/>
        <v>118</v>
      </c>
      <c r="G532" s="34">
        <f t="shared" si="129"/>
        <v>64</v>
      </c>
      <c r="H532" s="32">
        <f t="shared" si="130"/>
        <v>8.1887578070784173E-2</v>
      </c>
      <c r="I532" s="32">
        <f t="shared" si="130"/>
        <v>4.2809364548494981E-2</v>
      </c>
    </row>
    <row r="533" spans="2:9" ht="15" x14ac:dyDescent="0.2">
      <c r="B533" s="53" t="s">
        <v>424</v>
      </c>
      <c r="C533" s="30">
        <f>BEBR2024!D522</f>
        <v>10446</v>
      </c>
      <c r="D533" s="30">
        <f>BEBR2024!B522</f>
        <v>10503</v>
      </c>
      <c r="E533" s="54">
        <f>BEBR2025!B522</f>
        <v>10601</v>
      </c>
      <c r="F533" s="34">
        <f t="shared" si="128"/>
        <v>155</v>
      </c>
      <c r="G533" s="34">
        <f t="shared" si="129"/>
        <v>98</v>
      </c>
      <c r="H533" s="32">
        <f t="shared" si="130"/>
        <v>1.4838215584912886E-2</v>
      </c>
      <c r="I533" s="32">
        <f t="shared" si="130"/>
        <v>9.3306674283538029E-3</v>
      </c>
    </row>
    <row r="534" spans="2:9" ht="15" x14ac:dyDescent="0.2">
      <c r="B534" s="53" t="s">
        <v>425</v>
      </c>
      <c r="C534" s="30">
        <f>BEBR2024!D523</f>
        <v>784</v>
      </c>
      <c r="D534" s="30">
        <f>BEBR2024!B523</f>
        <v>801</v>
      </c>
      <c r="E534" s="54">
        <f>BEBR2025!B523</f>
        <v>813</v>
      </c>
      <c r="F534" s="34">
        <f t="shared" si="128"/>
        <v>29</v>
      </c>
      <c r="G534" s="34">
        <f t="shared" si="129"/>
        <v>12</v>
      </c>
      <c r="H534" s="32">
        <f t="shared" si="130"/>
        <v>3.6989795918367346E-2</v>
      </c>
      <c r="I534" s="32">
        <f t="shared" si="130"/>
        <v>1.4981273408239701E-2</v>
      </c>
    </row>
    <row r="535" spans="2:9" ht="15" x14ac:dyDescent="0.2">
      <c r="B535" s="53" t="s">
        <v>426</v>
      </c>
      <c r="C535" s="30">
        <f>BEBR2024!D524</f>
        <v>714</v>
      </c>
      <c r="D535" s="30">
        <f>BEBR2024!B524</f>
        <v>815</v>
      </c>
      <c r="E535" s="54">
        <f>BEBR2025!B524</f>
        <v>824</v>
      </c>
      <c r="F535" s="34">
        <f t="shared" si="128"/>
        <v>110</v>
      </c>
      <c r="G535" s="34">
        <f t="shared" si="129"/>
        <v>9</v>
      </c>
      <c r="H535" s="32">
        <f t="shared" si="130"/>
        <v>0.15406162464985995</v>
      </c>
      <c r="I535" s="32">
        <f t="shared" si="130"/>
        <v>1.1042944785276074E-2</v>
      </c>
    </row>
    <row r="536" spans="2:9" ht="15" x14ac:dyDescent="0.2">
      <c r="B536" s="53" t="s">
        <v>19</v>
      </c>
      <c r="C536" s="30">
        <f>BEBR2024!D525</f>
        <v>58282</v>
      </c>
      <c r="D536" s="30">
        <f>BEBR2024!B525</f>
        <v>60822</v>
      </c>
      <c r="E536" s="54">
        <f>BEBR2025!B525</f>
        <v>61088</v>
      </c>
      <c r="F536" s="34">
        <f t="shared" si="128"/>
        <v>2806</v>
      </c>
      <c r="G536" s="34">
        <f t="shared" si="129"/>
        <v>266</v>
      </c>
      <c r="H536" s="32">
        <f t="shared" si="130"/>
        <v>4.8145224940805052E-2</v>
      </c>
      <c r="I536" s="32">
        <f t="shared" si="130"/>
        <v>4.3734175133997568E-3</v>
      </c>
    </row>
    <row r="537" spans="2:9" ht="15" x14ac:dyDescent="0.2">
      <c r="B537" s="33"/>
      <c r="C537" s="34"/>
      <c r="D537" s="34"/>
      <c r="E537" s="54"/>
      <c r="F537" s="34"/>
      <c r="G537" s="34"/>
      <c r="H537" s="384"/>
      <c r="I537" s="384"/>
    </row>
    <row r="538" spans="2:9" ht="15.75" x14ac:dyDescent="0.25">
      <c r="B538" s="389" t="s">
        <v>427</v>
      </c>
      <c r="C538" s="395">
        <f>BEBR2024!D527</f>
        <v>273425</v>
      </c>
      <c r="D538" s="395">
        <f>BEBR2024!B527</f>
        <v>331479</v>
      </c>
      <c r="E538" s="396">
        <f>BEBR2025!B527</f>
        <v>348336</v>
      </c>
      <c r="F538" s="396">
        <f t="shared" ref="F538:F542" si="131">E538-C538</f>
        <v>74911</v>
      </c>
      <c r="G538" s="396">
        <f t="shared" ref="G538:G542" si="132">E538-D538</f>
        <v>16857</v>
      </c>
      <c r="H538" s="397">
        <f>F538/C538</f>
        <v>0.27397275304013896</v>
      </c>
      <c r="I538" s="397">
        <f>G538/D538</f>
        <v>5.0853900247074472E-2</v>
      </c>
    </row>
    <row r="539" spans="2:9" ht="15" x14ac:dyDescent="0.2">
      <c r="B539" s="53" t="s">
        <v>125</v>
      </c>
      <c r="C539" s="30">
        <f>BEBR2024!D528</f>
        <v>3</v>
      </c>
      <c r="D539" s="30">
        <f>BEBR2024!B528</f>
        <v>3</v>
      </c>
      <c r="E539" s="54">
        <f>BEBR2025!B528</f>
        <v>3</v>
      </c>
      <c r="F539" s="34">
        <f t="shared" si="131"/>
        <v>0</v>
      </c>
      <c r="G539" s="34">
        <f t="shared" si="132"/>
        <v>0</v>
      </c>
      <c r="H539" s="32">
        <v>0</v>
      </c>
      <c r="I539" s="32">
        <v>0</v>
      </c>
    </row>
    <row r="540" spans="2:9" ht="15" x14ac:dyDescent="0.2">
      <c r="B540" s="53" t="s">
        <v>428</v>
      </c>
      <c r="C540" s="30">
        <f>BEBR2024!D529</f>
        <v>14329</v>
      </c>
      <c r="D540" s="30">
        <f>BEBR2024!B529</f>
        <v>15684</v>
      </c>
      <c r="E540" s="54">
        <f>BEBR2025!B529</f>
        <v>16548</v>
      </c>
      <c r="F540" s="34">
        <f t="shared" si="131"/>
        <v>2219</v>
      </c>
      <c r="G540" s="34">
        <f t="shared" si="132"/>
        <v>864</v>
      </c>
      <c r="H540" s="32">
        <f t="shared" ref="H540:I542" si="133">F540/C540</f>
        <v>0.15486077186126038</v>
      </c>
      <c r="I540" s="32">
        <f t="shared" si="133"/>
        <v>5.5087987758224939E-2</v>
      </c>
    </row>
    <row r="541" spans="2:9" ht="15" x14ac:dyDescent="0.2">
      <c r="B541" s="53" t="s">
        <v>429</v>
      </c>
      <c r="C541" s="30">
        <f>BEBR2024!D530</f>
        <v>6803</v>
      </c>
      <c r="D541" s="30">
        <f>BEBR2024!B530</f>
        <v>6972</v>
      </c>
      <c r="E541" s="54">
        <f>BEBR2025!B530</f>
        <v>6995</v>
      </c>
      <c r="F541" s="34">
        <f t="shared" si="131"/>
        <v>192</v>
      </c>
      <c r="G541" s="34">
        <f t="shared" si="132"/>
        <v>23</v>
      </c>
      <c r="H541" s="32">
        <f t="shared" si="133"/>
        <v>2.82228428634426E-2</v>
      </c>
      <c r="I541" s="32">
        <f t="shared" si="133"/>
        <v>3.2989099254159496E-3</v>
      </c>
    </row>
    <row r="542" spans="2:9" ht="15" x14ac:dyDescent="0.2">
      <c r="B542" s="53" t="s">
        <v>19</v>
      </c>
      <c r="C542" s="30">
        <f>BEBR2024!D531</f>
        <v>252290</v>
      </c>
      <c r="D542" s="30">
        <f>BEBR2024!B531</f>
        <v>308820</v>
      </c>
      <c r="E542" s="54">
        <f>BEBR2025!B531</f>
        <v>324790</v>
      </c>
      <c r="F542" s="34">
        <f t="shared" si="131"/>
        <v>72500</v>
      </c>
      <c r="G542" s="34">
        <f t="shared" si="132"/>
        <v>15970</v>
      </c>
      <c r="H542" s="32">
        <f t="shared" si="133"/>
        <v>0.28736771176027587</v>
      </c>
      <c r="I542" s="32">
        <f t="shared" si="133"/>
        <v>5.1712971957774759E-2</v>
      </c>
    </row>
    <row r="543" spans="2:9" ht="15" x14ac:dyDescent="0.2">
      <c r="B543" s="33"/>
      <c r="C543" s="34"/>
      <c r="D543" s="34"/>
      <c r="E543" s="54"/>
      <c r="F543" s="34"/>
      <c r="G543" s="34"/>
      <c r="H543" s="384"/>
      <c r="I543" s="384"/>
    </row>
    <row r="544" spans="2:9" ht="15.75" x14ac:dyDescent="0.25">
      <c r="B544" s="389" t="s">
        <v>430</v>
      </c>
      <c r="C544" s="395">
        <f>BEBR2024!D533</f>
        <v>329226</v>
      </c>
      <c r="D544" s="395">
        <f>BEBR2024!B533</f>
        <v>385746</v>
      </c>
      <c r="E544" s="396">
        <f>BEBR2025!B533</f>
        <v>394074</v>
      </c>
      <c r="F544" s="396">
        <f>E544-C544</f>
        <v>64848</v>
      </c>
      <c r="G544" s="396">
        <f>E544-D544</f>
        <v>8328</v>
      </c>
      <c r="H544" s="397">
        <f t="shared" ref="H544:I548" si="134">F544/C544</f>
        <v>0.19697107761841409</v>
      </c>
      <c r="I544" s="397">
        <f t="shared" si="134"/>
        <v>2.1589335987929881E-2</v>
      </c>
    </row>
    <row r="545" spans="2:9" ht="15" x14ac:dyDescent="0.2">
      <c r="B545" s="53" t="s">
        <v>431</v>
      </c>
      <c r="C545" s="30">
        <f>BEBR2024!D534</f>
        <v>47297</v>
      </c>
      <c r="D545" s="30">
        <f>BEBR2024!B534</f>
        <v>50823</v>
      </c>
      <c r="E545" s="54">
        <f>BEBR2025!B534</f>
        <v>51352</v>
      </c>
      <c r="F545" s="34">
        <f>E545-C545</f>
        <v>4055</v>
      </c>
      <c r="G545" s="34">
        <f>E545-D545</f>
        <v>529</v>
      </c>
      <c r="H545" s="32">
        <f t="shared" si="134"/>
        <v>8.5734824618897601E-2</v>
      </c>
      <c r="I545" s="32">
        <f t="shared" si="134"/>
        <v>1.0408673238494382E-2</v>
      </c>
    </row>
    <row r="546" spans="2:9" ht="15" x14ac:dyDescent="0.2">
      <c r="B546" s="53" t="s">
        <v>432</v>
      </c>
      <c r="C546" s="30">
        <f>BEBR2024!D535</f>
        <v>204851</v>
      </c>
      <c r="D546" s="30">
        <f>BEBR2024!B535</f>
        <v>253959</v>
      </c>
      <c r="E546" s="54">
        <f>BEBR2025!B535</f>
        <v>260194</v>
      </c>
      <c r="F546" s="34">
        <f>E546-C546</f>
        <v>55343</v>
      </c>
      <c r="G546" s="34">
        <f>E546-D546</f>
        <v>6235</v>
      </c>
      <c r="H546" s="32">
        <f t="shared" si="134"/>
        <v>0.27016221546392255</v>
      </c>
      <c r="I546" s="32">
        <f t="shared" si="134"/>
        <v>2.4551207084608145E-2</v>
      </c>
    </row>
    <row r="547" spans="2:9" ht="15" x14ac:dyDescent="0.2">
      <c r="B547" s="53" t="s">
        <v>433</v>
      </c>
      <c r="C547" s="30">
        <f>BEBR2024!D536</f>
        <v>613</v>
      </c>
      <c r="D547" s="30">
        <f>BEBR2024!B536</f>
        <v>624</v>
      </c>
      <c r="E547" s="54">
        <f>BEBR2025!B536</f>
        <v>623</v>
      </c>
      <c r="F547" s="34">
        <f>E547-C547</f>
        <v>10</v>
      </c>
      <c r="G547" s="34">
        <f>E547-D547</f>
        <v>-1</v>
      </c>
      <c r="H547" s="32">
        <f t="shared" si="134"/>
        <v>1.6313213703099509E-2</v>
      </c>
      <c r="I547" s="32">
        <f t="shared" si="134"/>
        <v>-1.6025641025641025E-3</v>
      </c>
    </row>
    <row r="548" spans="2:9" ht="15" x14ac:dyDescent="0.2">
      <c r="B548" s="53" t="s">
        <v>19</v>
      </c>
      <c r="C548" s="30">
        <f>BEBR2024!D537</f>
        <v>76465</v>
      </c>
      <c r="D548" s="30">
        <f>BEBR2024!B537</f>
        <v>80340</v>
      </c>
      <c r="E548" s="54">
        <f>BEBR2025!B537</f>
        <v>81905</v>
      </c>
      <c r="F548" s="34">
        <f>E548-C548</f>
        <v>5440</v>
      </c>
      <c r="G548" s="34">
        <f>E548-D548</f>
        <v>1565</v>
      </c>
      <c r="H548" s="32">
        <f t="shared" si="134"/>
        <v>7.1143660498267175E-2</v>
      </c>
      <c r="I548" s="32">
        <f t="shared" si="134"/>
        <v>1.9479711227284043E-2</v>
      </c>
    </row>
    <row r="549" spans="2:9" ht="15" x14ac:dyDescent="0.2">
      <c r="B549" s="33"/>
      <c r="C549" s="34"/>
      <c r="D549" s="34"/>
      <c r="E549" s="54"/>
      <c r="F549" s="34"/>
      <c r="G549" s="34"/>
      <c r="H549" s="384"/>
      <c r="I549" s="384"/>
    </row>
    <row r="550" spans="2:9" ht="15.75" x14ac:dyDescent="0.25">
      <c r="B550" s="389" t="s">
        <v>434</v>
      </c>
      <c r="C550" s="395">
        <f>BEBR2024!D539</f>
        <v>188000</v>
      </c>
      <c r="D550" s="395">
        <f>BEBR2024!B539</f>
        <v>207983</v>
      </c>
      <c r="E550" s="396">
        <f>BEBR2025!B539</f>
        <v>211445</v>
      </c>
      <c r="F550" s="396">
        <f>E550-C550</f>
        <v>23445</v>
      </c>
      <c r="G550" s="396">
        <f>E550-D550</f>
        <v>3462</v>
      </c>
      <c r="H550" s="397">
        <f t="shared" ref="H550:I554" si="135">F550/C550</f>
        <v>0.12470744680851063</v>
      </c>
      <c r="I550" s="397">
        <f t="shared" si="135"/>
        <v>1.6645591226205989E-2</v>
      </c>
    </row>
    <row r="551" spans="2:9" ht="15" x14ac:dyDescent="0.2">
      <c r="B551" s="53" t="s">
        <v>435</v>
      </c>
      <c r="C551" s="30">
        <f>BEBR2024!D540</f>
        <v>6302</v>
      </c>
      <c r="D551" s="30">
        <f>BEBR2024!B540</f>
        <v>6335</v>
      </c>
      <c r="E551" s="54">
        <f>BEBR2025!B540</f>
        <v>6342</v>
      </c>
      <c r="F551" s="34">
        <f>E551-C551</f>
        <v>40</v>
      </c>
      <c r="G551" s="34">
        <f>E551-D551</f>
        <v>7</v>
      </c>
      <c r="H551" s="32">
        <f t="shared" si="135"/>
        <v>6.3471913678197394E-3</v>
      </c>
      <c r="I551" s="32">
        <f t="shared" si="135"/>
        <v>1.1049723756906078E-3</v>
      </c>
    </row>
    <row r="552" spans="2:9" ht="15" x14ac:dyDescent="0.2">
      <c r="B552" s="53" t="s">
        <v>436</v>
      </c>
      <c r="C552" s="30">
        <f>BEBR2024!D541</f>
        <v>524</v>
      </c>
      <c r="D552" s="30">
        <f>BEBR2024!B541</f>
        <v>526</v>
      </c>
      <c r="E552" s="54">
        <f>BEBR2025!B541</f>
        <v>612</v>
      </c>
      <c r="F552" s="34">
        <f>E552-C552</f>
        <v>88</v>
      </c>
      <c r="G552" s="34">
        <f>E552-D552</f>
        <v>86</v>
      </c>
      <c r="H552" s="32">
        <f t="shared" si="135"/>
        <v>0.16793893129770993</v>
      </c>
      <c r="I552" s="32">
        <f t="shared" si="135"/>
        <v>0.1634980988593156</v>
      </c>
    </row>
    <row r="553" spans="2:9" ht="15" x14ac:dyDescent="0.2">
      <c r="B553" s="53" t="s">
        <v>437</v>
      </c>
      <c r="C553" s="30">
        <f>BEBR2024!D542</f>
        <v>10197</v>
      </c>
      <c r="D553" s="30">
        <f>BEBR2024!B542</f>
        <v>10300</v>
      </c>
      <c r="E553" s="54">
        <f>BEBR2025!B542</f>
        <v>10527</v>
      </c>
      <c r="F553" s="34">
        <f>E553-C553</f>
        <v>330</v>
      </c>
      <c r="G553" s="34">
        <f>E553-D553</f>
        <v>227</v>
      </c>
      <c r="H553" s="32">
        <f t="shared" si="135"/>
        <v>3.2362459546925564E-2</v>
      </c>
      <c r="I553" s="32">
        <f t="shared" si="135"/>
        <v>2.203883495145631E-2</v>
      </c>
    </row>
    <row r="554" spans="2:9" ht="15" x14ac:dyDescent="0.2">
      <c r="B554" s="53" t="s">
        <v>19</v>
      </c>
      <c r="C554" s="30">
        <f>BEBR2024!D543</f>
        <v>170977</v>
      </c>
      <c r="D554" s="30">
        <f>BEBR2024!B543</f>
        <v>190822</v>
      </c>
      <c r="E554" s="54">
        <f>BEBR2025!B543</f>
        <v>193964</v>
      </c>
      <c r="F554" s="34">
        <f>E554-C554</f>
        <v>22987</v>
      </c>
      <c r="G554" s="34">
        <f>E554-D554</f>
        <v>3142</v>
      </c>
      <c r="H554" s="32">
        <f t="shared" si="135"/>
        <v>0.13444498382823419</v>
      </c>
      <c r="I554" s="32">
        <f t="shared" si="135"/>
        <v>1.6465606691052393E-2</v>
      </c>
    </row>
    <row r="555" spans="2:9" ht="15" x14ac:dyDescent="0.2">
      <c r="B555" s="33"/>
      <c r="C555" s="34"/>
      <c r="D555" s="34"/>
      <c r="E555" s="54"/>
      <c r="F555" s="34"/>
      <c r="G555" s="34"/>
      <c r="H555" s="384"/>
      <c r="I555" s="384"/>
    </row>
    <row r="556" spans="2:9" ht="15.75" x14ac:dyDescent="0.25">
      <c r="B556" s="389" t="s">
        <v>438</v>
      </c>
      <c r="C556" s="395">
        <f>BEBR2024!D545</f>
        <v>434006</v>
      </c>
      <c r="D556" s="395">
        <f>BEBR2024!B545</f>
        <v>479027</v>
      </c>
      <c r="E556" s="396">
        <f>BEBR2025!B545</f>
        <v>487640</v>
      </c>
      <c r="F556" s="396">
        <f t="shared" ref="F556:F561" si="136">E556-C556</f>
        <v>53634</v>
      </c>
      <c r="G556" s="396">
        <f t="shared" ref="G556:G561" si="137">E556-D556</f>
        <v>8613</v>
      </c>
      <c r="H556" s="397">
        <f t="shared" ref="H556:I561" si="138">F556/C556</f>
        <v>0.12357893669672769</v>
      </c>
      <c r="I556" s="397">
        <f t="shared" si="138"/>
        <v>1.7980197358395247E-2</v>
      </c>
    </row>
    <row r="557" spans="2:9" ht="15" x14ac:dyDescent="0.2">
      <c r="B557" s="53" t="s">
        <v>242</v>
      </c>
      <c r="C557" s="30">
        <f>BEBR2024!D546</f>
        <v>4759</v>
      </c>
      <c r="D557" s="30">
        <f>BEBR2024!B546</f>
        <v>4791</v>
      </c>
      <c r="E557" s="54">
        <f>BEBR2025!B546</f>
        <v>4782</v>
      </c>
      <c r="F557" s="34">
        <f t="shared" si="136"/>
        <v>23</v>
      </c>
      <c r="G557" s="34">
        <f t="shared" si="137"/>
        <v>-9</v>
      </c>
      <c r="H557" s="32">
        <f t="shared" si="138"/>
        <v>4.8329480983399873E-3</v>
      </c>
      <c r="I557" s="32">
        <f t="shared" si="138"/>
        <v>-1.878522229179712E-3</v>
      </c>
    </row>
    <row r="558" spans="2:9" ht="15" x14ac:dyDescent="0.2">
      <c r="B558" s="53" t="s">
        <v>439</v>
      </c>
      <c r="C558" s="30">
        <f>BEBR2024!D547</f>
        <v>74793</v>
      </c>
      <c r="D558" s="30">
        <f>BEBR2024!B547</f>
        <v>92399</v>
      </c>
      <c r="E558" s="54">
        <f>BEBR2025!B547</f>
        <v>96301</v>
      </c>
      <c r="F558" s="34">
        <f t="shared" si="136"/>
        <v>21508</v>
      </c>
      <c r="G558" s="34">
        <f t="shared" si="137"/>
        <v>3902</v>
      </c>
      <c r="H558" s="32">
        <f t="shared" si="138"/>
        <v>0.28756701830385195</v>
      </c>
      <c r="I558" s="32">
        <f t="shared" si="138"/>
        <v>4.2229894262924922E-2</v>
      </c>
    </row>
    <row r="559" spans="2:9" ht="15" x14ac:dyDescent="0.2">
      <c r="B559" s="53" t="s">
        <v>440</v>
      </c>
      <c r="C559" s="30">
        <f>BEBR2024!D548</f>
        <v>54842</v>
      </c>
      <c r="D559" s="30">
        <f>BEBR2024!B548</f>
        <v>57943</v>
      </c>
      <c r="E559" s="54">
        <f>BEBR2025!B548</f>
        <v>58279</v>
      </c>
      <c r="F559" s="34">
        <f t="shared" si="136"/>
        <v>3437</v>
      </c>
      <c r="G559" s="34">
        <f t="shared" si="137"/>
        <v>336</v>
      </c>
      <c r="H559" s="32">
        <f t="shared" si="138"/>
        <v>6.2670945625615398E-2</v>
      </c>
      <c r="I559" s="32">
        <f t="shared" si="138"/>
        <v>5.7988022711975562E-3</v>
      </c>
    </row>
    <row r="560" spans="2:9" ht="15" x14ac:dyDescent="0.2">
      <c r="B560" s="53" t="s">
        <v>441</v>
      </c>
      <c r="C560" s="30">
        <f>BEBR2024!D549</f>
        <v>25463</v>
      </c>
      <c r="D560" s="30">
        <f>BEBR2024!B549</f>
        <v>28967</v>
      </c>
      <c r="E560" s="54">
        <f>BEBR2025!B549</f>
        <v>29802</v>
      </c>
      <c r="F560" s="34">
        <f t="shared" si="136"/>
        <v>4339</v>
      </c>
      <c r="G560" s="34">
        <f t="shared" si="137"/>
        <v>835</v>
      </c>
      <c r="H560" s="32">
        <f t="shared" si="138"/>
        <v>0.17040411577583159</v>
      </c>
      <c r="I560" s="32">
        <f t="shared" si="138"/>
        <v>2.8825905340559947E-2</v>
      </c>
    </row>
    <row r="561" spans="2:9" ht="15" x14ac:dyDescent="0.2">
      <c r="B561" s="53" t="s">
        <v>19</v>
      </c>
      <c r="C561" s="30">
        <f>BEBR2024!D550</f>
        <v>274149</v>
      </c>
      <c r="D561" s="30">
        <f>BEBR2024!B550</f>
        <v>294927</v>
      </c>
      <c r="E561" s="54">
        <f>BEBR2025!B550</f>
        <v>298476</v>
      </c>
      <c r="F561" s="34">
        <f t="shared" si="136"/>
        <v>24327</v>
      </c>
      <c r="G561" s="34">
        <f t="shared" si="137"/>
        <v>3549</v>
      </c>
      <c r="H561" s="32">
        <f t="shared" si="138"/>
        <v>8.8736417057877284E-2</v>
      </c>
      <c r="I561" s="32">
        <f t="shared" si="138"/>
        <v>1.2033486252530288E-2</v>
      </c>
    </row>
    <row r="562" spans="2:9" ht="15" x14ac:dyDescent="0.2">
      <c r="B562" s="33"/>
      <c r="C562" s="34"/>
      <c r="D562" s="34"/>
      <c r="E562" s="54"/>
      <c r="F562" s="34"/>
      <c r="G562" s="34"/>
      <c r="H562" s="384"/>
      <c r="I562" s="384"/>
    </row>
    <row r="563" spans="2:9" ht="15.75" x14ac:dyDescent="0.25">
      <c r="B563" s="389" t="s">
        <v>442</v>
      </c>
      <c r="C563" s="395">
        <f>BEBR2024!D552</f>
        <v>470856</v>
      </c>
      <c r="D563" s="395">
        <f>BEBR2024!B552</f>
        <v>493282</v>
      </c>
      <c r="E563" s="396">
        <f>BEBR2025!B552</f>
        <v>495106</v>
      </c>
      <c r="F563" s="396">
        <f t="shared" ref="F563:F571" si="139">E563-C563</f>
        <v>24250</v>
      </c>
      <c r="G563" s="396">
        <f t="shared" ref="G563:G571" si="140">E563-D563</f>
        <v>1824</v>
      </c>
      <c r="H563" s="397">
        <f t="shared" ref="H563:I571" si="141">F563/C563</f>
        <v>5.150194539307134E-2</v>
      </c>
      <c r="I563" s="397">
        <f t="shared" si="141"/>
        <v>3.6976820561058382E-3</v>
      </c>
    </row>
    <row r="564" spans="2:9" ht="15" x14ac:dyDescent="0.2">
      <c r="B564" s="53" t="s">
        <v>443</v>
      </c>
      <c r="C564" s="30">
        <f>BEBR2024!D553</f>
        <v>46231</v>
      </c>
      <c r="D564" s="30">
        <f>BEBR2024!B553</f>
        <v>47313</v>
      </c>
      <c r="E564" s="54">
        <f>BEBR2025!B553</f>
        <v>47609</v>
      </c>
      <c r="F564" s="34">
        <f t="shared" si="139"/>
        <v>1378</v>
      </c>
      <c r="G564" s="34">
        <f t="shared" si="140"/>
        <v>296</v>
      </c>
      <c r="H564" s="32">
        <f t="shared" si="141"/>
        <v>2.9806839566524627E-2</v>
      </c>
      <c r="I564" s="32">
        <f t="shared" si="141"/>
        <v>6.2562086530129138E-3</v>
      </c>
    </row>
    <row r="565" spans="2:9" ht="15" x14ac:dyDescent="0.2">
      <c r="B565" s="53" t="s">
        <v>444</v>
      </c>
      <c r="C565" s="30">
        <f>BEBR2024!D554</f>
        <v>28794</v>
      </c>
      <c r="D565" s="30">
        <f>BEBR2024!B554</f>
        <v>30120</v>
      </c>
      <c r="E565" s="54">
        <f>BEBR2025!B554</f>
        <v>30132</v>
      </c>
      <c r="F565" s="34">
        <f t="shared" si="139"/>
        <v>1338</v>
      </c>
      <c r="G565" s="34">
        <f t="shared" si="140"/>
        <v>12</v>
      </c>
      <c r="H565" s="32">
        <f t="shared" si="141"/>
        <v>4.6468014169618668E-2</v>
      </c>
      <c r="I565" s="32">
        <f t="shared" si="141"/>
        <v>3.9840637450199205E-4</v>
      </c>
    </row>
    <row r="566" spans="2:9" ht="15" x14ac:dyDescent="0.2">
      <c r="B566" s="53" t="s">
        <v>445</v>
      </c>
      <c r="C566" s="30">
        <f>BEBR2024!D555</f>
        <v>16798</v>
      </c>
      <c r="D566" s="30">
        <f>BEBR2024!B555</f>
        <v>17423</v>
      </c>
      <c r="E566" s="54">
        <f>BEBR2025!B555</f>
        <v>17516</v>
      </c>
      <c r="F566" s="34">
        <f t="shared" si="139"/>
        <v>718</v>
      </c>
      <c r="G566" s="34">
        <f t="shared" si="140"/>
        <v>93</v>
      </c>
      <c r="H566" s="32">
        <f t="shared" si="141"/>
        <v>4.2743183712346706E-2</v>
      </c>
      <c r="I566" s="32">
        <f t="shared" si="141"/>
        <v>5.3377719106927624E-3</v>
      </c>
    </row>
    <row r="567" spans="2:9" ht="15" x14ac:dyDescent="0.2">
      <c r="B567" s="53" t="s">
        <v>446</v>
      </c>
      <c r="C567" s="30">
        <f>BEBR2024!D556</f>
        <v>15087</v>
      </c>
      <c r="D567" s="30">
        <f>BEBR2024!B556</f>
        <v>16617</v>
      </c>
      <c r="E567" s="54">
        <f>BEBR2025!B556</f>
        <v>16641</v>
      </c>
      <c r="F567" s="34">
        <f t="shared" si="139"/>
        <v>1554</v>
      </c>
      <c r="G567" s="34">
        <f t="shared" si="140"/>
        <v>24</v>
      </c>
      <c r="H567" s="32">
        <f t="shared" si="141"/>
        <v>0.10300258500695963</v>
      </c>
      <c r="I567" s="32">
        <f t="shared" si="141"/>
        <v>1.4443040259974724E-3</v>
      </c>
    </row>
    <row r="568" spans="2:9" ht="15" x14ac:dyDescent="0.2">
      <c r="B568" s="53" t="s">
        <v>447</v>
      </c>
      <c r="C568" s="30">
        <f>BEBR2024!D557</f>
        <v>40059</v>
      </c>
      <c r="D568" s="30">
        <f>BEBR2024!B557</f>
        <v>41934</v>
      </c>
      <c r="E568" s="54">
        <f>BEBR2025!B557</f>
        <v>42080</v>
      </c>
      <c r="F568" s="34">
        <f t="shared" si="139"/>
        <v>2021</v>
      </c>
      <c r="G568" s="34">
        <f t="shared" si="140"/>
        <v>146</v>
      </c>
      <c r="H568" s="32">
        <f t="shared" si="141"/>
        <v>5.0450585386554829E-2</v>
      </c>
      <c r="I568" s="32">
        <f t="shared" si="141"/>
        <v>3.4816616587971575E-3</v>
      </c>
    </row>
    <row r="569" spans="2:9" ht="15" x14ac:dyDescent="0.2">
      <c r="B569" s="53" t="s">
        <v>448</v>
      </c>
      <c r="C569" s="30">
        <f>BEBR2024!D558</f>
        <v>61051</v>
      </c>
      <c r="D569" s="30">
        <f>BEBR2024!B558</f>
        <v>67897</v>
      </c>
      <c r="E569" s="54">
        <f>BEBR2025!B558</f>
        <v>68136</v>
      </c>
      <c r="F569" s="34">
        <f t="shared" si="139"/>
        <v>7085</v>
      </c>
      <c r="G569" s="34">
        <f t="shared" si="140"/>
        <v>239</v>
      </c>
      <c r="H569" s="32">
        <f t="shared" si="141"/>
        <v>0.1160505151430771</v>
      </c>
      <c r="I569" s="32">
        <f t="shared" si="141"/>
        <v>3.520037704169551E-3</v>
      </c>
    </row>
    <row r="570" spans="2:9" ht="15" x14ac:dyDescent="0.2">
      <c r="B570" s="53" t="s">
        <v>449</v>
      </c>
      <c r="C570" s="30">
        <f>BEBR2024!D559</f>
        <v>38342</v>
      </c>
      <c r="D570" s="30">
        <f>BEBR2024!B559</f>
        <v>39131</v>
      </c>
      <c r="E570" s="54">
        <f>BEBR2025!B559</f>
        <v>39170</v>
      </c>
      <c r="F570" s="34">
        <f t="shared" si="139"/>
        <v>828</v>
      </c>
      <c r="G570" s="34">
        <f t="shared" si="140"/>
        <v>39</v>
      </c>
      <c r="H570" s="32">
        <f t="shared" si="141"/>
        <v>2.1595117625580303E-2</v>
      </c>
      <c r="I570" s="32">
        <f t="shared" si="141"/>
        <v>9.9665227057831388E-4</v>
      </c>
    </row>
    <row r="571" spans="2:9" ht="15" x14ac:dyDescent="0.2">
      <c r="B571" s="53" t="s">
        <v>19</v>
      </c>
      <c r="C571" s="30">
        <f>BEBR2024!D560</f>
        <v>224494</v>
      </c>
      <c r="D571" s="30">
        <f>BEBR2024!B560</f>
        <v>232847</v>
      </c>
      <c r="E571" s="54">
        <f>BEBR2025!B560</f>
        <v>233822</v>
      </c>
      <c r="F571" s="34">
        <f t="shared" si="139"/>
        <v>9328</v>
      </c>
      <c r="G571" s="34">
        <f t="shared" si="140"/>
        <v>975</v>
      </c>
      <c r="H571" s="32">
        <f t="shared" si="141"/>
        <v>4.1551221858936095E-2</v>
      </c>
      <c r="I571" s="32">
        <f t="shared" si="141"/>
        <v>4.1872989559667935E-3</v>
      </c>
    </row>
    <row r="572" spans="2:9" ht="15" x14ac:dyDescent="0.2">
      <c r="B572" s="33"/>
      <c r="C572" s="34"/>
      <c r="D572" s="34"/>
      <c r="E572" s="54"/>
      <c r="F572" s="34"/>
      <c r="G572" s="34"/>
      <c r="H572" s="384"/>
      <c r="I572" s="384"/>
    </row>
    <row r="573" spans="2:9" ht="15.75" x14ac:dyDescent="0.25">
      <c r="B573" s="389" t="s">
        <v>450</v>
      </c>
      <c r="C573" s="395">
        <f>BEBR2024!D562</f>
        <v>129752</v>
      </c>
      <c r="D573" s="395">
        <f>BEBR2024!B562</f>
        <v>156743</v>
      </c>
      <c r="E573" s="396">
        <f>BEBR2025!B562</f>
        <v>162493</v>
      </c>
      <c r="F573" s="396">
        <f t="shared" ref="F573:F579" si="142">E573-C573</f>
        <v>32741</v>
      </c>
      <c r="G573" s="396">
        <f t="shared" ref="G573:G579" si="143">E573-D573</f>
        <v>5750</v>
      </c>
      <c r="H573" s="397">
        <f t="shared" ref="H573:I579" si="144">F573/C573</f>
        <v>0.25233522411985942</v>
      </c>
      <c r="I573" s="397">
        <f t="shared" si="144"/>
        <v>3.6684253842276845E-2</v>
      </c>
    </row>
    <row r="574" spans="2:9" ht="15" x14ac:dyDescent="0.2">
      <c r="B574" s="53" t="s">
        <v>451</v>
      </c>
      <c r="C574" s="30">
        <f>BEBR2024!D563</f>
        <v>3047</v>
      </c>
      <c r="D574" s="30">
        <f>BEBR2024!B563</f>
        <v>3760</v>
      </c>
      <c r="E574" s="54">
        <f>BEBR2025!B563</f>
        <v>3989</v>
      </c>
      <c r="F574" s="34">
        <f t="shared" si="142"/>
        <v>942</v>
      </c>
      <c r="G574" s="34">
        <f t="shared" si="143"/>
        <v>229</v>
      </c>
      <c r="H574" s="32">
        <f t="shared" si="144"/>
        <v>0.30915654742369542</v>
      </c>
      <c r="I574" s="32">
        <f t="shared" si="144"/>
        <v>6.0904255319148934E-2</v>
      </c>
    </row>
    <row r="575" spans="2:9" ht="15" x14ac:dyDescent="0.2">
      <c r="B575" s="53" t="s">
        <v>452</v>
      </c>
      <c r="C575" s="30">
        <f>BEBR2024!D564</f>
        <v>846</v>
      </c>
      <c r="D575" s="30">
        <f>BEBR2024!B564</f>
        <v>893</v>
      </c>
      <c r="E575" s="54">
        <f>BEBR2025!B564</f>
        <v>889</v>
      </c>
      <c r="F575" s="34">
        <f t="shared" si="142"/>
        <v>43</v>
      </c>
      <c r="G575" s="34">
        <f t="shared" si="143"/>
        <v>-4</v>
      </c>
      <c r="H575" s="32">
        <f t="shared" si="144"/>
        <v>5.0827423167848697E-2</v>
      </c>
      <c r="I575" s="32">
        <f t="shared" si="144"/>
        <v>-4.4792833146696529E-3</v>
      </c>
    </row>
    <row r="576" spans="2:9" ht="15" x14ac:dyDescent="0.2">
      <c r="B576" s="53" t="s">
        <v>453</v>
      </c>
      <c r="C576" s="30">
        <f>BEBR2024!D565</f>
        <v>642</v>
      </c>
      <c r="D576" s="30">
        <f>BEBR2024!B565</f>
        <v>627</v>
      </c>
      <c r="E576" s="54">
        <f>BEBR2025!B565</f>
        <v>658</v>
      </c>
      <c r="F576" s="34">
        <f t="shared" si="142"/>
        <v>16</v>
      </c>
      <c r="G576" s="34">
        <f t="shared" si="143"/>
        <v>31</v>
      </c>
      <c r="H576" s="32">
        <f t="shared" si="144"/>
        <v>2.4922118380062305E-2</v>
      </c>
      <c r="I576" s="32">
        <f t="shared" si="144"/>
        <v>4.9441786283891544E-2</v>
      </c>
    </row>
    <row r="577" spans="2:9" ht="15" x14ac:dyDescent="0.2">
      <c r="B577" s="53" t="s">
        <v>454</v>
      </c>
      <c r="C577" s="30">
        <f>BEBR2024!D566</f>
        <v>778</v>
      </c>
      <c r="D577" s="30">
        <f>BEBR2024!B566</f>
        <v>948</v>
      </c>
      <c r="E577" s="54">
        <f>BEBR2025!B566</f>
        <v>953</v>
      </c>
      <c r="F577" s="34">
        <f t="shared" si="142"/>
        <v>175</v>
      </c>
      <c r="G577" s="34">
        <f t="shared" si="143"/>
        <v>5</v>
      </c>
      <c r="H577" s="32">
        <f t="shared" si="144"/>
        <v>0.22493573264781491</v>
      </c>
      <c r="I577" s="32">
        <f t="shared" si="144"/>
        <v>5.2742616033755272E-3</v>
      </c>
    </row>
    <row r="578" spans="2:9" ht="15" x14ac:dyDescent="0.2">
      <c r="B578" s="53" t="s">
        <v>455</v>
      </c>
      <c r="C578" s="30">
        <f>BEBR2024!D567</f>
        <v>15730</v>
      </c>
      <c r="D578" s="30">
        <f>BEBR2024!B567</f>
        <v>31337</v>
      </c>
      <c r="E578" s="54">
        <f>BEBR2025!B567</f>
        <v>36783</v>
      </c>
      <c r="F578" s="34">
        <f t="shared" si="142"/>
        <v>21053</v>
      </c>
      <c r="G578" s="34">
        <f t="shared" si="143"/>
        <v>5446</v>
      </c>
      <c r="H578" s="32">
        <f t="shared" si="144"/>
        <v>1.338397965670693</v>
      </c>
      <c r="I578" s="32">
        <f t="shared" si="144"/>
        <v>0.1737881737243514</v>
      </c>
    </row>
    <row r="579" spans="2:9" ht="15" x14ac:dyDescent="0.2">
      <c r="B579" s="53" t="s">
        <v>19</v>
      </c>
      <c r="C579" s="30">
        <f>BEBR2024!D568</f>
        <v>108709</v>
      </c>
      <c r="D579" s="30">
        <f>BEBR2024!B568</f>
        <v>119178</v>
      </c>
      <c r="E579" s="54">
        <f>BEBR2025!B568</f>
        <v>119221</v>
      </c>
      <c r="F579" s="34">
        <f t="shared" si="142"/>
        <v>10512</v>
      </c>
      <c r="G579" s="34">
        <f t="shared" si="143"/>
        <v>43</v>
      </c>
      <c r="H579" s="32">
        <f t="shared" si="144"/>
        <v>9.6698525421078291E-2</v>
      </c>
      <c r="I579" s="32">
        <f t="shared" si="144"/>
        <v>3.6080484653207805E-4</v>
      </c>
    </row>
    <row r="580" spans="2:9" ht="15" x14ac:dyDescent="0.2">
      <c r="B580" s="33"/>
      <c r="C580" s="34"/>
      <c r="D580" s="34"/>
      <c r="E580" s="54"/>
      <c r="F580" s="34"/>
      <c r="G580" s="34"/>
      <c r="H580" s="384"/>
      <c r="I580" s="384"/>
    </row>
    <row r="581" spans="2:9" ht="15.75" x14ac:dyDescent="0.25">
      <c r="B581" s="389" t="s">
        <v>456</v>
      </c>
      <c r="C581" s="395">
        <f>BEBR2024!D570</f>
        <v>43474</v>
      </c>
      <c r="D581" s="395">
        <f>BEBR2024!B570</f>
        <v>46519</v>
      </c>
      <c r="E581" s="396">
        <f>BEBR2025!B570</f>
        <v>47274</v>
      </c>
      <c r="F581" s="396">
        <f>E581-C581</f>
        <v>3800</v>
      </c>
      <c r="G581" s="396">
        <f>E581-D581</f>
        <v>755</v>
      </c>
      <c r="H581" s="397">
        <f t="shared" ref="H581:I584" si="145">F581/C581</f>
        <v>8.7408566039471863E-2</v>
      </c>
      <c r="I581" s="397">
        <f t="shared" si="145"/>
        <v>1.6229927556482296E-2</v>
      </c>
    </row>
    <row r="582" spans="2:9" ht="15" x14ac:dyDescent="0.2">
      <c r="B582" s="53" t="s">
        <v>457</v>
      </c>
      <c r="C582" s="30">
        <f>BEBR2024!D571</f>
        <v>711</v>
      </c>
      <c r="D582" s="30">
        <f>BEBR2024!B571</f>
        <v>758</v>
      </c>
      <c r="E582" s="54">
        <f>BEBR2025!B571</f>
        <v>756</v>
      </c>
      <c r="F582" s="34">
        <f>E582-C582</f>
        <v>45</v>
      </c>
      <c r="G582" s="34">
        <f>E582-D582</f>
        <v>-2</v>
      </c>
      <c r="H582" s="32">
        <f t="shared" si="145"/>
        <v>6.3291139240506333E-2</v>
      </c>
      <c r="I582" s="32">
        <f t="shared" si="145"/>
        <v>-2.6385224274406332E-3</v>
      </c>
    </row>
    <row r="583" spans="2:9" ht="15" x14ac:dyDescent="0.2">
      <c r="B583" s="53" t="s">
        <v>458</v>
      </c>
      <c r="C583" s="30">
        <f>BEBR2024!D572</f>
        <v>6735</v>
      </c>
      <c r="D583" s="30">
        <f>BEBR2024!B572</f>
        <v>6962</v>
      </c>
      <c r="E583" s="54">
        <f>BEBR2025!B572</f>
        <v>7051</v>
      </c>
      <c r="F583" s="34">
        <f>E583-C583</f>
        <v>316</v>
      </c>
      <c r="G583" s="34">
        <f>E583-D583</f>
        <v>89</v>
      </c>
      <c r="H583" s="32">
        <f t="shared" si="145"/>
        <v>4.6919079435783224E-2</v>
      </c>
      <c r="I583" s="32">
        <f t="shared" si="145"/>
        <v>1.2783682849755817E-2</v>
      </c>
    </row>
    <row r="584" spans="2:9" ht="15" x14ac:dyDescent="0.2">
      <c r="B584" s="53" t="s">
        <v>19</v>
      </c>
      <c r="C584" s="30">
        <f>BEBR2024!D573</f>
        <v>36028</v>
      </c>
      <c r="D584" s="30">
        <f>BEBR2024!B573</f>
        <v>38799</v>
      </c>
      <c r="E584" s="54">
        <f>BEBR2025!B573</f>
        <v>39467</v>
      </c>
      <c r="F584" s="34">
        <f>E584-C584</f>
        <v>3439</v>
      </c>
      <c r="G584" s="34">
        <f>E584-D584</f>
        <v>668</v>
      </c>
      <c r="H584" s="32">
        <f t="shared" si="145"/>
        <v>9.5453536138558892E-2</v>
      </c>
      <c r="I584" s="32">
        <f t="shared" si="145"/>
        <v>1.721693858089126E-2</v>
      </c>
    </row>
    <row r="585" spans="2:9" ht="15" x14ac:dyDescent="0.2">
      <c r="B585" s="33"/>
      <c r="C585" s="34"/>
      <c r="D585" s="34"/>
      <c r="E585" s="54"/>
      <c r="F585" s="34"/>
      <c r="G585" s="34"/>
      <c r="H585" s="384"/>
      <c r="I585" s="384"/>
    </row>
    <row r="586" spans="2:9" ht="15.75" x14ac:dyDescent="0.25">
      <c r="B586" s="389" t="s">
        <v>459</v>
      </c>
      <c r="C586" s="395">
        <f>BEBR2024!D575</f>
        <v>21796</v>
      </c>
      <c r="D586" s="395">
        <f>BEBR2024!B575</f>
        <v>21802</v>
      </c>
      <c r="E586" s="396">
        <f>BEBR2025!B575</f>
        <v>22011</v>
      </c>
      <c r="F586" s="396">
        <f>E586-C586</f>
        <v>215</v>
      </c>
      <c r="G586" s="396">
        <f>E586-D586</f>
        <v>209</v>
      </c>
      <c r="H586" s="397">
        <f t="shared" ref="H586:I588" si="146">F586/C586</f>
        <v>9.8641952651862732E-3</v>
      </c>
      <c r="I586" s="397">
        <f t="shared" si="146"/>
        <v>9.5862764883955596E-3</v>
      </c>
    </row>
    <row r="587" spans="2:9" ht="15" x14ac:dyDescent="0.2">
      <c r="B587" s="53" t="s">
        <v>460</v>
      </c>
      <c r="C587" s="30">
        <f>BEBR2024!D576</f>
        <v>6898</v>
      </c>
      <c r="D587" s="30">
        <f>BEBR2024!B576</f>
        <v>7062</v>
      </c>
      <c r="E587" s="54">
        <f>BEBR2025!B576</f>
        <v>7233</v>
      </c>
      <c r="F587" s="34">
        <f>E587-C587</f>
        <v>335</v>
      </c>
      <c r="G587" s="34">
        <f>E587-D587</f>
        <v>171</v>
      </c>
      <c r="H587" s="32">
        <f t="shared" si="146"/>
        <v>4.856480139170774E-2</v>
      </c>
      <c r="I587" s="32">
        <f t="shared" si="146"/>
        <v>2.4214103653355988E-2</v>
      </c>
    </row>
    <row r="588" spans="2:9" ht="15" x14ac:dyDescent="0.2">
      <c r="B588" s="53" t="s">
        <v>19</v>
      </c>
      <c r="C588" s="30">
        <f>BEBR2024!D577</f>
        <v>14898</v>
      </c>
      <c r="D588" s="30">
        <f>BEBR2024!B577</f>
        <v>14740</v>
      </c>
      <c r="E588" s="54">
        <f>BEBR2025!B577</f>
        <v>14778</v>
      </c>
      <c r="F588" s="34">
        <f>E588-C588</f>
        <v>-120</v>
      </c>
      <c r="G588" s="34">
        <f>E588-D588</f>
        <v>38</v>
      </c>
      <c r="H588" s="32">
        <f t="shared" si="146"/>
        <v>-8.0547724526782126E-3</v>
      </c>
      <c r="I588" s="32">
        <f t="shared" si="146"/>
        <v>2.5780189959294436E-3</v>
      </c>
    </row>
    <row r="589" spans="2:9" ht="15" x14ac:dyDescent="0.2">
      <c r="B589" s="33"/>
      <c r="C589" s="34"/>
      <c r="D589" s="34"/>
      <c r="E589" s="54"/>
      <c r="F589" s="34"/>
      <c r="G589" s="34"/>
      <c r="H589" s="384"/>
      <c r="I589" s="384"/>
    </row>
    <row r="590" spans="2:9" ht="15.75" x14ac:dyDescent="0.25">
      <c r="B590" s="389" t="s">
        <v>461</v>
      </c>
      <c r="C590" s="395">
        <f>BEBR2024!D579</f>
        <v>16147</v>
      </c>
      <c r="D590" s="395">
        <f>BEBR2024!B579</f>
        <v>16100</v>
      </c>
      <c r="E590" s="396">
        <f>BEBR2025!B579</f>
        <v>16821</v>
      </c>
      <c r="F590" s="396">
        <f>E590-C590</f>
        <v>674</v>
      </c>
      <c r="G590" s="396">
        <f>E590-D590</f>
        <v>721</v>
      </c>
      <c r="H590" s="397">
        <f t="shared" ref="H590:I594" si="147">F590/C590</f>
        <v>4.1741499969034493E-2</v>
      </c>
      <c r="I590" s="397">
        <f t="shared" si="147"/>
        <v>4.4782608695652176E-2</v>
      </c>
    </row>
    <row r="591" spans="2:9" ht="15" x14ac:dyDescent="0.2">
      <c r="B591" s="53" t="s">
        <v>462</v>
      </c>
      <c r="C591" s="30">
        <f>BEBR2024!D580</f>
        <v>1986</v>
      </c>
      <c r="D591" s="30">
        <f>BEBR2024!B580</f>
        <v>1979</v>
      </c>
      <c r="E591" s="54">
        <f>BEBR2025!B580</f>
        <v>1997</v>
      </c>
      <c r="F591" s="34">
        <f>E591-C591</f>
        <v>11</v>
      </c>
      <c r="G591" s="34">
        <f>E591-D591</f>
        <v>18</v>
      </c>
      <c r="H591" s="32">
        <f t="shared" si="147"/>
        <v>5.5387713997985906E-3</v>
      </c>
      <c r="I591" s="32">
        <f t="shared" si="147"/>
        <v>9.0955027791814053E-3</v>
      </c>
    </row>
    <row r="592" spans="2:9" ht="15" x14ac:dyDescent="0.2">
      <c r="B592" s="53" t="s">
        <v>463</v>
      </c>
      <c r="C592" s="30">
        <f>BEBR2024!D581</f>
        <v>224</v>
      </c>
      <c r="D592" s="30">
        <f>BEBR2024!B581</f>
        <v>236</v>
      </c>
      <c r="E592" s="54">
        <f>BEBR2025!B581</f>
        <v>234</v>
      </c>
      <c r="F592" s="34">
        <f>E592-C592</f>
        <v>10</v>
      </c>
      <c r="G592" s="34">
        <f>E592-D592</f>
        <v>-2</v>
      </c>
      <c r="H592" s="32">
        <f t="shared" si="147"/>
        <v>4.4642857142857144E-2</v>
      </c>
      <c r="I592" s="32">
        <f t="shared" si="147"/>
        <v>-8.4745762711864406E-3</v>
      </c>
    </row>
    <row r="593" spans="2:13" ht="15" x14ac:dyDescent="0.2">
      <c r="B593" s="53" t="s">
        <v>464</v>
      </c>
      <c r="C593" s="30">
        <f>BEBR2024!D582</f>
        <v>378</v>
      </c>
      <c r="D593" s="30">
        <f>BEBR2024!B582</f>
        <v>451</v>
      </c>
      <c r="E593" s="54">
        <f>BEBR2025!B582</f>
        <v>458</v>
      </c>
      <c r="F593" s="34">
        <f>E593-C593</f>
        <v>80</v>
      </c>
      <c r="G593" s="34">
        <f>E593-D593</f>
        <v>7</v>
      </c>
      <c r="H593" s="32">
        <f t="shared" si="147"/>
        <v>0.21164021164021163</v>
      </c>
      <c r="I593" s="32">
        <f t="shared" si="147"/>
        <v>1.5521064301552107E-2</v>
      </c>
    </row>
    <row r="594" spans="2:13" ht="15" x14ac:dyDescent="0.2">
      <c r="B594" s="53" t="s">
        <v>19</v>
      </c>
      <c r="C594" s="30">
        <f>BEBR2024!D583</f>
        <v>13559</v>
      </c>
      <c r="D594" s="30">
        <f>BEBR2024!B583</f>
        <v>13434</v>
      </c>
      <c r="E594" s="54">
        <f>BEBR2025!B583</f>
        <v>14132</v>
      </c>
      <c r="F594" s="34">
        <f>E594-C594</f>
        <v>573</v>
      </c>
      <c r="G594" s="34">
        <f>E594-D594</f>
        <v>698</v>
      </c>
      <c r="H594" s="32">
        <f t="shared" si="147"/>
        <v>4.2259753669149643E-2</v>
      </c>
      <c r="I594" s="32">
        <f t="shared" si="147"/>
        <v>5.1957719219889835E-2</v>
      </c>
    </row>
    <row r="595" spans="2:13" ht="15" x14ac:dyDescent="0.2">
      <c r="B595" s="33"/>
      <c r="C595" s="34"/>
      <c r="D595" s="34"/>
      <c r="E595" s="54"/>
      <c r="F595" s="34"/>
      <c r="G595" s="34"/>
      <c r="H595" s="384"/>
      <c r="I595" s="384"/>
    </row>
    <row r="596" spans="2:13" ht="15.75" x14ac:dyDescent="0.25">
      <c r="B596" s="389" t="s">
        <v>465</v>
      </c>
      <c r="C596" s="395">
        <f>BEBR2024!D585</f>
        <v>553543</v>
      </c>
      <c r="D596" s="395">
        <f>BEBR2024!B585</f>
        <v>594643</v>
      </c>
      <c r="E596" s="396">
        <f>BEBR2025!B585</f>
        <v>604533</v>
      </c>
      <c r="F596" s="396">
        <f t="shared" ref="F596:F614" si="148">E596-C596</f>
        <v>50990</v>
      </c>
      <c r="G596" s="396">
        <f t="shared" ref="G596:G614" si="149">E596-D596</f>
        <v>9890</v>
      </c>
      <c r="H596" s="397">
        <f t="shared" ref="H596:I611" si="150">F596/C596</f>
        <v>9.2115698328765788E-2</v>
      </c>
      <c r="I596" s="397">
        <f t="shared" si="150"/>
        <v>1.6631827836197516E-2</v>
      </c>
    </row>
    <row r="597" spans="2:13" ht="15" x14ac:dyDescent="0.2">
      <c r="B597" s="53" t="s">
        <v>466</v>
      </c>
      <c r="C597" s="30">
        <f>BEBR2024!D586</f>
        <v>71488</v>
      </c>
      <c r="D597" s="30">
        <f>BEBR2024!B586</f>
        <v>84891</v>
      </c>
      <c r="E597" s="54">
        <f>BEBR2025!B586</f>
        <v>88144</v>
      </c>
      <c r="F597" s="34">
        <f t="shared" si="148"/>
        <v>16656</v>
      </c>
      <c r="G597" s="34">
        <f t="shared" si="149"/>
        <v>3253</v>
      </c>
      <c r="H597" s="32">
        <f t="shared" si="150"/>
        <v>0.2329901521933751</v>
      </c>
      <c r="I597" s="32">
        <f t="shared" si="150"/>
        <v>3.8319727650752138E-2</v>
      </c>
    </row>
    <row r="598" spans="2:13" ht="15" x14ac:dyDescent="0.2">
      <c r="B598" s="53" t="s">
        <v>467</v>
      </c>
      <c r="C598" s="30">
        <f>BEBR2024!D587</f>
        <v>5179</v>
      </c>
      <c r="D598" s="30">
        <f>BEBR2024!B587</f>
        <v>5251</v>
      </c>
      <c r="E598" s="54">
        <f>BEBR2025!B587</f>
        <v>5268</v>
      </c>
      <c r="F598" s="34">
        <f t="shared" si="148"/>
        <v>89</v>
      </c>
      <c r="G598" s="34">
        <f t="shared" si="149"/>
        <v>17</v>
      </c>
      <c r="H598" s="32">
        <f t="shared" si="150"/>
        <v>1.7184784707472485E-2</v>
      </c>
      <c r="I598" s="32">
        <f t="shared" si="150"/>
        <v>3.2374785755094268E-3</v>
      </c>
      <c r="L598" s="352"/>
      <c r="M598" s="351"/>
    </row>
    <row r="599" spans="2:13" ht="15" x14ac:dyDescent="0.2">
      <c r="B599" s="53" t="s">
        <v>468</v>
      </c>
      <c r="C599" s="30">
        <f>BEBR2024!D588</f>
        <v>22260</v>
      </c>
      <c r="D599" s="30">
        <f>BEBR2024!B588</f>
        <v>24009</v>
      </c>
      <c r="E599" s="54">
        <f>BEBR2025!B588</f>
        <v>24529</v>
      </c>
      <c r="F599" s="34">
        <f t="shared" si="148"/>
        <v>2269</v>
      </c>
      <c r="G599" s="34">
        <f t="shared" si="149"/>
        <v>520</v>
      </c>
      <c r="H599" s="32">
        <f t="shared" si="150"/>
        <v>0.10193171608265948</v>
      </c>
      <c r="I599" s="32">
        <f t="shared" si="150"/>
        <v>2.1658544712399516E-2</v>
      </c>
      <c r="L599" s="352"/>
      <c r="M599" s="351"/>
    </row>
    <row r="600" spans="2:13" ht="15" x14ac:dyDescent="0.2">
      <c r="B600" s="53" t="s">
        <v>469</v>
      </c>
      <c r="C600" s="30">
        <f>BEBR2024!D589</f>
        <v>37351</v>
      </c>
      <c r="D600" s="30">
        <f>BEBR2024!B589</f>
        <v>43185</v>
      </c>
      <c r="E600" s="54">
        <f>BEBR2025!B589</f>
        <v>44316</v>
      </c>
      <c r="F600" s="34">
        <f t="shared" si="148"/>
        <v>6965</v>
      </c>
      <c r="G600" s="34">
        <f t="shared" si="149"/>
        <v>1131</v>
      </c>
      <c r="H600" s="32">
        <f t="shared" si="150"/>
        <v>0.1864742577173302</v>
      </c>
      <c r="I600" s="32">
        <f t="shared" si="150"/>
        <v>2.6189649183744355E-2</v>
      </c>
      <c r="L600" s="352"/>
      <c r="M600" s="351"/>
    </row>
    <row r="601" spans="2:13" ht="15" x14ac:dyDescent="0.2">
      <c r="B601" s="53" t="s">
        <v>470</v>
      </c>
      <c r="C601" s="30">
        <f>BEBR2024!D590</f>
        <v>93692</v>
      </c>
      <c r="D601" s="30">
        <f>BEBR2024!B590</f>
        <v>98312</v>
      </c>
      <c r="E601" s="54">
        <f>BEBR2025!B590</f>
        <v>98792</v>
      </c>
      <c r="F601" s="34">
        <f t="shared" si="148"/>
        <v>5100</v>
      </c>
      <c r="G601" s="34">
        <f t="shared" si="149"/>
        <v>480</v>
      </c>
      <c r="H601" s="32">
        <f t="shared" si="150"/>
        <v>5.4433676301071598E-2</v>
      </c>
      <c r="I601" s="32">
        <f t="shared" si="150"/>
        <v>4.8824151680364556E-3</v>
      </c>
    </row>
    <row r="602" spans="2:13" ht="15" x14ac:dyDescent="0.2">
      <c r="B602" s="53" t="s">
        <v>471</v>
      </c>
      <c r="C602" s="30">
        <f>BEBR2024!D591</f>
        <v>23097</v>
      </c>
      <c r="D602" s="30">
        <f>BEBR2024!B591</f>
        <v>24981</v>
      </c>
      <c r="E602" s="54">
        <f>BEBR2025!B591</f>
        <v>25655</v>
      </c>
      <c r="F602" s="34">
        <f t="shared" si="148"/>
        <v>2558</v>
      </c>
      <c r="G602" s="34">
        <f t="shared" si="149"/>
        <v>674</v>
      </c>
      <c r="H602" s="32">
        <f t="shared" si="150"/>
        <v>0.11075031389357926</v>
      </c>
      <c r="I602" s="32">
        <f t="shared" si="150"/>
        <v>2.6980505183939796E-2</v>
      </c>
    </row>
    <row r="603" spans="2:13" ht="15" x14ac:dyDescent="0.2">
      <c r="B603" s="53" t="s">
        <v>124</v>
      </c>
      <c r="C603" s="30">
        <f>BEBR2024!D592</f>
        <v>72</v>
      </c>
      <c r="D603" s="30">
        <f>BEBR2024!B592</f>
        <v>72</v>
      </c>
      <c r="E603" s="54">
        <f>BEBR2025!B592</f>
        <v>72</v>
      </c>
      <c r="F603" s="34">
        <f t="shared" si="148"/>
        <v>0</v>
      </c>
      <c r="G603" s="34">
        <f t="shared" si="149"/>
        <v>0</v>
      </c>
      <c r="H603" s="32">
        <f t="shared" si="150"/>
        <v>0</v>
      </c>
      <c r="I603" s="32">
        <f t="shared" si="150"/>
        <v>0</v>
      </c>
    </row>
    <row r="604" spans="2:13" ht="15" x14ac:dyDescent="0.2">
      <c r="B604" s="53" t="s">
        <v>472</v>
      </c>
      <c r="C604" s="30">
        <f>BEBR2024!D593</f>
        <v>12958</v>
      </c>
      <c r="D604" s="30">
        <f>BEBR2024!B593</f>
        <v>13008</v>
      </c>
      <c r="E604" s="54">
        <f>BEBR2025!B593</f>
        <v>13041</v>
      </c>
      <c r="F604" s="34">
        <f t="shared" si="148"/>
        <v>83</v>
      </c>
      <c r="G604" s="34">
        <f t="shared" si="149"/>
        <v>33</v>
      </c>
      <c r="H604" s="32">
        <f t="shared" si="150"/>
        <v>6.4053094613366257E-3</v>
      </c>
      <c r="I604" s="32">
        <f t="shared" si="150"/>
        <v>2.5369003690036899E-3</v>
      </c>
    </row>
    <row r="605" spans="2:13" ht="15" x14ac:dyDescent="0.2">
      <c r="B605" s="53" t="s">
        <v>473</v>
      </c>
      <c r="C605" s="30">
        <f>BEBR2024!D594</f>
        <v>2842</v>
      </c>
      <c r="D605" s="30">
        <f>BEBR2024!B594</f>
        <v>3034</v>
      </c>
      <c r="E605" s="54">
        <f>BEBR2025!B594</f>
        <v>3041</v>
      </c>
      <c r="F605" s="34">
        <f t="shared" si="148"/>
        <v>199</v>
      </c>
      <c r="G605" s="34">
        <f t="shared" si="149"/>
        <v>7</v>
      </c>
      <c r="H605" s="32">
        <f t="shared" si="150"/>
        <v>7.0021111893033075E-2</v>
      </c>
      <c r="I605" s="32">
        <f t="shared" si="150"/>
        <v>2.3071852340145024E-3</v>
      </c>
    </row>
    <row r="606" spans="2:13" ht="15" x14ac:dyDescent="0.2">
      <c r="B606" s="53" t="s">
        <v>474</v>
      </c>
      <c r="C606" s="30">
        <f>BEBR2024!D595</f>
        <v>30142</v>
      </c>
      <c r="D606" s="30">
        <f>BEBR2024!B595</f>
        <v>32542</v>
      </c>
      <c r="E606" s="54">
        <f>BEBR2025!B595</f>
        <v>32852</v>
      </c>
      <c r="F606" s="34">
        <f t="shared" si="148"/>
        <v>2710</v>
      </c>
      <c r="G606" s="34">
        <f t="shared" si="149"/>
        <v>310</v>
      </c>
      <c r="H606" s="32">
        <f t="shared" si="150"/>
        <v>8.9907769889191164E-2</v>
      </c>
      <c r="I606" s="32">
        <f t="shared" si="150"/>
        <v>9.5261508204781513E-3</v>
      </c>
    </row>
    <row r="607" spans="2:13" ht="15" x14ac:dyDescent="0.2">
      <c r="B607" s="53" t="s">
        <v>475</v>
      </c>
      <c r="C607" s="30">
        <f>BEBR2024!D596</f>
        <v>1986</v>
      </c>
      <c r="D607" s="30">
        <f>BEBR2024!B596</f>
        <v>2103</v>
      </c>
      <c r="E607" s="54">
        <f>BEBR2025!B596</f>
        <v>2139</v>
      </c>
      <c r="F607" s="34">
        <f t="shared" si="148"/>
        <v>153</v>
      </c>
      <c r="G607" s="34">
        <f t="shared" si="149"/>
        <v>36</v>
      </c>
      <c r="H607" s="32">
        <f t="shared" si="150"/>
        <v>7.7039274924471296E-2</v>
      </c>
      <c r="I607" s="32">
        <f t="shared" si="150"/>
        <v>1.7118402282453638E-2</v>
      </c>
    </row>
    <row r="608" spans="2:13" ht="15" x14ac:dyDescent="0.2">
      <c r="B608" s="53" t="s">
        <v>476</v>
      </c>
      <c r="C608" s="30">
        <f>BEBR2024!D597</f>
        <v>12632</v>
      </c>
      <c r="D608" s="30">
        <f>BEBR2024!B597</f>
        <v>14866</v>
      </c>
      <c r="E608" s="54">
        <f>BEBR2025!B597</f>
        <v>14882</v>
      </c>
      <c r="F608" s="34">
        <f t="shared" si="148"/>
        <v>2250</v>
      </c>
      <c r="G608" s="34">
        <f t="shared" si="149"/>
        <v>16</v>
      </c>
      <c r="H608" s="32">
        <f t="shared" si="150"/>
        <v>0.17811906269791006</v>
      </c>
      <c r="I608" s="32">
        <f t="shared" si="150"/>
        <v>1.0762814475985471E-3</v>
      </c>
    </row>
    <row r="609" spans="2:9" ht="15" x14ac:dyDescent="0.2">
      <c r="B609" s="53" t="s">
        <v>477</v>
      </c>
      <c r="C609" s="30">
        <f>BEBR2024!D598</f>
        <v>43080</v>
      </c>
      <c r="D609" s="30">
        <f>BEBR2024!B598</f>
        <v>45140</v>
      </c>
      <c r="E609" s="54">
        <f>BEBR2025!B598</f>
        <v>45723</v>
      </c>
      <c r="F609" s="34">
        <f t="shared" si="148"/>
        <v>2643</v>
      </c>
      <c r="G609" s="34">
        <f t="shared" si="149"/>
        <v>583</v>
      </c>
      <c r="H609" s="32">
        <f t="shared" si="150"/>
        <v>6.1350974930362116E-2</v>
      </c>
      <c r="I609" s="32">
        <f t="shared" si="150"/>
        <v>1.2915374390784226E-2</v>
      </c>
    </row>
    <row r="610" spans="2:9" ht="15" x14ac:dyDescent="0.2">
      <c r="B610" s="53" t="s">
        <v>478</v>
      </c>
      <c r="C610" s="30">
        <f>BEBR2024!D599</f>
        <v>1542</v>
      </c>
      <c r="D610" s="30">
        <f>BEBR2024!B599</f>
        <v>1561</v>
      </c>
      <c r="E610" s="54">
        <f>BEBR2025!B599</f>
        <v>1583</v>
      </c>
      <c r="F610" s="34">
        <f t="shared" si="148"/>
        <v>41</v>
      </c>
      <c r="G610" s="34">
        <f t="shared" si="149"/>
        <v>22</v>
      </c>
      <c r="H610" s="32">
        <f t="shared" si="150"/>
        <v>2.6588845654993514E-2</v>
      </c>
      <c r="I610" s="32">
        <f t="shared" si="150"/>
        <v>1.4093529788597053E-2</v>
      </c>
    </row>
    <row r="611" spans="2:9" ht="15" x14ac:dyDescent="0.2">
      <c r="B611" s="53" t="s">
        <v>479</v>
      </c>
      <c r="C611" s="30">
        <f>BEBR2024!D600</f>
        <v>3364</v>
      </c>
      <c r="D611" s="30">
        <f>BEBR2024!B600</f>
        <v>3428</v>
      </c>
      <c r="E611" s="54">
        <f>BEBR2025!B600</f>
        <v>3428</v>
      </c>
      <c r="F611" s="34">
        <f t="shared" si="148"/>
        <v>64</v>
      </c>
      <c r="G611" s="34">
        <f t="shared" si="149"/>
        <v>0</v>
      </c>
      <c r="H611" s="32">
        <f t="shared" si="150"/>
        <v>1.9024970273483946E-2</v>
      </c>
      <c r="I611" s="32">
        <f t="shared" si="150"/>
        <v>0</v>
      </c>
    </row>
    <row r="612" spans="2:9" ht="15" x14ac:dyDescent="0.2">
      <c r="B612" s="53" t="s">
        <v>480</v>
      </c>
      <c r="C612" s="30">
        <f>BEBR2024!D601</f>
        <v>62596</v>
      </c>
      <c r="D612" s="30">
        <f>BEBR2024!B601</f>
        <v>65670</v>
      </c>
      <c r="E612" s="54">
        <f>BEBR2025!B601</f>
        <v>65898</v>
      </c>
      <c r="F612" s="34">
        <f t="shared" si="148"/>
        <v>3302</v>
      </c>
      <c r="G612" s="34">
        <f t="shared" si="149"/>
        <v>228</v>
      </c>
      <c r="H612" s="32">
        <f t="shared" ref="H612:I614" si="151">F612/C612</f>
        <v>5.2750974503163142E-2</v>
      </c>
      <c r="I612" s="32">
        <f t="shared" si="151"/>
        <v>3.4719049794426681E-3</v>
      </c>
    </row>
    <row r="613" spans="2:9" ht="15" x14ac:dyDescent="0.2">
      <c r="B613" s="53" t="s">
        <v>481</v>
      </c>
      <c r="C613" s="30">
        <f>BEBR2024!D602</f>
        <v>12865</v>
      </c>
      <c r="D613" s="30">
        <f>BEBR2024!B602</f>
        <v>13493</v>
      </c>
      <c r="E613" s="54">
        <f>BEBR2025!B602</f>
        <v>13517</v>
      </c>
      <c r="F613" s="34">
        <f t="shared" si="148"/>
        <v>652</v>
      </c>
      <c r="G613" s="34">
        <f t="shared" si="149"/>
        <v>24</v>
      </c>
      <c r="H613" s="32">
        <f t="shared" si="151"/>
        <v>5.06801399144967E-2</v>
      </c>
      <c r="I613" s="32">
        <f t="shared" si="151"/>
        <v>1.7787000667012524E-3</v>
      </c>
    </row>
    <row r="614" spans="2:9" ht="15" x14ac:dyDescent="0.2">
      <c r="B614" s="53" t="s">
        <v>19</v>
      </c>
      <c r="C614" s="30">
        <f>BEBR2024!D603</f>
        <v>116397</v>
      </c>
      <c r="D614" s="30">
        <f>BEBR2024!B603</f>
        <v>119097</v>
      </c>
      <c r="E614" s="54">
        <f>BEBR2025!B603</f>
        <v>121653</v>
      </c>
      <c r="F614" s="34">
        <f t="shared" si="148"/>
        <v>5256</v>
      </c>
      <c r="G614" s="34">
        <f t="shared" si="149"/>
        <v>2556</v>
      </c>
      <c r="H614" s="32">
        <f t="shared" si="151"/>
        <v>4.5155802984613004E-2</v>
      </c>
      <c r="I614" s="32">
        <f t="shared" si="151"/>
        <v>2.1461497770724702E-2</v>
      </c>
    </row>
    <row r="615" spans="2:9" ht="15" x14ac:dyDescent="0.2">
      <c r="B615" s="33"/>
      <c r="C615" s="34"/>
      <c r="D615" s="34"/>
      <c r="E615" s="54"/>
      <c r="F615" s="34"/>
      <c r="G615" s="34"/>
      <c r="H615" s="384"/>
      <c r="I615" s="384"/>
    </row>
    <row r="616" spans="2:9" ht="15.75" x14ac:dyDescent="0.25">
      <c r="B616" s="389" t="s">
        <v>482</v>
      </c>
      <c r="C616" s="395">
        <f>BEBR2024!D605</f>
        <v>33764</v>
      </c>
      <c r="D616" s="395">
        <f>BEBR2024!B605</f>
        <v>37313</v>
      </c>
      <c r="E616" s="396">
        <f>BEBR2025!B605</f>
        <v>38189</v>
      </c>
      <c r="F616" s="396">
        <f>E616-C616</f>
        <v>4425</v>
      </c>
      <c r="G616" s="396">
        <f>E616-D616</f>
        <v>876</v>
      </c>
      <c r="H616" s="397">
        <f t="shared" ref="H616:I619" si="152">F616/C616</f>
        <v>0.1310567468309442</v>
      </c>
      <c r="I616" s="397">
        <f t="shared" si="152"/>
        <v>2.3477072334039076E-2</v>
      </c>
    </row>
    <row r="617" spans="2:9" ht="15" x14ac:dyDescent="0.2">
      <c r="B617" s="53" t="s">
        <v>483</v>
      </c>
      <c r="C617" s="30">
        <f>BEBR2024!D606</f>
        <v>274</v>
      </c>
      <c r="D617" s="30">
        <f>BEBR2024!B606</f>
        <v>331</v>
      </c>
      <c r="E617" s="54">
        <f>BEBR2025!B606</f>
        <v>322</v>
      </c>
      <c r="F617" s="34">
        <f>E617-C617</f>
        <v>48</v>
      </c>
      <c r="G617" s="34">
        <f>E617-D617</f>
        <v>-9</v>
      </c>
      <c r="H617" s="32">
        <f t="shared" si="152"/>
        <v>0.17518248175182483</v>
      </c>
      <c r="I617" s="32">
        <f t="shared" si="152"/>
        <v>-2.7190332326283987E-2</v>
      </c>
    </row>
    <row r="618" spans="2:9" ht="15" x14ac:dyDescent="0.2">
      <c r="B618" s="53" t="s">
        <v>484</v>
      </c>
      <c r="C618" s="30">
        <f>BEBR2024!D607</f>
        <v>426</v>
      </c>
      <c r="D618" s="30">
        <f>BEBR2024!B607</f>
        <v>485</v>
      </c>
      <c r="E618" s="54">
        <f>BEBR2025!B607</f>
        <v>465</v>
      </c>
      <c r="F618" s="34">
        <f>E618-C618</f>
        <v>39</v>
      </c>
      <c r="G618" s="34">
        <f>E618-D618</f>
        <v>-20</v>
      </c>
      <c r="H618" s="32">
        <f t="shared" si="152"/>
        <v>9.154929577464789E-2</v>
      </c>
      <c r="I618" s="32">
        <f t="shared" si="152"/>
        <v>-4.1237113402061855E-2</v>
      </c>
    </row>
    <row r="619" spans="2:9" ht="15" x14ac:dyDescent="0.2">
      <c r="B619" s="53" t="s">
        <v>19</v>
      </c>
      <c r="C619" s="30">
        <f>BEBR2024!D608</f>
        <v>33064</v>
      </c>
      <c r="D619" s="30">
        <f>BEBR2024!B608</f>
        <v>36497</v>
      </c>
      <c r="E619" s="54">
        <f>BEBR2025!B608</f>
        <v>37402</v>
      </c>
      <c r="F619" s="34">
        <f>E619-C619</f>
        <v>4338</v>
      </c>
      <c r="G619" s="34">
        <f>E619-D619</f>
        <v>905</v>
      </c>
      <c r="H619" s="32">
        <f t="shared" si="152"/>
        <v>0.13120009678199854</v>
      </c>
      <c r="I619" s="32">
        <f t="shared" si="152"/>
        <v>2.4796558621256543E-2</v>
      </c>
    </row>
    <row r="620" spans="2:9" ht="15" x14ac:dyDescent="0.2">
      <c r="B620" s="33"/>
      <c r="C620" s="34"/>
      <c r="D620" s="34"/>
      <c r="E620" s="54"/>
      <c r="F620" s="34"/>
      <c r="G620" s="34"/>
      <c r="H620" s="384"/>
      <c r="I620" s="384"/>
    </row>
    <row r="621" spans="2:9" ht="15.75" x14ac:dyDescent="0.25">
      <c r="B621" s="389" t="s">
        <v>485</v>
      </c>
      <c r="C621" s="395">
        <f>BEBR2024!D610</f>
        <v>75305</v>
      </c>
      <c r="D621" s="395">
        <f>BEBR2024!B610</f>
        <v>87728</v>
      </c>
      <c r="E621" s="396">
        <f>BEBR2025!B610</f>
        <v>90547</v>
      </c>
      <c r="F621" s="396">
        <f>E621-C621</f>
        <v>15242</v>
      </c>
      <c r="G621" s="396">
        <f>E621-D621</f>
        <v>2819</v>
      </c>
      <c r="H621" s="397">
        <f t="shared" ref="H621:I625" si="153">F621/C621</f>
        <v>0.20240355886063344</v>
      </c>
      <c r="I621" s="397">
        <f t="shared" si="153"/>
        <v>3.2133412365493344E-2</v>
      </c>
    </row>
    <row r="622" spans="2:9" ht="15" x14ac:dyDescent="0.2">
      <c r="B622" s="53" t="s">
        <v>486</v>
      </c>
      <c r="C622" s="30">
        <f>BEBR2024!D611</f>
        <v>5919</v>
      </c>
      <c r="D622" s="30">
        <f>BEBR2024!B611</f>
        <v>6216</v>
      </c>
      <c r="E622" s="54">
        <f>BEBR2025!B611</f>
        <v>6180</v>
      </c>
      <c r="F622" s="34">
        <f>E622-C622</f>
        <v>261</v>
      </c>
      <c r="G622" s="34">
        <f>E622-D622</f>
        <v>-36</v>
      </c>
      <c r="H622" s="32">
        <f t="shared" si="153"/>
        <v>4.4095286365940192E-2</v>
      </c>
      <c r="I622" s="32">
        <f t="shared" si="153"/>
        <v>-5.7915057915057912E-3</v>
      </c>
    </row>
    <row r="623" spans="2:9" ht="15" x14ac:dyDescent="0.2">
      <c r="B623" s="53" t="s">
        <v>487</v>
      </c>
      <c r="C623" s="30">
        <f>BEBR2024!D612</f>
        <v>5861</v>
      </c>
      <c r="D623" s="30">
        <f>BEBR2024!B612</f>
        <v>9857</v>
      </c>
      <c r="E623" s="54">
        <f>BEBR2025!B612</f>
        <v>11440</v>
      </c>
      <c r="F623" s="34">
        <f>E623-C623</f>
        <v>5579</v>
      </c>
      <c r="G623" s="34">
        <f>E623-D623</f>
        <v>1583</v>
      </c>
      <c r="H623" s="32">
        <f t="shared" si="153"/>
        <v>0.95188534379798673</v>
      </c>
      <c r="I623" s="32">
        <f t="shared" si="153"/>
        <v>0.16059653038449834</v>
      </c>
    </row>
    <row r="624" spans="2:9" ht="15" x14ac:dyDescent="0.2">
      <c r="B624" s="53" t="s">
        <v>488</v>
      </c>
      <c r="C624" s="30">
        <f>BEBR2024!D613</f>
        <v>556</v>
      </c>
      <c r="D624" s="30">
        <f>BEBR2024!B613</f>
        <v>580</v>
      </c>
      <c r="E624" s="54">
        <f>BEBR2025!B613</f>
        <v>584</v>
      </c>
      <c r="F624" s="34">
        <f>E624-C624</f>
        <v>28</v>
      </c>
      <c r="G624" s="34">
        <f>E624-D624</f>
        <v>4</v>
      </c>
      <c r="H624" s="32">
        <f t="shared" si="153"/>
        <v>5.0359712230215826E-2</v>
      </c>
      <c r="I624" s="32">
        <f t="shared" si="153"/>
        <v>6.8965517241379309E-3</v>
      </c>
    </row>
    <row r="625" spans="2:14" ht="15" x14ac:dyDescent="0.2">
      <c r="B625" s="53" t="s">
        <v>19</v>
      </c>
      <c r="C625" s="30">
        <f>BEBR2024!D614</f>
        <v>62969</v>
      </c>
      <c r="D625" s="30">
        <f>BEBR2024!B614</f>
        <v>71075</v>
      </c>
      <c r="E625" s="54">
        <f>BEBR2025!B614</f>
        <v>72343</v>
      </c>
      <c r="F625" s="34">
        <f>E625-C625</f>
        <v>9374</v>
      </c>
      <c r="G625" s="34">
        <f>E625-D625</f>
        <v>1268</v>
      </c>
      <c r="H625" s="32">
        <f t="shared" si="153"/>
        <v>0.14886690276167638</v>
      </c>
      <c r="I625" s="32">
        <f t="shared" si="153"/>
        <v>1.7840309532184313E-2</v>
      </c>
    </row>
    <row r="626" spans="2:14" ht="15" x14ac:dyDescent="0.2">
      <c r="B626" s="33"/>
      <c r="C626" s="34"/>
      <c r="D626" s="34"/>
      <c r="E626" s="54"/>
      <c r="F626" s="34"/>
      <c r="G626" s="34"/>
      <c r="H626" s="384"/>
      <c r="I626" s="384"/>
    </row>
    <row r="627" spans="2:14" ht="15.75" x14ac:dyDescent="0.25">
      <c r="B627" s="389" t="s">
        <v>489</v>
      </c>
      <c r="C627" s="395">
        <f>BEBR2024!D616</f>
        <v>25318</v>
      </c>
      <c r="D627" s="395">
        <f>BEBR2024!B616</f>
        <v>26568</v>
      </c>
      <c r="E627" s="396">
        <f>BEBR2025!B616</f>
        <v>26876</v>
      </c>
      <c r="F627" s="396">
        <f t="shared" ref="F627:F633" si="154">E627-C627</f>
        <v>1558</v>
      </c>
      <c r="G627" s="396">
        <f t="shared" ref="G627:G633" si="155">E627-D627</f>
        <v>308</v>
      </c>
      <c r="H627" s="397">
        <f t="shared" ref="H627:I633" si="156">F627/C627</f>
        <v>6.153724622798009E-2</v>
      </c>
      <c r="I627" s="397">
        <f t="shared" si="156"/>
        <v>1.1592893706714845E-2</v>
      </c>
    </row>
    <row r="628" spans="2:14" ht="15" x14ac:dyDescent="0.2">
      <c r="B628" s="53" t="s">
        <v>490</v>
      </c>
      <c r="C628" s="30">
        <f>BEBR2024!D617</f>
        <v>301</v>
      </c>
      <c r="D628" s="30">
        <f>BEBR2024!B617</f>
        <v>279</v>
      </c>
      <c r="E628" s="54">
        <f>BEBR2025!B617</f>
        <v>269</v>
      </c>
      <c r="F628" s="34">
        <f t="shared" si="154"/>
        <v>-32</v>
      </c>
      <c r="G628" s="34">
        <f t="shared" si="155"/>
        <v>-10</v>
      </c>
      <c r="H628" s="32">
        <f t="shared" si="156"/>
        <v>-0.10631229235880399</v>
      </c>
      <c r="I628" s="32">
        <f t="shared" si="156"/>
        <v>-3.5842293906810034E-2</v>
      </c>
    </row>
    <row r="629" spans="2:14" ht="15" x14ac:dyDescent="0.2">
      <c r="B629" s="53" t="s">
        <v>491</v>
      </c>
      <c r="C629" s="30">
        <f>BEBR2024!D618</f>
        <v>3660</v>
      </c>
      <c r="D629" s="30">
        <f>BEBR2024!B618</f>
        <v>3613</v>
      </c>
      <c r="E629" s="54">
        <f>BEBR2025!B618</f>
        <v>3609</v>
      </c>
      <c r="F629" s="34">
        <f t="shared" si="154"/>
        <v>-51</v>
      </c>
      <c r="G629" s="34">
        <f t="shared" si="155"/>
        <v>-4</v>
      </c>
      <c r="H629" s="32">
        <f t="shared" si="156"/>
        <v>-1.3934426229508197E-2</v>
      </c>
      <c r="I629" s="32">
        <f t="shared" si="156"/>
        <v>-1.1071132023249377E-3</v>
      </c>
    </row>
    <row r="630" spans="2:14" ht="15" x14ac:dyDescent="0.2">
      <c r="B630" s="53" t="s">
        <v>492</v>
      </c>
      <c r="C630" s="30">
        <f>BEBR2024!D619</f>
        <v>237</v>
      </c>
      <c r="D630" s="30">
        <f>BEBR2024!B619</f>
        <v>256</v>
      </c>
      <c r="E630" s="54">
        <f>BEBR2025!B619</f>
        <v>258</v>
      </c>
      <c r="F630" s="34">
        <f t="shared" si="154"/>
        <v>21</v>
      </c>
      <c r="G630" s="34">
        <f t="shared" si="155"/>
        <v>2</v>
      </c>
      <c r="H630" s="32">
        <f t="shared" si="156"/>
        <v>8.8607594936708861E-2</v>
      </c>
      <c r="I630" s="32">
        <f t="shared" si="156"/>
        <v>7.8125E-3</v>
      </c>
    </row>
    <row r="631" spans="2:14" ht="15" x14ac:dyDescent="0.2">
      <c r="B631" s="53" t="s">
        <v>493</v>
      </c>
      <c r="C631" s="30">
        <f>BEBR2024!D620</f>
        <v>732</v>
      </c>
      <c r="D631" s="30">
        <f>BEBR2024!B620</f>
        <v>772</v>
      </c>
      <c r="E631" s="54">
        <f>BEBR2025!B620</f>
        <v>761</v>
      </c>
      <c r="F631" s="34">
        <f t="shared" si="154"/>
        <v>29</v>
      </c>
      <c r="G631" s="34">
        <f t="shared" si="155"/>
        <v>-11</v>
      </c>
      <c r="H631" s="32">
        <f t="shared" si="156"/>
        <v>3.9617486338797817E-2</v>
      </c>
      <c r="I631" s="32">
        <f t="shared" si="156"/>
        <v>-1.4248704663212436E-2</v>
      </c>
    </row>
    <row r="632" spans="2:14" ht="15" x14ac:dyDescent="0.2">
      <c r="B632" s="53" t="s">
        <v>494</v>
      </c>
      <c r="C632" s="30">
        <f>BEBR2024!D621</f>
        <v>371</v>
      </c>
      <c r="D632" s="30">
        <f>BEBR2024!B621</f>
        <v>353</v>
      </c>
      <c r="E632" s="54">
        <f>BEBR2025!B621</f>
        <v>341</v>
      </c>
      <c r="F632" s="34">
        <f t="shared" si="154"/>
        <v>-30</v>
      </c>
      <c r="G632" s="34">
        <f t="shared" si="155"/>
        <v>-12</v>
      </c>
      <c r="H632" s="32">
        <f t="shared" si="156"/>
        <v>-8.0862533692722366E-2</v>
      </c>
      <c r="I632" s="32">
        <f t="shared" si="156"/>
        <v>-3.39943342776204E-2</v>
      </c>
    </row>
    <row r="633" spans="2:14" ht="15" x14ac:dyDescent="0.2">
      <c r="B633" s="53" t="s">
        <v>19</v>
      </c>
      <c r="C633" s="30">
        <f>BEBR2024!D622</f>
        <v>20017</v>
      </c>
      <c r="D633" s="30">
        <f>BEBR2024!B622</f>
        <v>21295</v>
      </c>
      <c r="E633" s="54">
        <f>BEBR2025!B622</f>
        <v>21638</v>
      </c>
      <c r="F633" s="34">
        <f t="shared" si="154"/>
        <v>1621</v>
      </c>
      <c r="G633" s="34">
        <f t="shared" si="155"/>
        <v>343</v>
      </c>
      <c r="H633" s="32">
        <f t="shared" si="156"/>
        <v>8.0981166008892436E-2</v>
      </c>
      <c r="I633" s="32">
        <f t="shared" si="156"/>
        <v>1.6107067386710496E-2</v>
      </c>
    </row>
    <row r="634" spans="2:14" ht="15" x14ac:dyDescent="0.2">
      <c r="B634" s="33"/>
      <c r="C634" s="385"/>
      <c r="D634" s="385"/>
      <c r="E634" s="386"/>
      <c r="F634" s="386"/>
      <c r="G634" s="385"/>
      <c r="H634" s="42"/>
      <c r="I634" s="43"/>
    </row>
    <row r="635" spans="2:14" ht="15.75" x14ac:dyDescent="0.25">
      <c r="B635" s="389" t="s">
        <v>495</v>
      </c>
      <c r="C635" s="395">
        <f>C8+C20+C25+C35+C42+C61+C97+C102+C106+C111+C118+C124+C129+C133+C139+C146+C151+C159+C164+C173+C179+C183+C188+C194+C200+C206+C211+C217+C223+C231+C239+C256+C260+C264+C281+C290+C294+C305+C309+C315+C324+C332+C341+C380+C388+C394+C407+C411+C427+C432+C474+C483+C510+C530+C538+C544+C550+C556+C563+C573+C581+C586+C590+C596+C616+C621+C627</f>
        <v>21538187</v>
      </c>
      <c r="D635" s="395">
        <f>D8+D20+D25+D35+D42+D61+D97+D102+D106+D111+D118+D124+D129+D133+D139+D146+D151+D159+D164+D173+D179+D183+D188+D194+D200+D206+D211+D217+D223+D231+D239+D256+D260+D264+D281+D290+D294+D305+D309+D315+D324+D332+D341+D380+D388+D394+D407+D411+D427+D432+D474+D483+D510+D530+D538+D544+D550+D556+D563+D573+D581+D586+D590+D596+D616+D621+D627</f>
        <v>23014551</v>
      </c>
      <c r="E635" s="396">
        <f>E8+E20+E25+E35+E42+E61+E97+E102+E106+E111+E118+E124+E129+E133+E139+E146+E151+E159+E164+E173+E179+E183+E188+E194+E200+E206+E211+E217+E223+E231+E239+E256+E260+E264+E281+E290+E294+E305+E309+E315+E324+E332+E341+E380+E388+E394+E407+E411+E427+E432+E474+E483+E510+E530+E538+E544+E550+E556+E563+E573+E581+E586+E590+E596+E616+E621+E627</f>
        <v>23379261</v>
      </c>
      <c r="F635" s="396">
        <f>E635-C635</f>
        <v>1841074</v>
      </c>
      <c r="G635" s="396">
        <f>E635-D635</f>
        <v>364710</v>
      </c>
      <c r="H635" s="397">
        <f t="shared" ref="H635:I637" si="157">F635/C635</f>
        <v>8.5479525272948928E-2</v>
      </c>
      <c r="I635" s="397">
        <f t="shared" si="157"/>
        <v>1.5846930926438667E-2</v>
      </c>
    </row>
    <row r="636" spans="2:14" ht="15.75" x14ac:dyDescent="0.25">
      <c r="B636" s="258" t="s">
        <v>496</v>
      </c>
      <c r="C636" s="46">
        <f>C635-C637</f>
        <v>10831773</v>
      </c>
      <c r="D636" s="46">
        <f>D635-D637</f>
        <v>11520405</v>
      </c>
      <c r="E636" s="55">
        <f>E635-E637</f>
        <v>11696425</v>
      </c>
      <c r="F636" s="44">
        <f>E636-C636</f>
        <v>864652</v>
      </c>
      <c r="G636" s="44">
        <f>E636-D636</f>
        <v>176020</v>
      </c>
      <c r="H636" s="59">
        <f>F636/C636</f>
        <v>7.9825528101447468E-2</v>
      </c>
      <c r="I636" s="59">
        <f>G636/D636</f>
        <v>1.5278976737362965E-2</v>
      </c>
    </row>
    <row r="637" spans="2:14" ht="15.75" x14ac:dyDescent="0.25">
      <c r="B637" s="258" t="s">
        <v>19</v>
      </c>
      <c r="C637" s="26">
        <f>C18+C23+C33+C40+C59+C95+C100+C104+C109+C116+C122+C127+C131+C136+C149+C157+C162+C171+C177+C181+C186+C192+C198+C203+C209+C215+C221+C229+C409+C237+C253+C258+C262+C279+C288+C292+C303+C307+C313+C322+C330+C338+C378+C386+C392+C404+C425+C430+C472+C481+C508+C528+C536+C542+C548+C554+C561+C571+C579+C584+C588+C594+C614+C619+C625+C633</f>
        <v>10706414</v>
      </c>
      <c r="D637" s="26">
        <f>D18+D23+D33+D40+D59+D95+D100+D104+D109+D116+D122+D127+D131+D136+D149+D157+D162+D171+D177+D181+D186+D192+D198+D203+D209+D215+D221+D229+D409+D237+D253+D258+D262+D279+D288+D292+D303+D307+D313+D322+D330+D338+D378+D386+D392+D404+D425+D430+D472+D481+D508+D528+D536+D542+D548+D554+D561+D571+D579+D584+D588+D594+D614+D619+D625+D633</f>
        <v>11494146</v>
      </c>
      <c r="E637" s="55">
        <f>E18+E23+E33+E40+E59+E95+E100+E104+E109+E116+E122+E127+E131+E136+E149+E157+E162+E171+E177+E181+E186+E192+E198+E203+E209+E215+E221+E229+E409+E237+E253+E258+E262+E279+E288+E292+E303+E307+E313+E322+E330+E338+E378+E386+E392+E404+E425+E430+E472+E481+E508+E528+E536+E542+E548+E554+E561+E571+E579+E584+E588+E594+E614+E619+E625+E633</f>
        <v>11682836</v>
      </c>
      <c r="F637" s="44">
        <f>E637-C637</f>
        <v>976422</v>
      </c>
      <c r="G637" s="44">
        <f>E637-D637</f>
        <v>188690</v>
      </c>
      <c r="H637" s="59">
        <f t="shared" si="157"/>
        <v>9.1199723829099077E-2</v>
      </c>
      <c r="I637" s="59">
        <f t="shared" si="157"/>
        <v>1.6416182637666164E-2</v>
      </c>
    </row>
    <row r="638" spans="2:14" x14ac:dyDescent="0.2">
      <c r="B638" s="47"/>
      <c r="C638" s="48"/>
      <c r="D638" s="48"/>
      <c r="E638" s="48"/>
      <c r="F638" s="387"/>
      <c r="G638" s="388"/>
      <c r="K638" s="49"/>
    </row>
    <row r="639" spans="2:14" x14ac:dyDescent="0.2">
      <c r="B639" s="18"/>
      <c r="C639" s="388"/>
      <c r="D639" s="388"/>
      <c r="E639" s="388"/>
      <c r="F639" s="387"/>
      <c r="G639" s="388"/>
      <c r="K639" s="49"/>
    </row>
    <row r="640" spans="2:14" x14ac:dyDescent="0.2">
      <c r="C640" s="388"/>
      <c r="D640" s="388"/>
      <c r="E640" s="388"/>
      <c r="F640" s="387"/>
      <c r="G640" s="388"/>
      <c r="K640" s="49"/>
      <c r="N640" s="49"/>
    </row>
    <row r="641" spans="1:14" x14ac:dyDescent="0.2">
      <c r="B641" s="18" t="s">
        <v>497</v>
      </c>
      <c r="C641" s="388"/>
      <c r="D641" s="388"/>
      <c r="E641" s="388"/>
      <c r="F641" s="387"/>
      <c r="G641" s="388"/>
      <c r="N641" s="49"/>
    </row>
    <row r="642" spans="1:14" x14ac:dyDescent="0.2">
      <c r="B642" s="17" t="s">
        <v>498</v>
      </c>
      <c r="C642" s="388"/>
      <c r="D642" s="388"/>
      <c r="E642" s="388"/>
      <c r="F642" s="387"/>
      <c r="G642" s="388"/>
      <c r="N642" s="49"/>
    </row>
    <row r="643" spans="1:14" x14ac:dyDescent="0.2">
      <c r="B643" s="17" t="s">
        <v>499</v>
      </c>
      <c r="C643" s="388"/>
      <c r="D643" s="388"/>
      <c r="E643" s="388"/>
      <c r="F643" s="387"/>
      <c r="G643" s="388"/>
    </row>
    <row r="644" spans="1:14" x14ac:dyDescent="0.2">
      <c r="C644" s="388"/>
      <c r="D644" s="388"/>
      <c r="E644" s="388"/>
      <c r="F644" s="387"/>
      <c r="G644" s="388"/>
    </row>
    <row r="645" spans="1:14" x14ac:dyDescent="0.2">
      <c r="B645" s="18" t="s">
        <v>500</v>
      </c>
      <c r="C645" s="388"/>
      <c r="D645" s="388"/>
      <c r="E645" s="388"/>
      <c r="F645" s="387"/>
      <c r="G645" s="388"/>
    </row>
    <row r="646" spans="1:14" x14ac:dyDescent="0.2">
      <c r="B646" s="17" t="s">
        <v>501</v>
      </c>
      <c r="C646" s="388"/>
      <c r="D646" s="388"/>
      <c r="E646" s="388"/>
      <c r="F646" s="387"/>
      <c r="G646" s="388"/>
    </row>
    <row r="647" spans="1:14" x14ac:dyDescent="0.2">
      <c r="B647" s="17" t="s">
        <v>502</v>
      </c>
      <c r="C647" s="388"/>
      <c r="D647" s="388"/>
      <c r="E647" s="388"/>
      <c r="F647" s="387"/>
      <c r="G647" s="388"/>
    </row>
    <row r="648" spans="1:14" x14ac:dyDescent="0.2">
      <c r="B648" s="17" t="s">
        <v>503</v>
      </c>
      <c r="C648" s="388"/>
      <c r="D648" s="388"/>
      <c r="E648" s="388"/>
      <c r="F648" s="387"/>
      <c r="G648" s="388"/>
    </row>
    <row r="649" spans="1:14" ht="5.0999999999999996" customHeight="1" x14ac:dyDescent="0.2">
      <c r="C649" s="388"/>
      <c r="D649" s="388"/>
      <c r="E649" s="388"/>
      <c r="F649" s="387"/>
      <c r="G649" s="388"/>
    </row>
    <row r="650" spans="1:14" x14ac:dyDescent="0.2">
      <c r="B650" s="18"/>
      <c r="C650" s="48"/>
      <c r="D650" s="48"/>
      <c r="E650" s="48"/>
      <c r="F650" s="387"/>
      <c r="G650" s="388"/>
    </row>
    <row r="651" spans="1:14" s="49" customFormat="1" x14ac:dyDescent="0.2">
      <c r="A651" s="399"/>
      <c r="B651" s="17"/>
      <c r="C651" s="48"/>
      <c r="D651" s="48"/>
      <c r="E651" s="48"/>
      <c r="F651" s="387"/>
      <c r="G651" s="388"/>
      <c r="H651" s="51"/>
      <c r="I651" s="52"/>
      <c r="J651" s="17"/>
      <c r="K651" s="17"/>
      <c r="L651" s="350"/>
      <c r="M651" s="350"/>
      <c r="N651" s="17"/>
    </row>
    <row r="652" spans="1:14" s="49" customFormat="1" x14ac:dyDescent="0.2">
      <c r="A652" s="399"/>
      <c r="B652" s="17"/>
      <c r="C652" s="48"/>
      <c r="D652" s="48"/>
      <c r="E652" s="48"/>
      <c r="F652" s="387"/>
      <c r="G652" s="388"/>
      <c r="H652" s="51"/>
      <c r="I652" s="52"/>
      <c r="J652" s="17"/>
      <c r="K652" s="17"/>
      <c r="L652" s="350"/>
      <c r="M652" s="350"/>
      <c r="N652" s="17"/>
    </row>
    <row r="653" spans="1:14" s="49" customFormat="1" x14ac:dyDescent="0.2">
      <c r="A653" s="399"/>
      <c r="B653" s="17"/>
      <c r="C653" s="48"/>
      <c r="D653" s="48"/>
      <c r="E653" s="48"/>
      <c r="F653" s="387"/>
      <c r="G653" s="388"/>
      <c r="H653" s="51"/>
      <c r="I653" s="52"/>
      <c r="J653" s="17"/>
      <c r="K653" s="17"/>
      <c r="L653" s="350"/>
      <c r="M653" s="350"/>
      <c r="N653" s="17"/>
    </row>
    <row r="654" spans="1:14" x14ac:dyDescent="0.2">
      <c r="C654" s="388"/>
      <c r="D654" s="388"/>
      <c r="E654" s="388"/>
      <c r="F654" s="387"/>
      <c r="G654" s="388"/>
    </row>
  </sheetData>
  <mergeCells count="2">
    <mergeCell ref="F4:G4"/>
    <mergeCell ref="H4:I4"/>
  </mergeCells>
  <printOptions horizontalCentered="1"/>
  <pageMargins left="0.25" right="0.25" top="0.55000000000000004" bottom="0.45" header="0.3" footer="0.2"/>
  <pageSetup scale="66" fitToHeight="11" orientation="portrait" r:id="rId1"/>
  <headerFooter alignWithMargins="0">
    <oddFooter>&amp;L&amp;11April 2026&amp;C&amp;11Systems Forecasting and Trends Office
https://www.fdot.gov/planning/demographic&amp;R&amp;11Page &amp;P of &amp;N</oddFooter>
  </headerFooter>
  <rowBreaks count="10" manualBreakCount="10">
    <brk id="67" min="1" max="9" man="1"/>
    <brk id="128" min="1" max="9" man="1"/>
    <brk id="187" min="1" max="9" man="1"/>
    <brk id="247" min="1" max="9" man="1"/>
    <brk id="308" min="1" max="9" man="1"/>
    <brk id="366" min="1" max="9" man="1"/>
    <brk id="426" min="1" max="9" man="1"/>
    <brk id="482" min="1" max="9" man="1"/>
    <brk id="537" min="1" max="9" man="1"/>
    <brk id="595" min="1" max="9" man="1"/>
  </rowBreaks>
  <ignoredErrors>
    <ignoredError sqref="I208" formula="1"/>
  </ignoredError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701"/>
  <sheetViews>
    <sheetView workbookViewId="0">
      <pane ySplit="6" topLeftCell="A7" activePane="bottomLeft" state="frozen"/>
      <selection activeCell="N43" sqref="N43"/>
      <selection pane="bottomLeft" activeCell="N43" sqref="N43"/>
    </sheetView>
  </sheetViews>
  <sheetFormatPr defaultColWidth="9.140625" defaultRowHeight="15.75" x14ac:dyDescent="0.25"/>
  <cols>
    <col min="1" max="1" width="21.7109375" style="140" customWidth="1"/>
    <col min="2" max="6" width="13.7109375" style="140" customWidth="1"/>
    <col min="7" max="16384" width="9.140625" style="140"/>
  </cols>
  <sheetData>
    <row r="1" spans="1:6" ht="18.75" x14ac:dyDescent="0.3">
      <c r="A1" s="139" t="s">
        <v>1341</v>
      </c>
    </row>
    <row r="2" spans="1:6" x14ac:dyDescent="0.25">
      <c r="A2" s="490"/>
      <c r="B2" s="490"/>
      <c r="C2" s="490"/>
      <c r="D2" s="490"/>
      <c r="E2" s="490"/>
      <c r="F2" s="490"/>
    </row>
    <row r="3" spans="1:6" ht="15" customHeight="1" x14ac:dyDescent="0.25">
      <c r="A3" s="141"/>
      <c r="E3" s="491" t="s">
        <v>505</v>
      </c>
      <c r="F3" s="491"/>
    </row>
    <row r="4" spans="1:6" x14ac:dyDescent="0.25">
      <c r="A4" s="142"/>
      <c r="B4" s="143" t="s">
        <v>597</v>
      </c>
      <c r="C4" s="144" t="s">
        <v>684</v>
      </c>
      <c r="D4" s="143" t="s">
        <v>597</v>
      </c>
      <c r="E4" s="143"/>
      <c r="F4" s="143" t="s">
        <v>683</v>
      </c>
    </row>
    <row r="5" spans="1:6" x14ac:dyDescent="0.25">
      <c r="A5" s="142" t="s">
        <v>508</v>
      </c>
      <c r="B5" s="143" t="s">
        <v>1342</v>
      </c>
      <c r="C5" s="145" t="s">
        <v>509</v>
      </c>
      <c r="D5" s="143" t="s">
        <v>736</v>
      </c>
      <c r="E5" s="143"/>
      <c r="F5" s="143" t="s">
        <v>511</v>
      </c>
    </row>
    <row r="6" spans="1:6" x14ac:dyDescent="0.25">
      <c r="A6" s="146" t="s">
        <v>512</v>
      </c>
      <c r="B6" s="147" t="s">
        <v>7</v>
      </c>
      <c r="C6" s="148" t="s">
        <v>1343</v>
      </c>
      <c r="D6" s="147" t="s">
        <v>589</v>
      </c>
      <c r="E6" s="147" t="s">
        <v>687</v>
      </c>
      <c r="F6" s="147" t="s">
        <v>1344</v>
      </c>
    </row>
    <row r="7" spans="1:6" x14ac:dyDescent="0.25">
      <c r="A7" s="142"/>
      <c r="B7" s="143"/>
      <c r="C7" s="162"/>
      <c r="D7" s="143"/>
      <c r="E7" s="143"/>
      <c r="F7" s="143"/>
    </row>
    <row r="8" spans="1:6" x14ac:dyDescent="0.25">
      <c r="A8" s="158" t="s">
        <v>738</v>
      </c>
      <c r="B8" s="159">
        <v>20148654</v>
      </c>
      <c r="C8" s="159">
        <v>1347322</v>
      </c>
      <c r="D8" s="159">
        <v>18801332</v>
      </c>
      <c r="E8" s="159">
        <v>122090</v>
      </c>
      <c r="F8" s="159">
        <v>20026564</v>
      </c>
    </row>
    <row r="9" spans="1:6" x14ac:dyDescent="0.25">
      <c r="A9" s="141"/>
      <c r="B9" s="143"/>
      <c r="C9" s="143"/>
      <c r="D9" s="143"/>
      <c r="E9" s="143"/>
      <c r="F9" s="143"/>
    </row>
    <row r="10" spans="1:6" x14ac:dyDescent="0.25">
      <c r="A10" s="149" t="s">
        <v>515</v>
      </c>
      <c r="B10" s="150">
        <v>257062</v>
      </c>
      <c r="C10" s="150">
        <v>9726</v>
      </c>
      <c r="D10" s="150">
        <v>247336</v>
      </c>
      <c r="E10" s="151">
        <v>1296</v>
      </c>
      <c r="F10" s="151">
        <v>255766</v>
      </c>
    </row>
    <row r="11" spans="1:6" x14ac:dyDescent="0.25">
      <c r="A11" s="152" t="s">
        <v>10</v>
      </c>
      <c r="B11" s="150">
        <v>9892</v>
      </c>
      <c r="C11" s="150">
        <v>833</v>
      </c>
      <c r="D11" s="150">
        <v>9059</v>
      </c>
      <c r="E11" s="151">
        <v>0</v>
      </c>
      <c r="F11" s="151">
        <v>9892</v>
      </c>
    </row>
    <row r="12" spans="1:6" x14ac:dyDescent="0.25">
      <c r="A12" s="152" t="s">
        <v>11</v>
      </c>
      <c r="B12" s="150">
        <v>1158</v>
      </c>
      <c r="C12" s="150">
        <v>40</v>
      </c>
      <c r="D12" s="150">
        <v>1118</v>
      </c>
      <c r="E12" s="151">
        <v>0</v>
      </c>
      <c r="F12" s="151">
        <v>1158</v>
      </c>
    </row>
    <row r="13" spans="1:6" x14ac:dyDescent="0.25">
      <c r="A13" s="152" t="s">
        <v>739</v>
      </c>
      <c r="B13" s="150">
        <v>128612</v>
      </c>
      <c r="C13" s="150">
        <v>4136</v>
      </c>
      <c r="D13" s="150">
        <v>124476</v>
      </c>
      <c r="E13" s="151">
        <v>817</v>
      </c>
      <c r="F13" s="151">
        <v>127795</v>
      </c>
    </row>
    <row r="14" spans="1:6" x14ac:dyDescent="0.25">
      <c r="A14" s="152" t="s">
        <v>13</v>
      </c>
      <c r="B14" s="150">
        <v>1425</v>
      </c>
      <c r="C14" s="150">
        <v>8</v>
      </c>
      <c r="D14" s="150">
        <v>1417</v>
      </c>
      <c r="E14" s="151">
        <v>0</v>
      </c>
      <c r="F14" s="151">
        <v>1425</v>
      </c>
    </row>
    <row r="15" spans="1:6" x14ac:dyDescent="0.25">
      <c r="A15" s="152" t="s">
        <v>14</v>
      </c>
      <c r="B15" s="150">
        <v>5813</v>
      </c>
      <c r="C15" s="150">
        <v>463</v>
      </c>
      <c r="D15" s="150">
        <v>5350</v>
      </c>
      <c r="E15" s="151">
        <v>0</v>
      </c>
      <c r="F15" s="151">
        <v>5813</v>
      </c>
    </row>
    <row r="16" spans="1:6" x14ac:dyDescent="0.25">
      <c r="A16" s="152" t="s">
        <v>15</v>
      </c>
      <c r="B16" s="150">
        <v>379</v>
      </c>
      <c r="C16" s="150">
        <v>19</v>
      </c>
      <c r="D16" s="150">
        <v>360</v>
      </c>
      <c r="E16" s="151">
        <v>0</v>
      </c>
      <c r="F16" s="151">
        <v>379</v>
      </c>
    </row>
    <row r="17" spans="1:6" x14ac:dyDescent="0.25">
      <c r="A17" s="152" t="s">
        <v>16</v>
      </c>
      <c r="B17" s="150">
        <v>600</v>
      </c>
      <c r="C17" s="150">
        <v>0</v>
      </c>
      <c r="D17" s="150">
        <v>600</v>
      </c>
      <c r="E17" s="151">
        <v>0</v>
      </c>
      <c r="F17" s="151">
        <v>600</v>
      </c>
    </row>
    <row r="18" spans="1:6" x14ac:dyDescent="0.25">
      <c r="A18" s="152" t="s">
        <v>17</v>
      </c>
      <c r="B18" s="150">
        <v>5946</v>
      </c>
      <c r="C18" s="150">
        <v>996</v>
      </c>
      <c r="D18" s="150">
        <v>4950</v>
      </c>
      <c r="E18" s="151">
        <v>0</v>
      </c>
      <c r="F18" s="151">
        <v>5946</v>
      </c>
    </row>
    <row r="19" spans="1:6" x14ac:dyDescent="0.25">
      <c r="A19" s="152" t="s">
        <v>18</v>
      </c>
      <c r="B19" s="150">
        <v>939</v>
      </c>
      <c r="C19" s="150">
        <v>-76</v>
      </c>
      <c r="D19" s="150">
        <v>1015</v>
      </c>
      <c r="E19" s="151">
        <v>0</v>
      </c>
      <c r="F19" s="151">
        <v>939</v>
      </c>
    </row>
    <row r="20" spans="1:6" x14ac:dyDescent="0.25">
      <c r="A20" s="152" t="s">
        <v>740</v>
      </c>
      <c r="B20" s="150">
        <v>102298</v>
      </c>
      <c r="C20" s="150">
        <v>3307</v>
      </c>
      <c r="D20" s="150">
        <v>98991</v>
      </c>
      <c r="E20" s="151">
        <v>479</v>
      </c>
      <c r="F20" s="151">
        <v>101819</v>
      </c>
    </row>
    <row r="21" spans="1:6" x14ac:dyDescent="0.25">
      <c r="A21" s="152"/>
      <c r="B21" s="150"/>
      <c r="C21" s="150"/>
      <c r="D21" s="150"/>
      <c r="E21" s="151"/>
      <c r="F21" s="151"/>
    </row>
    <row r="22" spans="1:6" x14ac:dyDescent="0.25">
      <c r="A22" s="141" t="s">
        <v>516</v>
      </c>
      <c r="B22" s="150" t="s">
        <v>516</v>
      </c>
      <c r="C22" s="150" t="s">
        <v>516</v>
      </c>
      <c r="D22" s="150" t="s">
        <v>516</v>
      </c>
      <c r="E22" s="151" t="s">
        <v>516</v>
      </c>
      <c r="F22" s="151" t="s">
        <v>516</v>
      </c>
    </row>
    <row r="23" spans="1:6" x14ac:dyDescent="0.25">
      <c r="A23" s="149" t="s">
        <v>517</v>
      </c>
      <c r="B23" s="150">
        <v>26965</v>
      </c>
      <c r="C23" s="150">
        <v>-150</v>
      </c>
      <c r="D23" s="150">
        <v>27115</v>
      </c>
      <c r="E23" s="151">
        <v>2301</v>
      </c>
      <c r="F23" s="151">
        <v>24664</v>
      </c>
    </row>
    <row r="24" spans="1:6" x14ac:dyDescent="0.25">
      <c r="A24" s="152" t="s">
        <v>21</v>
      </c>
      <c r="B24" s="150">
        <v>444</v>
      </c>
      <c r="C24" s="150">
        <v>7</v>
      </c>
      <c r="D24" s="150">
        <v>437</v>
      </c>
      <c r="E24" s="151">
        <v>0</v>
      </c>
      <c r="F24" s="151">
        <v>444</v>
      </c>
    </row>
    <row r="25" spans="1:6" x14ac:dyDescent="0.25">
      <c r="A25" s="152" t="s">
        <v>22</v>
      </c>
      <c r="B25" s="150">
        <v>6450</v>
      </c>
      <c r="C25" s="150">
        <v>76</v>
      </c>
      <c r="D25" s="150">
        <v>6374</v>
      </c>
      <c r="E25" s="151">
        <v>0</v>
      </c>
      <c r="F25" s="151">
        <v>6450</v>
      </c>
    </row>
    <row r="26" spans="1:6" x14ac:dyDescent="0.25">
      <c r="A26" s="152" t="s">
        <v>143</v>
      </c>
      <c r="B26" s="150">
        <v>20071</v>
      </c>
      <c r="C26" s="150">
        <v>-233</v>
      </c>
      <c r="D26" s="150">
        <v>20304</v>
      </c>
      <c r="E26" s="151">
        <v>2301</v>
      </c>
      <c r="F26" s="151">
        <v>17770</v>
      </c>
    </row>
    <row r="27" spans="1:6" x14ac:dyDescent="0.25">
      <c r="A27" s="152"/>
      <c r="B27" s="150"/>
      <c r="C27" s="150"/>
      <c r="D27" s="150"/>
      <c r="E27" s="151"/>
      <c r="F27" s="151"/>
    </row>
    <row r="28" spans="1:6" x14ac:dyDescent="0.25">
      <c r="A28" s="141" t="s">
        <v>516</v>
      </c>
      <c r="B28" s="141" t="s">
        <v>516</v>
      </c>
      <c r="C28" s="141" t="s">
        <v>516</v>
      </c>
      <c r="D28" s="141" t="s">
        <v>516</v>
      </c>
      <c r="E28" s="141" t="s">
        <v>516</v>
      </c>
      <c r="F28" s="141" t="s">
        <v>516</v>
      </c>
    </row>
    <row r="29" spans="1:6" x14ac:dyDescent="0.25">
      <c r="A29" s="149" t="s">
        <v>518</v>
      </c>
      <c r="B29" s="150">
        <v>176016</v>
      </c>
      <c r="C29" s="150">
        <v>7164</v>
      </c>
      <c r="D29" s="150">
        <v>168852</v>
      </c>
      <c r="E29" s="151">
        <v>1161</v>
      </c>
      <c r="F29" s="151">
        <v>174855</v>
      </c>
    </row>
    <row r="30" spans="1:6" x14ac:dyDescent="0.25">
      <c r="A30" s="152" t="s">
        <v>24</v>
      </c>
      <c r="B30" s="150">
        <v>15625</v>
      </c>
      <c r="C30" s="150">
        <v>1220</v>
      </c>
      <c r="D30" s="150">
        <v>14405</v>
      </c>
      <c r="E30" s="151">
        <v>0</v>
      </c>
      <c r="F30" s="151">
        <v>15625</v>
      </c>
    </row>
    <row r="31" spans="1:6" x14ac:dyDescent="0.25">
      <c r="A31" s="152" t="s">
        <v>25</v>
      </c>
      <c r="B31" s="150">
        <v>20004</v>
      </c>
      <c r="C31" s="150">
        <v>1511</v>
      </c>
      <c r="D31" s="150">
        <v>18493</v>
      </c>
      <c r="E31" s="151">
        <v>6</v>
      </c>
      <c r="F31" s="151">
        <v>19998</v>
      </c>
    </row>
    <row r="32" spans="1:6" x14ac:dyDescent="0.25">
      <c r="A32" s="152" t="s">
        <v>26</v>
      </c>
      <c r="B32" s="150">
        <v>1196</v>
      </c>
      <c r="C32" s="150">
        <v>124</v>
      </c>
      <c r="D32" s="150">
        <v>1072</v>
      </c>
      <c r="E32" s="151">
        <v>0</v>
      </c>
      <c r="F32" s="151">
        <v>1196</v>
      </c>
    </row>
    <row r="33" spans="1:6" x14ac:dyDescent="0.25">
      <c r="A33" s="152" t="s">
        <v>741</v>
      </c>
      <c r="B33" s="150">
        <v>36909</v>
      </c>
      <c r="C33" s="150">
        <v>1404</v>
      </c>
      <c r="D33" s="151">
        <v>35505</v>
      </c>
      <c r="E33" s="151">
        <v>109</v>
      </c>
      <c r="F33" s="151">
        <v>36800</v>
      </c>
    </row>
    <row r="34" spans="1:6" x14ac:dyDescent="0.25">
      <c r="A34" s="152" t="s">
        <v>28</v>
      </c>
      <c r="B34" s="150">
        <v>12545</v>
      </c>
      <c r="C34" s="150">
        <v>527</v>
      </c>
      <c r="D34" s="150">
        <v>12018</v>
      </c>
      <c r="E34" s="151">
        <v>0</v>
      </c>
      <c r="F34" s="151">
        <v>12545</v>
      </c>
    </row>
    <row r="35" spans="1:6" x14ac:dyDescent="0.25">
      <c r="A35" s="152" t="s">
        <v>29</v>
      </c>
      <c r="B35" s="150">
        <v>4441</v>
      </c>
      <c r="C35" s="150">
        <v>124</v>
      </c>
      <c r="D35" s="150">
        <v>4317</v>
      </c>
      <c r="E35" s="151">
        <v>0</v>
      </c>
      <c r="F35" s="151">
        <v>4441</v>
      </c>
    </row>
    <row r="36" spans="1:6" x14ac:dyDescent="0.25">
      <c r="A36" s="152" t="s">
        <v>30</v>
      </c>
      <c r="B36" s="150">
        <v>9490</v>
      </c>
      <c r="C36" s="150">
        <v>587</v>
      </c>
      <c r="D36" s="150">
        <v>8903</v>
      </c>
      <c r="E36" s="151">
        <v>0</v>
      </c>
      <c r="F36" s="151">
        <v>9490</v>
      </c>
    </row>
    <row r="37" spans="1:6" x14ac:dyDescent="0.25">
      <c r="A37" s="152" t="s">
        <v>740</v>
      </c>
      <c r="B37" s="150">
        <v>75806</v>
      </c>
      <c r="C37" s="150">
        <v>1667</v>
      </c>
      <c r="D37" s="150">
        <v>74139</v>
      </c>
      <c r="E37" s="151">
        <v>1046</v>
      </c>
      <c r="F37" s="151">
        <v>74760</v>
      </c>
    </row>
    <row r="38" spans="1:6" x14ac:dyDescent="0.25">
      <c r="A38" s="152"/>
      <c r="B38" s="150"/>
      <c r="C38" s="150"/>
      <c r="D38" s="150"/>
      <c r="E38" s="151"/>
      <c r="F38" s="151"/>
    </row>
    <row r="39" spans="1:6" x14ac:dyDescent="0.25">
      <c r="A39" s="141" t="s">
        <v>516</v>
      </c>
      <c r="B39" s="150" t="s">
        <v>516</v>
      </c>
      <c r="C39" s="150" t="s">
        <v>516</v>
      </c>
      <c r="D39" s="151" t="s">
        <v>516</v>
      </c>
      <c r="E39" s="151" t="s">
        <v>516</v>
      </c>
      <c r="F39" s="151" t="s">
        <v>516</v>
      </c>
    </row>
    <row r="40" spans="1:6" x14ac:dyDescent="0.25">
      <c r="A40" s="149" t="s">
        <v>519</v>
      </c>
      <c r="B40" s="150">
        <v>27440</v>
      </c>
      <c r="C40" s="150">
        <v>-1080</v>
      </c>
      <c r="D40" s="150">
        <v>28520</v>
      </c>
      <c r="E40" s="151">
        <v>2892</v>
      </c>
      <c r="F40" s="151">
        <v>24548</v>
      </c>
    </row>
    <row r="41" spans="1:6" x14ac:dyDescent="0.25">
      <c r="A41" s="152" t="s">
        <v>32</v>
      </c>
      <c r="B41" s="150">
        <v>324</v>
      </c>
      <c r="C41" s="150">
        <v>-14</v>
      </c>
      <c r="D41" s="150">
        <v>338</v>
      </c>
      <c r="E41" s="151">
        <v>0</v>
      </c>
      <c r="F41" s="151">
        <v>324</v>
      </c>
    </row>
    <row r="42" spans="1:6" x14ac:dyDescent="0.25">
      <c r="A42" s="152" t="s">
        <v>602</v>
      </c>
      <c r="B42" s="150">
        <v>485</v>
      </c>
      <c r="C42" s="150">
        <v>-15</v>
      </c>
      <c r="D42" s="150">
        <v>500</v>
      </c>
      <c r="E42" s="151">
        <v>0</v>
      </c>
      <c r="F42" s="151">
        <v>485</v>
      </c>
    </row>
    <row r="43" spans="1:6" x14ac:dyDescent="0.25">
      <c r="A43" s="152" t="s">
        <v>34</v>
      </c>
      <c r="B43" s="150">
        <v>718</v>
      </c>
      <c r="C43" s="150">
        <v>-12</v>
      </c>
      <c r="D43" s="150">
        <v>730</v>
      </c>
      <c r="E43" s="151">
        <v>0</v>
      </c>
      <c r="F43" s="151">
        <v>718</v>
      </c>
    </row>
    <row r="44" spans="1:6" x14ac:dyDescent="0.25">
      <c r="A44" s="152" t="s">
        <v>35</v>
      </c>
      <c r="B44" s="150">
        <v>5515</v>
      </c>
      <c r="C44" s="150">
        <v>66</v>
      </c>
      <c r="D44" s="150">
        <v>5449</v>
      </c>
      <c r="E44" s="151">
        <v>12</v>
      </c>
      <c r="F44" s="151">
        <v>5503</v>
      </c>
    </row>
    <row r="45" spans="1:6" x14ac:dyDescent="0.25">
      <c r="A45" s="152" t="s">
        <v>143</v>
      </c>
      <c r="B45" s="150">
        <v>20398</v>
      </c>
      <c r="C45" s="150">
        <v>-1105</v>
      </c>
      <c r="D45" s="150">
        <v>21503</v>
      </c>
      <c r="E45" s="151">
        <v>2880</v>
      </c>
      <c r="F45" s="151">
        <v>17518</v>
      </c>
    </row>
    <row r="46" spans="1:6" x14ac:dyDescent="0.25">
      <c r="A46" s="152"/>
      <c r="B46" s="150"/>
      <c r="C46" s="150"/>
      <c r="D46" s="150"/>
      <c r="E46" s="151"/>
      <c r="F46" s="151"/>
    </row>
    <row r="47" spans="1:6" x14ac:dyDescent="0.25">
      <c r="A47" s="141" t="s">
        <v>516</v>
      </c>
      <c r="B47" s="150" t="s">
        <v>516</v>
      </c>
      <c r="C47" s="150" t="s">
        <v>516</v>
      </c>
      <c r="D47" s="151" t="s">
        <v>516</v>
      </c>
      <c r="E47" s="151" t="s">
        <v>516</v>
      </c>
      <c r="F47" s="151" t="s">
        <v>516</v>
      </c>
    </row>
    <row r="48" spans="1:6" x14ac:dyDescent="0.25">
      <c r="A48" s="149" t="s">
        <v>522</v>
      </c>
      <c r="B48" s="150">
        <v>568919</v>
      </c>
      <c r="C48" s="150">
        <v>25543</v>
      </c>
      <c r="D48" s="150">
        <v>543376</v>
      </c>
      <c r="E48" s="151">
        <v>218</v>
      </c>
      <c r="F48" s="151">
        <v>568701</v>
      </c>
    </row>
    <row r="49" spans="1:6" x14ac:dyDescent="0.25">
      <c r="A49" s="152" t="s">
        <v>38</v>
      </c>
      <c r="B49" s="150">
        <v>10171</v>
      </c>
      <c r="C49" s="150">
        <v>259</v>
      </c>
      <c r="D49" s="150">
        <v>9912</v>
      </c>
      <c r="E49" s="151">
        <v>0</v>
      </c>
      <c r="F49" s="151">
        <v>10171</v>
      </c>
    </row>
    <row r="50" spans="1:6" x14ac:dyDescent="0.25">
      <c r="A50" s="152" t="s">
        <v>39</v>
      </c>
      <c r="B50" s="150">
        <v>18833</v>
      </c>
      <c r="C50" s="150">
        <v>1693</v>
      </c>
      <c r="D50" s="150">
        <v>17140</v>
      </c>
      <c r="E50" s="151">
        <v>0</v>
      </c>
      <c r="F50" s="151">
        <v>18833</v>
      </c>
    </row>
    <row r="51" spans="1:6" x14ac:dyDescent="0.25">
      <c r="A51" s="152" t="s">
        <v>40</v>
      </c>
      <c r="B51" s="150">
        <v>11276</v>
      </c>
      <c r="C51" s="150">
        <v>45</v>
      </c>
      <c r="D51" s="150">
        <v>11231</v>
      </c>
      <c r="E51" s="151">
        <v>0</v>
      </c>
      <c r="F51" s="151">
        <v>11276</v>
      </c>
    </row>
    <row r="52" spans="1:6" x14ac:dyDescent="0.25">
      <c r="A52" s="152" t="s">
        <v>41</v>
      </c>
      <c r="B52" s="150">
        <v>4073</v>
      </c>
      <c r="C52" s="150">
        <v>223</v>
      </c>
      <c r="D52" s="150">
        <v>3850</v>
      </c>
      <c r="E52" s="151">
        <v>0</v>
      </c>
      <c r="F52" s="151">
        <v>4073</v>
      </c>
    </row>
    <row r="53" spans="1:6" x14ac:dyDescent="0.25">
      <c r="A53" s="152" t="s">
        <v>42</v>
      </c>
      <c r="B53" s="150">
        <v>2811</v>
      </c>
      <c r="C53" s="150">
        <v>91</v>
      </c>
      <c r="D53" s="150">
        <v>2720</v>
      </c>
      <c r="E53" s="151">
        <v>0</v>
      </c>
      <c r="F53" s="151">
        <v>2811</v>
      </c>
    </row>
    <row r="54" spans="1:6" x14ac:dyDescent="0.25">
      <c r="A54" s="152" t="s">
        <v>43</v>
      </c>
      <c r="B54" s="150">
        <v>8446</v>
      </c>
      <c r="C54" s="150">
        <v>221</v>
      </c>
      <c r="D54" s="150">
        <v>8225</v>
      </c>
      <c r="E54" s="151">
        <v>0</v>
      </c>
      <c r="F54" s="151">
        <v>8446</v>
      </c>
    </row>
    <row r="55" spans="1:6" x14ac:dyDescent="0.25">
      <c r="A55" s="152" t="s">
        <v>44</v>
      </c>
      <c r="B55" s="150">
        <v>2817</v>
      </c>
      <c r="C55" s="150">
        <v>60</v>
      </c>
      <c r="D55" s="150">
        <v>2757</v>
      </c>
      <c r="E55" s="151">
        <v>0</v>
      </c>
      <c r="F55" s="151">
        <v>2817</v>
      </c>
    </row>
    <row r="56" spans="1:6" x14ac:dyDescent="0.25">
      <c r="A56" s="152" t="s">
        <v>742</v>
      </c>
      <c r="B56" s="150">
        <v>80419</v>
      </c>
      <c r="C56" s="150">
        <v>4214</v>
      </c>
      <c r="D56" s="151">
        <v>76205</v>
      </c>
      <c r="E56" s="151">
        <v>30</v>
      </c>
      <c r="F56" s="151">
        <v>80389</v>
      </c>
    </row>
    <row r="57" spans="1:6" x14ac:dyDescent="0.25">
      <c r="A57" s="152" t="s">
        <v>46</v>
      </c>
      <c r="B57" s="150">
        <v>3076</v>
      </c>
      <c r="C57" s="150">
        <v>-25</v>
      </c>
      <c r="D57" s="150">
        <v>3101</v>
      </c>
      <c r="E57" s="151">
        <v>0</v>
      </c>
      <c r="F57" s="151">
        <v>3076</v>
      </c>
    </row>
    <row r="58" spans="1:6" x14ac:dyDescent="0.25">
      <c r="A58" s="152" t="s">
        <v>47</v>
      </c>
      <c r="B58" s="150">
        <v>666</v>
      </c>
      <c r="C58" s="150">
        <v>4</v>
      </c>
      <c r="D58" s="150">
        <v>662</v>
      </c>
      <c r="E58" s="151">
        <v>0</v>
      </c>
      <c r="F58" s="151">
        <v>666</v>
      </c>
    </row>
    <row r="59" spans="1:6" x14ac:dyDescent="0.25">
      <c r="A59" s="152" t="s">
        <v>48</v>
      </c>
      <c r="B59" s="150">
        <v>109162</v>
      </c>
      <c r="C59" s="150">
        <v>5972</v>
      </c>
      <c r="D59" s="150">
        <v>103190</v>
      </c>
      <c r="E59" s="151">
        <v>0</v>
      </c>
      <c r="F59" s="151">
        <v>109162</v>
      </c>
    </row>
    <row r="60" spans="1:6" x14ac:dyDescent="0.25">
      <c r="A60" s="152" t="s">
        <v>49</v>
      </c>
      <c r="B60" s="150">
        <v>979</v>
      </c>
      <c r="C60" s="150">
        <v>79</v>
      </c>
      <c r="D60" s="150">
        <v>900</v>
      </c>
      <c r="E60" s="151">
        <v>0</v>
      </c>
      <c r="F60" s="151">
        <v>979</v>
      </c>
    </row>
    <row r="61" spans="1:6" x14ac:dyDescent="0.25">
      <c r="A61" s="152" t="s">
        <v>50</v>
      </c>
      <c r="B61" s="150">
        <v>26303</v>
      </c>
      <c r="C61" s="150">
        <v>1377</v>
      </c>
      <c r="D61" s="150">
        <v>24926</v>
      </c>
      <c r="E61" s="151">
        <v>30</v>
      </c>
      <c r="F61" s="151">
        <v>26273</v>
      </c>
    </row>
    <row r="62" spans="1:6" x14ac:dyDescent="0.25">
      <c r="A62" s="152" t="s">
        <v>51</v>
      </c>
      <c r="B62" s="150">
        <v>10485</v>
      </c>
      <c r="C62" s="150">
        <v>376</v>
      </c>
      <c r="D62" s="150">
        <v>10109</v>
      </c>
      <c r="E62" s="151">
        <v>0</v>
      </c>
      <c r="F62" s="151">
        <v>10485</v>
      </c>
    </row>
    <row r="63" spans="1:6" x14ac:dyDescent="0.25">
      <c r="A63" s="152" t="s">
        <v>52</v>
      </c>
      <c r="B63" s="150">
        <v>46022</v>
      </c>
      <c r="C63" s="150">
        <v>2261</v>
      </c>
      <c r="D63" s="150">
        <v>43761</v>
      </c>
      <c r="E63" s="151">
        <v>27</v>
      </c>
      <c r="F63" s="151">
        <v>45995</v>
      </c>
    </row>
    <row r="64" spans="1:6" x14ac:dyDescent="0.25">
      <c r="A64" s="152" t="s">
        <v>53</v>
      </c>
      <c r="B64" s="150">
        <v>20640</v>
      </c>
      <c r="C64" s="150">
        <v>2285</v>
      </c>
      <c r="D64" s="150">
        <v>18355</v>
      </c>
      <c r="E64" s="151">
        <v>0</v>
      </c>
      <c r="F64" s="151">
        <v>20640</v>
      </c>
    </row>
    <row r="65" spans="1:6" x14ac:dyDescent="0.25">
      <c r="A65" s="152" t="s">
        <v>740</v>
      </c>
      <c r="B65" s="150">
        <v>212740</v>
      </c>
      <c r="C65" s="150">
        <v>6408</v>
      </c>
      <c r="D65" s="150">
        <v>206332</v>
      </c>
      <c r="E65" s="151">
        <v>131</v>
      </c>
      <c r="F65" s="151">
        <v>212609</v>
      </c>
    </row>
    <row r="66" spans="1:6" x14ac:dyDescent="0.25">
      <c r="A66" s="152"/>
      <c r="B66" s="150"/>
      <c r="C66" s="150"/>
      <c r="D66" s="150"/>
      <c r="E66" s="151"/>
      <c r="F66" s="151"/>
    </row>
    <row r="67" spans="1:6" x14ac:dyDescent="0.25">
      <c r="A67" s="141" t="s">
        <v>516</v>
      </c>
      <c r="B67" s="150" t="s">
        <v>516</v>
      </c>
      <c r="C67" s="150" t="s">
        <v>516</v>
      </c>
      <c r="D67" s="150" t="s">
        <v>516</v>
      </c>
      <c r="E67" s="151" t="s">
        <v>516</v>
      </c>
      <c r="F67" s="151" t="s">
        <v>516</v>
      </c>
    </row>
    <row r="68" spans="1:6" x14ac:dyDescent="0.25">
      <c r="A68" s="149" t="s">
        <v>523</v>
      </c>
      <c r="B68" s="150">
        <v>1854513</v>
      </c>
      <c r="C68" s="150">
        <v>106447</v>
      </c>
      <c r="D68" s="150">
        <v>1748066</v>
      </c>
      <c r="E68" s="151">
        <v>1019</v>
      </c>
      <c r="F68" s="151">
        <v>1853494</v>
      </c>
    </row>
    <row r="69" spans="1:6" x14ac:dyDescent="0.25">
      <c r="A69" s="152" t="s">
        <v>55</v>
      </c>
      <c r="B69" s="150">
        <v>57116</v>
      </c>
      <c r="C69" s="150">
        <v>4207</v>
      </c>
      <c r="D69" s="150">
        <v>52909</v>
      </c>
      <c r="E69" s="151">
        <v>0</v>
      </c>
      <c r="F69" s="151">
        <v>57116</v>
      </c>
    </row>
    <row r="70" spans="1:6" x14ac:dyDescent="0.25">
      <c r="A70" s="152" t="s">
        <v>56</v>
      </c>
      <c r="B70" s="150">
        <v>33671</v>
      </c>
      <c r="C70" s="150">
        <v>5124</v>
      </c>
      <c r="D70" s="150">
        <v>28547</v>
      </c>
      <c r="E70" s="151">
        <v>6</v>
      </c>
      <c r="F70" s="151">
        <v>33665</v>
      </c>
    </row>
    <row r="71" spans="1:6" x14ac:dyDescent="0.25">
      <c r="A71" s="152" t="s">
        <v>57</v>
      </c>
      <c r="B71" s="150">
        <v>126264</v>
      </c>
      <c r="C71" s="150">
        <v>5168</v>
      </c>
      <c r="D71" s="150">
        <v>121096</v>
      </c>
      <c r="E71" s="151">
        <v>0</v>
      </c>
      <c r="F71" s="151">
        <v>126264</v>
      </c>
    </row>
    <row r="72" spans="1:6" x14ac:dyDescent="0.25">
      <c r="A72" s="152" t="s">
        <v>58</v>
      </c>
      <c r="B72" s="150">
        <v>31093</v>
      </c>
      <c r="C72" s="150">
        <v>1454</v>
      </c>
      <c r="D72" s="150">
        <v>29639</v>
      </c>
      <c r="E72" s="151">
        <v>0</v>
      </c>
      <c r="F72" s="151">
        <v>31093</v>
      </c>
    </row>
    <row r="73" spans="1:6" x14ac:dyDescent="0.25">
      <c r="A73" s="152" t="s">
        <v>59</v>
      </c>
      <c r="B73" s="150">
        <v>99446</v>
      </c>
      <c r="C73" s="150">
        <v>7454</v>
      </c>
      <c r="D73" s="150">
        <v>91992</v>
      </c>
      <c r="E73" s="151">
        <v>6</v>
      </c>
      <c r="F73" s="151">
        <v>99440</v>
      </c>
    </row>
    <row r="74" spans="1:6" x14ac:dyDescent="0.25">
      <c r="A74" s="152" t="s">
        <v>61</v>
      </c>
      <c r="B74" s="150">
        <v>77659</v>
      </c>
      <c r="C74" s="150">
        <v>2641</v>
      </c>
      <c r="D74" s="150">
        <v>75018</v>
      </c>
      <c r="E74" s="151">
        <v>0</v>
      </c>
      <c r="F74" s="151">
        <v>77659</v>
      </c>
    </row>
    <row r="75" spans="1:6" x14ac:dyDescent="0.25">
      <c r="A75" s="152" t="s">
        <v>62</v>
      </c>
      <c r="B75" s="150">
        <v>176747</v>
      </c>
      <c r="C75" s="150">
        <v>11226</v>
      </c>
      <c r="D75" s="150">
        <v>165521</v>
      </c>
      <c r="E75" s="151">
        <v>237</v>
      </c>
      <c r="F75" s="151">
        <v>176510</v>
      </c>
    </row>
    <row r="76" spans="1:6" x14ac:dyDescent="0.25">
      <c r="A76" s="152" t="s">
        <v>63</v>
      </c>
      <c r="B76" s="150">
        <v>38621</v>
      </c>
      <c r="C76" s="150">
        <v>1508</v>
      </c>
      <c r="D76" s="150">
        <v>37113</v>
      </c>
      <c r="E76" s="151">
        <v>0</v>
      </c>
      <c r="F76" s="151">
        <v>38621</v>
      </c>
    </row>
    <row r="77" spans="1:6" x14ac:dyDescent="0.25">
      <c r="A77" s="152" t="s">
        <v>64</v>
      </c>
      <c r="B77" s="150">
        <v>1914</v>
      </c>
      <c r="C77" s="150">
        <v>39</v>
      </c>
      <c r="D77" s="150">
        <v>1875</v>
      </c>
      <c r="E77" s="151">
        <v>0</v>
      </c>
      <c r="F77" s="151">
        <v>1914</v>
      </c>
    </row>
    <row r="78" spans="1:6" x14ac:dyDescent="0.25">
      <c r="A78" s="152" t="s">
        <v>65</v>
      </c>
      <c r="B78" s="150">
        <v>146155</v>
      </c>
      <c r="C78" s="150">
        <v>5387</v>
      </c>
      <c r="D78" s="150">
        <v>140768</v>
      </c>
      <c r="E78" s="151">
        <v>0</v>
      </c>
      <c r="F78" s="151">
        <v>146155</v>
      </c>
    </row>
    <row r="79" spans="1:6" x14ac:dyDescent="0.25">
      <c r="A79" s="152" t="s">
        <v>66</v>
      </c>
      <c r="B79" s="150">
        <v>6138</v>
      </c>
      <c r="C79" s="150">
        <v>82</v>
      </c>
      <c r="D79" s="150">
        <v>6056</v>
      </c>
      <c r="E79" s="151">
        <v>0</v>
      </c>
      <c r="F79" s="151">
        <v>6138</v>
      </c>
    </row>
    <row r="80" spans="1:6" x14ac:dyDescent="0.25">
      <c r="A80" s="152" t="s">
        <v>67</v>
      </c>
      <c r="B80" s="150">
        <v>34830</v>
      </c>
      <c r="C80" s="150">
        <v>2237</v>
      </c>
      <c r="D80" s="150">
        <v>32593</v>
      </c>
      <c r="E80" s="151">
        <v>0</v>
      </c>
      <c r="F80" s="151">
        <v>34830</v>
      </c>
    </row>
    <row r="81" spans="1:6" x14ac:dyDescent="0.25">
      <c r="A81" s="152" t="s">
        <v>68</v>
      </c>
      <c r="B81" s="150">
        <v>70677</v>
      </c>
      <c r="C81" s="150">
        <v>3790</v>
      </c>
      <c r="D81" s="150">
        <v>66887</v>
      </c>
      <c r="E81" s="151">
        <v>0</v>
      </c>
      <c r="F81" s="151">
        <v>70677</v>
      </c>
    </row>
    <row r="82" spans="1:6" x14ac:dyDescent="0.25">
      <c r="A82" s="152" t="s">
        <v>69</v>
      </c>
      <c r="B82" s="150">
        <v>24</v>
      </c>
      <c r="C82" s="150">
        <v>0</v>
      </c>
      <c r="D82" s="150">
        <v>24</v>
      </c>
      <c r="E82" s="151">
        <v>0</v>
      </c>
      <c r="F82" s="151">
        <v>24</v>
      </c>
    </row>
    <row r="83" spans="1:6" x14ac:dyDescent="0.25">
      <c r="A83" s="152" t="s">
        <v>70</v>
      </c>
      <c r="B83" s="150">
        <v>10506</v>
      </c>
      <c r="C83" s="150">
        <v>162</v>
      </c>
      <c r="D83" s="150">
        <v>10344</v>
      </c>
      <c r="E83" s="151">
        <v>0</v>
      </c>
      <c r="F83" s="151">
        <v>10506</v>
      </c>
    </row>
    <row r="84" spans="1:6" x14ac:dyDescent="0.25">
      <c r="A84" s="152" t="s">
        <v>71</v>
      </c>
      <c r="B84" s="150">
        <v>57226</v>
      </c>
      <c r="C84" s="150">
        <v>3942</v>
      </c>
      <c r="D84" s="150">
        <v>53284</v>
      </c>
      <c r="E84" s="151">
        <v>0</v>
      </c>
      <c r="F84" s="151">
        <v>57226</v>
      </c>
    </row>
    <row r="85" spans="1:6" x14ac:dyDescent="0.25">
      <c r="A85" s="152" t="s">
        <v>72</v>
      </c>
      <c r="B85" s="150">
        <v>134037</v>
      </c>
      <c r="C85" s="150">
        <v>11996</v>
      </c>
      <c r="D85" s="150">
        <v>122041</v>
      </c>
      <c r="E85" s="151">
        <v>0</v>
      </c>
      <c r="F85" s="151">
        <v>134037</v>
      </c>
    </row>
    <row r="86" spans="1:6" x14ac:dyDescent="0.25">
      <c r="A86" s="152" t="s">
        <v>73</v>
      </c>
      <c r="B86" s="150">
        <v>44064</v>
      </c>
      <c r="C86" s="150">
        <v>3041</v>
      </c>
      <c r="D86" s="150">
        <v>41023</v>
      </c>
      <c r="E86" s="151">
        <v>0</v>
      </c>
      <c r="F86" s="151">
        <v>44064</v>
      </c>
    </row>
    <row r="87" spans="1:6" x14ac:dyDescent="0.25">
      <c r="A87" s="152" t="s">
        <v>74</v>
      </c>
      <c r="B87" s="150">
        <v>44098</v>
      </c>
      <c r="C87" s="150">
        <v>2735</v>
      </c>
      <c r="D87" s="150">
        <v>41363</v>
      </c>
      <c r="E87" s="151">
        <v>0</v>
      </c>
      <c r="F87" s="151">
        <v>44098</v>
      </c>
    </row>
    <row r="88" spans="1:6" x14ac:dyDescent="0.25">
      <c r="A88" s="152" t="s">
        <v>75</v>
      </c>
      <c r="B88" s="150">
        <v>29586</v>
      </c>
      <c r="C88" s="150">
        <v>5624</v>
      </c>
      <c r="D88" s="150">
        <v>23962</v>
      </c>
      <c r="E88" s="151">
        <v>0</v>
      </c>
      <c r="F88" s="151">
        <v>29586</v>
      </c>
    </row>
    <row r="89" spans="1:6" x14ac:dyDescent="0.25">
      <c r="A89" s="152" t="s">
        <v>76</v>
      </c>
      <c r="B89" s="150">
        <v>6318</v>
      </c>
      <c r="C89" s="150">
        <v>216</v>
      </c>
      <c r="D89" s="150">
        <v>6102</v>
      </c>
      <c r="E89" s="151">
        <v>0</v>
      </c>
      <c r="F89" s="151">
        <v>6318</v>
      </c>
    </row>
    <row r="90" spans="1:6" x14ac:dyDescent="0.25">
      <c r="A90" s="152" t="s">
        <v>743</v>
      </c>
      <c r="B90" s="150">
        <v>161799</v>
      </c>
      <c r="C90" s="150">
        <v>7780</v>
      </c>
      <c r="D90" s="150">
        <v>154019</v>
      </c>
      <c r="E90" s="151">
        <v>543</v>
      </c>
      <c r="F90" s="151">
        <v>161256</v>
      </c>
    </row>
    <row r="91" spans="1:6" x14ac:dyDescent="0.25">
      <c r="A91" s="152" t="s">
        <v>78</v>
      </c>
      <c r="B91" s="150">
        <v>88328</v>
      </c>
      <c r="C91" s="150">
        <v>3373</v>
      </c>
      <c r="D91" s="150">
        <v>84955</v>
      </c>
      <c r="E91" s="151">
        <v>0</v>
      </c>
      <c r="F91" s="151">
        <v>88328</v>
      </c>
    </row>
    <row r="92" spans="1:6" x14ac:dyDescent="0.25">
      <c r="A92" s="152" t="s">
        <v>79</v>
      </c>
      <c r="B92" s="150">
        <v>107425</v>
      </c>
      <c r="C92" s="150">
        <v>7580</v>
      </c>
      <c r="D92" s="150">
        <v>99845</v>
      </c>
      <c r="E92" s="151">
        <v>143</v>
      </c>
      <c r="F92" s="151">
        <v>107282</v>
      </c>
    </row>
    <row r="93" spans="1:6" x14ac:dyDescent="0.25">
      <c r="A93" s="152" t="s">
        <v>80</v>
      </c>
      <c r="B93" s="150">
        <v>677</v>
      </c>
      <c r="C93" s="150">
        <v>7</v>
      </c>
      <c r="D93" s="150">
        <v>670</v>
      </c>
      <c r="E93" s="151">
        <v>0</v>
      </c>
      <c r="F93" s="151">
        <v>677</v>
      </c>
    </row>
    <row r="94" spans="1:6" x14ac:dyDescent="0.25">
      <c r="A94" s="152" t="s">
        <v>81</v>
      </c>
      <c r="B94" s="150">
        <v>7572</v>
      </c>
      <c r="C94" s="150">
        <v>227</v>
      </c>
      <c r="D94" s="150">
        <v>7345</v>
      </c>
      <c r="E94" s="151">
        <v>0</v>
      </c>
      <c r="F94" s="151">
        <v>7572</v>
      </c>
    </row>
    <row r="95" spans="1:6" x14ac:dyDescent="0.25">
      <c r="A95" s="152" t="s">
        <v>82</v>
      </c>
      <c r="B95" s="150">
        <v>90714</v>
      </c>
      <c r="C95" s="150">
        <v>6275</v>
      </c>
      <c r="D95" s="150">
        <v>84439</v>
      </c>
      <c r="E95" s="151">
        <v>0</v>
      </c>
      <c r="F95" s="151">
        <v>90714</v>
      </c>
    </row>
    <row r="96" spans="1:6" x14ac:dyDescent="0.25">
      <c r="A96" s="152" t="s">
        <v>83</v>
      </c>
      <c r="B96" s="150">
        <v>63309</v>
      </c>
      <c r="C96" s="150">
        <v>2882</v>
      </c>
      <c r="D96" s="150">
        <v>60427</v>
      </c>
      <c r="E96" s="151">
        <v>0</v>
      </c>
      <c r="F96" s="151">
        <v>63309</v>
      </c>
    </row>
    <row r="97" spans="1:6" x14ac:dyDescent="0.25">
      <c r="A97" s="152" t="s">
        <v>84</v>
      </c>
      <c r="B97" s="150">
        <v>66526</v>
      </c>
      <c r="C97" s="150">
        <v>1193</v>
      </c>
      <c r="D97" s="150">
        <v>65333</v>
      </c>
      <c r="E97" s="151">
        <v>0</v>
      </c>
      <c r="F97" s="151">
        <v>66526</v>
      </c>
    </row>
    <row r="98" spans="1:6" x14ac:dyDescent="0.25">
      <c r="A98" s="152" t="s">
        <v>85</v>
      </c>
      <c r="B98" s="150">
        <v>14768</v>
      </c>
      <c r="C98" s="150">
        <v>612</v>
      </c>
      <c r="D98" s="150">
        <v>14156</v>
      </c>
      <c r="E98" s="151">
        <v>0</v>
      </c>
      <c r="F98" s="151">
        <v>14768</v>
      </c>
    </row>
    <row r="99" spans="1:6" x14ac:dyDescent="0.25">
      <c r="A99" s="152" t="s">
        <v>86</v>
      </c>
      <c r="B99" s="150">
        <v>12446</v>
      </c>
      <c r="C99" s="150">
        <v>814</v>
      </c>
      <c r="D99" s="150">
        <v>11632</v>
      </c>
      <c r="E99" s="151">
        <v>0</v>
      </c>
      <c r="F99" s="151">
        <v>12446</v>
      </c>
    </row>
    <row r="100" spans="1:6" x14ac:dyDescent="0.25">
      <c r="A100" s="152" t="s">
        <v>740</v>
      </c>
      <c r="B100" s="150">
        <v>14759</v>
      </c>
      <c r="C100" s="150">
        <v>-2329</v>
      </c>
      <c r="D100" s="150">
        <v>17088</v>
      </c>
      <c r="E100" s="151">
        <v>84</v>
      </c>
      <c r="F100" s="151">
        <v>14675</v>
      </c>
    </row>
    <row r="101" spans="1:6" x14ac:dyDescent="0.25">
      <c r="A101" s="152"/>
      <c r="B101" s="150"/>
      <c r="C101" s="150"/>
      <c r="D101" s="150"/>
      <c r="E101" s="151"/>
      <c r="F101" s="151"/>
    </row>
    <row r="102" spans="1:6" x14ac:dyDescent="0.25">
      <c r="A102" s="141" t="s">
        <v>516</v>
      </c>
      <c r="B102" s="150" t="s">
        <v>516</v>
      </c>
      <c r="C102" s="150" t="s">
        <v>516</v>
      </c>
      <c r="D102" s="150" t="s">
        <v>516</v>
      </c>
      <c r="E102" s="151" t="s">
        <v>516</v>
      </c>
      <c r="F102" s="151" t="s">
        <v>516</v>
      </c>
    </row>
    <row r="103" spans="1:6" x14ac:dyDescent="0.25">
      <c r="A103" s="149" t="s">
        <v>524</v>
      </c>
      <c r="B103" s="150">
        <v>14580</v>
      </c>
      <c r="C103" s="150">
        <v>-45</v>
      </c>
      <c r="D103" s="150">
        <v>14625</v>
      </c>
      <c r="E103" s="151">
        <v>1581</v>
      </c>
      <c r="F103" s="151">
        <v>12999</v>
      </c>
    </row>
    <row r="104" spans="1:6" x14ac:dyDescent="0.25">
      <c r="A104" s="152" t="s">
        <v>88</v>
      </c>
      <c r="B104" s="150">
        <v>555</v>
      </c>
      <c r="C104" s="150">
        <v>19</v>
      </c>
      <c r="D104" s="150">
        <v>536</v>
      </c>
      <c r="E104" s="151">
        <v>0</v>
      </c>
      <c r="F104" s="151">
        <v>555</v>
      </c>
    </row>
    <row r="105" spans="1:6" x14ac:dyDescent="0.25">
      <c r="A105" s="152" t="s">
        <v>89</v>
      </c>
      <c r="B105" s="150">
        <v>2472</v>
      </c>
      <c r="C105" s="150">
        <v>-42</v>
      </c>
      <c r="D105" s="150">
        <v>2514</v>
      </c>
      <c r="E105" s="151">
        <v>0</v>
      </c>
      <c r="F105" s="151">
        <v>2472</v>
      </c>
    </row>
    <row r="106" spans="1:6" x14ac:dyDescent="0.25">
      <c r="A106" s="152" t="s">
        <v>143</v>
      </c>
      <c r="B106" s="150">
        <v>11553</v>
      </c>
      <c r="C106" s="150">
        <v>-22</v>
      </c>
      <c r="D106" s="150">
        <v>11575</v>
      </c>
      <c r="E106" s="151">
        <v>1581</v>
      </c>
      <c r="F106" s="151">
        <v>9972</v>
      </c>
    </row>
    <row r="107" spans="1:6" x14ac:dyDescent="0.25">
      <c r="A107" s="152"/>
      <c r="B107" s="150"/>
      <c r="C107" s="150"/>
      <c r="D107" s="150"/>
      <c r="E107" s="151"/>
      <c r="F107" s="151"/>
    </row>
    <row r="108" spans="1:6" x14ac:dyDescent="0.25">
      <c r="A108" s="141" t="s">
        <v>516</v>
      </c>
      <c r="B108" s="150" t="s">
        <v>516</v>
      </c>
      <c r="C108" s="150" t="s">
        <v>516</v>
      </c>
      <c r="D108" s="151" t="s">
        <v>516</v>
      </c>
      <c r="E108" s="151" t="s">
        <v>516</v>
      </c>
      <c r="F108" s="151" t="s">
        <v>516</v>
      </c>
    </row>
    <row r="109" spans="1:6" x14ac:dyDescent="0.25">
      <c r="A109" s="149" t="s">
        <v>525</v>
      </c>
      <c r="B109" s="150">
        <v>170450</v>
      </c>
      <c r="C109" s="150">
        <v>10472</v>
      </c>
      <c r="D109" s="150">
        <v>159978</v>
      </c>
      <c r="E109" s="151">
        <v>1298</v>
      </c>
      <c r="F109" s="151">
        <v>169152</v>
      </c>
    </row>
    <row r="110" spans="1:6" x14ac:dyDescent="0.25">
      <c r="A110" s="152" t="s">
        <v>91</v>
      </c>
      <c r="B110" s="150">
        <v>18368</v>
      </c>
      <c r="C110" s="150">
        <v>1727</v>
      </c>
      <c r="D110" s="150">
        <v>16641</v>
      </c>
      <c r="E110" s="151">
        <v>0</v>
      </c>
      <c r="F110" s="151">
        <v>18368</v>
      </c>
    </row>
    <row r="111" spans="1:6" x14ac:dyDescent="0.25">
      <c r="A111" s="152" t="s">
        <v>143</v>
      </c>
      <c r="B111" s="150">
        <v>152082</v>
      </c>
      <c r="C111" s="150">
        <v>8745</v>
      </c>
      <c r="D111" s="150">
        <v>143337</v>
      </c>
      <c r="E111" s="151">
        <v>1298</v>
      </c>
      <c r="F111" s="151">
        <v>150784</v>
      </c>
    </row>
    <row r="112" spans="1:6" x14ac:dyDescent="0.25">
      <c r="A112" s="152"/>
      <c r="B112" s="150"/>
      <c r="C112" s="150"/>
      <c r="D112" s="150"/>
      <c r="E112" s="151"/>
      <c r="F112" s="151"/>
    </row>
    <row r="113" spans="1:6" x14ac:dyDescent="0.25">
      <c r="A113" s="141" t="s">
        <v>516</v>
      </c>
      <c r="B113" s="150" t="s">
        <v>516</v>
      </c>
      <c r="C113" s="150" t="s">
        <v>516</v>
      </c>
      <c r="D113" s="151" t="s">
        <v>516</v>
      </c>
      <c r="E113" s="151" t="s">
        <v>516</v>
      </c>
      <c r="F113" s="151" t="s">
        <v>516</v>
      </c>
    </row>
    <row r="114" spans="1:6" x14ac:dyDescent="0.25">
      <c r="A114" s="149" t="s">
        <v>526</v>
      </c>
      <c r="B114" s="150">
        <v>143054</v>
      </c>
      <c r="C114" s="150">
        <v>1818</v>
      </c>
      <c r="D114" s="150">
        <v>141236</v>
      </c>
      <c r="E114" s="151">
        <v>144</v>
      </c>
      <c r="F114" s="151">
        <v>142910</v>
      </c>
    </row>
    <row r="115" spans="1:6" x14ac:dyDescent="0.25">
      <c r="A115" s="152" t="s">
        <v>93</v>
      </c>
      <c r="B115" s="150">
        <v>3143</v>
      </c>
      <c r="C115" s="150">
        <v>35</v>
      </c>
      <c r="D115" s="150">
        <v>3108</v>
      </c>
      <c r="E115" s="151">
        <v>0</v>
      </c>
      <c r="F115" s="151">
        <v>3143</v>
      </c>
    </row>
    <row r="116" spans="1:6" x14ac:dyDescent="0.25">
      <c r="A116" s="152" t="s">
        <v>94</v>
      </c>
      <c r="B116" s="150">
        <v>7251</v>
      </c>
      <c r="C116" s="150">
        <v>41</v>
      </c>
      <c r="D116" s="150">
        <v>7210</v>
      </c>
      <c r="E116" s="151">
        <v>0</v>
      </c>
      <c r="F116" s="151">
        <v>7251</v>
      </c>
    </row>
    <row r="117" spans="1:6" x14ac:dyDescent="0.25">
      <c r="A117" s="152" t="s">
        <v>143</v>
      </c>
      <c r="B117" s="150">
        <v>132660</v>
      </c>
      <c r="C117" s="150">
        <v>1742</v>
      </c>
      <c r="D117" s="150">
        <v>130918</v>
      </c>
      <c r="E117" s="151">
        <v>144</v>
      </c>
      <c r="F117" s="151">
        <v>132516</v>
      </c>
    </row>
    <row r="118" spans="1:6" x14ac:dyDescent="0.25">
      <c r="A118" s="152"/>
      <c r="B118" s="150"/>
      <c r="C118" s="150"/>
      <c r="D118" s="150"/>
      <c r="E118" s="151"/>
      <c r="F118" s="151"/>
    </row>
    <row r="119" spans="1:6" x14ac:dyDescent="0.25">
      <c r="A119" s="141" t="s">
        <v>516</v>
      </c>
      <c r="B119" s="150" t="s">
        <v>516</v>
      </c>
      <c r="C119" s="150" t="s">
        <v>516</v>
      </c>
      <c r="D119" s="151" t="s">
        <v>516</v>
      </c>
      <c r="E119" s="151" t="s">
        <v>516</v>
      </c>
      <c r="F119" s="151" t="s">
        <v>516</v>
      </c>
    </row>
    <row r="120" spans="1:6" x14ac:dyDescent="0.25">
      <c r="A120" s="149" t="s">
        <v>527</v>
      </c>
      <c r="B120" s="150">
        <v>205321</v>
      </c>
      <c r="C120" s="150">
        <v>14456</v>
      </c>
      <c r="D120" s="150">
        <v>190865</v>
      </c>
      <c r="E120" s="151">
        <v>0</v>
      </c>
      <c r="F120" s="151">
        <v>205321</v>
      </c>
    </row>
    <row r="121" spans="1:6" x14ac:dyDescent="0.25">
      <c r="A121" s="152" t="s">
        <v>96</v>
      </c>
      <c r="B121" s="150">
        <v>7469</v>
      </c>
      <c r="C121" s="150">
        <v>561</v>
      </c>
      <c r="D121" s="150">
        <v>6908</v>
      </c>
      <c r="E121" s="151">
        <v>0</v>
      </c>
      <c r="F121" s="151">
        <v>7469</v>
      </c>
    </row>
    <row r="122" spans="1:6" x14ac:dyDescent="0.25">
      <c r="A122" s="152" t="s">
        <v>97</v>
      </c>
      <c r="B122" s="150">
        <v>1364</v>
      </c>
      <c r="C122" s="150">
        <v>14</v>
      </c>
      <c r="D122" s="150">
        <v>1350</v>
      </c>
      <c r="E122" s="151">
        <v>0</v>
      </c>
      <c r="F122" s="151">
        <v>1364</v>
      </c>
    </row>
    <row r="123" spans="1:6" x14ac:dyDescent="0.25">
      <c r="A123" s="152" t="s">
        <v>98</v>
      </c>
      <c r="B123" s="150">
        <v>8606</v>
      </c>
      <c r="C123" s="150">
        <v>194</v>
      </c>
      <c r="D123" s="150">
        <v>8412</v>
      </c>
      <c r="E123" s="151">
        <v>0</v>
      </c>
      <c r="F123" s="151">
        <v>8606</v>
      </c>
    </row>
    <row r="124" spans="1:6" x14ac:dyDescent="0.25">
      <c r="A124" s="152" t="s">
        <v>99</v>
      </c>
      <c r="B124" s="150">
        <v>740</v>
      </c>
      <c r="C124" s="150">
        <v>-9</v>
      </c>
      <c r="D124" s="150">
        <v>749</v>
      </c>
      <c r="E124" s="151">
        <v>0</v>
      </c>
      <c r="F124" s="151">
        <v>740</v>
      </c>
    </row>
    <row r="125" spans="1:6" x14ac:dyDescent="0.25">
      <c r="A125" s="152" t="s">
        <v>143</v>
      </c>
      <c r="B125" s="150">
        <v>187142</v>
      </c>
      <c r="C125" s="150">
        <v>13696</v>
      </c>
      <c r="D125" s="150">
        <v>173446</v>
      </c>
      <c r="E125" s="151">
        <v>0</v>
      </c>
      <c r="F125" s="151">
        <v>187142</v>
      </c>
    </row>
    <row r="126" spans="1:6" x14ac:dyDescent="0.25">
      <c r="A126" s="152"/>
      <c r="B126" s="150"/>
      <c r="C126" s="150"/>
      <c r="D126" s="150"/>
      <c r="E126" s="151"/>
      <c r="F126" s="151"/>
    </row>
    <row r="127" spans="1:6" x14ac:dyDescent="0.25">
      <c r="A127" s="141" t="s">
        <v>516</v>
      </c>
      <c r="B127" s="150" t="s">
        <v>516</v>
      </c>
      <c r="C127" s="150" t="s">
        <v>516</v>
      </c>
      <c r="D127" s="150" t="s">
        <v>516</v>
      </c>
      <c r="E127" s="151" t="s">
        <v>516</v>
      </c>
      <c r="F127" s="151" t="s">
        <v>516</v>
      </c>
    </row>
    <row r="128" spans="1:6" x14ac:dyDescent="0.25">
      <c r="A128" s="149" t="s">
        <v>528</v>
      </c>
      <c r="B128" s="150">
        <v>350202</v>
      </c>
      <c r="C128" s="150">
        <v>28682</v>
      </c>
      <c r="D128" s="150">
        <v>321520</v>
      </c>
      <c r="E128" s="151">
        <v>41</v>
      </c>
      <c r="F128" s="151">
        <v>350161</v>
      </c>
    </row>
    <row r="129" spans="1:6" x14ac:dyDescent="0.25">
      <c r="A129" s="152" t="s">
        <v>101</v>
      </c>
      <c r="B129" s="150">
        <v>432</v>
      </c>
      <c r="C129" s="150">
        <v>32</v>
      </c>
      <c r="D129" s="150">
        <v>400</v>
      </c>
      <c r="E129" s="151">
        <v>0</v>
      </c>
      <c r="F129" s="151">
        <v>432</v>
      </c>
    </row>
    <row r="130" spans="1:6" x14ac:dyDescent="0.25">
      <c r="A130" s="152" t="s">
        <v>102</v>
      </c>
      <c r="B130" s="150">
        <v>16930</v>
      </c>
      <c r="C130" s="150">
        <v>517</v>
      </c>
      <c r="D130" s="150">
        <v>16413</v>
      </c>
      <c r="E130" s="151">
        <v>0</v>
      </c>
      <c r="F130" s="151">
        <v>16930</v>
      </c>
    </row>
    <row r="131" spans="1:6" x14ac:dyDescent="0.25">
      <c r="A131" s="152" t="s">
        <v>103</v>
      </c>
      <c r="B131" s="150">
        <v>19736</v>
      </c>
      <c r="C131" s="150">
        <v>199</v>
      </c>
      <c r="D131" s="150">
        <v>19537</v>
      </c>
      <c r="E131" s="151">
        <v>0</v>
      </c>
      <c r="F131" s="151">
        <v>19736</v>
      </c>
    </row>
    <row r="132" spans="1:6" x14ac:dyDescent="0.25">
      <c r="A132" s="152" t="s">
        <v>143</v>
      </c>
      <c r="B132" s="150">
        <v>313104</v>
      </c>
      <c r="C132" s="150">
        <v>27934</v>
      </c>
      <c r="D132" s="150">
        <v>285170</v>
      </c>
      <c r="E132" s="151">
        <v>41</v>
      </c>
      <c r="F132" s="151">
        <v>313063</v>
      </c>
    </row>
    <row r="133" spans="1:6" x14ac:dyDescent="0.25">
      <c r="A133" s="152"/>
      <c r="B133" s="150"/>
      <c r="C133" s="150"/>
      <c r="D133" s="150"/>
      <c r="E133" s="151"/>
      <c r="F133" s="151"/>
    </row>
    <row r="134" spans="1:6" x14ac:dyDescent="0.25">
      <c r="A134" s="141" t="s">
        <v>516</v>
      </c>
      <c r="B134" s="150" t="s">
        <v>516</v>
      </c>
      <c r="C134" s="150" t="s">
        <v>516</v>
      </c>
      <c r="D134" s="151" t="s">
        <v>516</v>
      </c>
      <c r="E134" s="151" t="s">
        <v>516</v>
      </c>
      <c r="F134" s="151" t="s">
        <v>516</v>
      </c>
    </row>
    <row r="135" spans="1:6" x14ac:dyDescent="0.25">
      <c r="A135" s="149" t="s">
        <v>529</v>
      </c>
      <c r="B135" s="150">
        <v>68566</v>
      </c>
      <c r="C135" s="150">
        <v>1035</v>
      </c>
      <c r="D135" s="150">
        <v>67531</v>
      </c>
      <c r="E135" s="151">
        <v>4037</v>
      </c>
      <c r="F135" s="151">
        <v>64529</v>
      </c>
    </row>
    <row r="136" spans="1:6" x14ac:dyDescent="0.25">
      <c r="A136" s="152" t="s">
        <v>105</v>
      </c>
      <c r="B136" s="150">
        <v>554</v>
      </c>
      <c r="C136" s="150">
        <v>-13</v>
      </c>
      <c r="D136" s="150">
        <v>567</v>
      </c>
      <c r="E136" s="151">
        <v>0</v>
      </c>
      <c r="F136" s="151">
        <v>554</v>
      </c>
    </row>
    <row r="137" spans="1:6" x14ac:dyDescent="0.25">
      <c r="A137" s="152" t="s">
        <v>106</v>
      </c>
      <c r="B137" s="150">
        <v>12121</v>
      </c>
      <c r="C137" s="150">
        <v>75</v>
      </c>
      <c r="D137" s="150">
        <v>12046</v>
      </c>
      <c r="E137" s="151">
        <v>310</v>
      </c>
      <c r="F137" s="151">
        <v>11811</v>
      </c>
    </row>
    <row r="138" spans="1:6" x14ac:dyDescent="0.25">
      <c r="A138" s="152" t="s">
        <v>143</v>
      </c>
      <c r="B138" s="150">
        <v>55891</v>
      </c>
      <c r="C138" s="150">
        <v>973</v>
      </c>
      <c r="D138" s="150">
        <v>54918</v>
      </c>
      <c r="E138" s="151">
        <v>3727</v>
      </c>
      <c r="F138" s="151">
        <v>52164</v>
      </c>
    </row>
    <row r="139" spans="1:6" x14ac:dyDescent="0.25">
      <c r="A139" s="152"/>
      <c r="B139" s="150"/>
      <c r="C139" s="150"/>
      <c r="D139" s="150"/>
      <c r="E139" s="151"/>
      <c r="F139" s="151"/>
    </row>
    <row r="140" spans="1:6" x14ac:dyDescent="0.25">
      <c r="A140" s="141" t="s">
        <v>516</v>
      </c>
      <c r="B140" s="150" t="s">
        <v>516</v>
      </c>
      <c r="C140" s="150" t="s">
        <v>516</v>
      </c>
      <c r="D140" s="151" t="s">
        <v>516</v>
      </c>
      <c r="E140" s="151" t="s">
        <v>516</v>
      </c>
      <c r="F140" s="151" t="s">
        <v>516</v>
      </c>
    </row>
    <row r="141" spans="1:6" x14ac:dyDescent="0.25">
      <c r="A141" s="149" t="s">
        <v>530</v>
      </c>
      <c r="B141" s="150">
        <v>35141</v>
      </c>
      <c r="C141" s="150">
        <v>279</v>
      </c>
      <c r="D141" s="150">
        <v>34862</v>
      </c>
      <c r="E141" s="151">
        <v>2465</v>
      </c>
      <c r="F141" s="151">
        <v>32676</v>
      </c>
    </row>
    <row r="142" spans="1:6" x14ac:dyDescent="0.25">
      <c r="A142" s="152" t="s">
        <v>108</v>
      </c>
      <c r="B142" s="150">
        <v>7628</v>
      </c>
      <c r="C142" s="150">
        <v>-9</v>
      </c>
      <c r="D142" s="150">
        <v>7637</v>
      </c>
      <c r="E142" s="151">
        <v>0</v>
      </c>
      <c r="F142" s="151">
        <v>7628</v>
      </c>
    </row>
    <row r="143" spans="1:6" x14ac:dyDescent="0.25">
      <c r="A143" s="152" t="s">
        <v>143</v>
      </c>
      <c r="B143" s="150">
        <v>27513</v>
      </c>
      <c r="C143" s="150">
        <v>288</v>
      </c>
      <c r="D143" s="150">
        <v>27225</v>
      </c>
      <c r="E143" s="151">
        <v>2465</v>
      </c>
      <c r="F143" s="151">
        <v>25048</v>
      </c>
    </row>
    <row r="144" spans="1:6" x14ac:dyDescent="0.25">
      <c r="A144" s="152"/>
      <c r="B144" s="150"/>
      <c r="C144" s="150"/>
      <c r="D144" s="150"/>
      <c r="E144" s="151"/>
      <c r="F144" s="151"/>
    </row>
    <row r="145" spans="1:6" x14ac:dyDescent="0.25">
      <c r="A145" s="141" t="s">
        <v>516</v>
      </c>
      <c r="B145" s="150" t="s">
        <v>516</v>
      </c>
      <c r="C145" s="150" t="s">
        <v>516</v>
      </c>
      <c r="D145" s="151" t="s">
        <v>516</v>
      </c>
      <c r="E145" s="151" t="s">
        <v>516</v>
      </c>
      <c r="F145" s="151" t="s">
        <v>516</v>
      </c>
    </row>
    <row r="146" spans="1:6" x14ac:dyDescent="0.25">
      <c r="A146" s="149" t="s">
        <v>531</v>
      </c>
      <c r="B146" s="150">
        <v>16773</v>
      </c>
      <c r="C146" s="150">
        <v>351</v>
      </c>
      <c r="D146" s="150">
        <v>16422</v>
      </c>
      <c r="E146" s="151">
        <v>1682</v>
      </c>
      <c r="F146" s="151">
        <v>15091</v>
      </c>
    </row>
    <row r="147" spans="1:6" x14ac:dyDescent="0.25">
      <c r="A147" s="152" t="s">
        <v>110</v>
      </c>
      <c r="B147" s="150">
        <v>1700</v>
      </c>
      <c r="C147" s="150">
        <v>-28</v>
      </c>
      <c r="D147" s="150">
        <v>1728</v>
      </c>
      <c r="E147" s="151">
        <v>0</v>
      </c>
      <c r="F147" s="151">
        <v>1700</v>
      </c>
    </row>
    <row r="148" spans="1:6" x14ac:dyDescent="0.25">
      <c r="A148" s="152" t="s">
        <v>111</v>
      </c>
      <c r="B148" s="150">
        <v>173</v>
      </c>
      <c r="C148" s="150">
        <v>4</v>
      </c>
      <c r="D148" s="150">
        <v>169</v>
      </c>
      <c r="E148" s="151">
        <v>0</v>
      </c>
      <c r="F148" s="151">
        <v>173</v>
      </c>
    </row>
    <row r="149" spans="1:6" x14ac:dyDescent="0.25">
      <c r="A149" s="152" t="s">
        <v>143</v>
      </c>
      <c r="B149" s="150">
        <v>14900</v>
      </c>
      <c r="C149" s="150">
        <v>375</v>
      </c>
      <c r="D149" s="150">
        <v>14525</v>
      </c>
      <c r="E149" s="151">
        <v>1682</v>
      </c>
      <c r="F149" s="151">
        <v>13218</v>
      </c>
    </row>
    <row r="150" spans="1:6" x14ac:dyDescent="0.25">
      <c r="A150" s="152"/>
      <c r="B150" s="150"/>
      <c r="C150" s="150"/>
      <c r="D150" s="150"/>
      <c r="E150" s="151"/>
      <c r="F150" s="151"/>
    </row>
    <row r="151" spans="1:6" x14ac:dyDescent="0.25">
      <c r="A151" s="149" t="s">
        <v>516</v>
      </c>
      <c r="B151" s="150" t="s">
        <v>516</v>
      </c>
      <c r="C151" s="150" t="s">
        <v>516</v>
      </c>
      <c r="D151" s="150" t="s">
        <v>516</v>
      </c>
      <c r="E151" s="151" t="s">
        <v>516</v>
      </c>
      <c r="F151" s="151" t="s">
        <v>516</v>
      </c>
    </row>
    <row r="152" spans="1:6" x14ac:dyDescent="0.25">
      <c r="A152" s="149" t="s">
        <v>532</v>
      </c>
      <c r="B152" s="150">
        <v>923647</v>
      </c>
      <c r="C152" s="150">
        <v>59384</v>
      </c>
      <c r="D152" s="150">
        <v>864263</v>
      </c>
      <c r="E152" s="151">
        <v>654</v>
      </c>
      <c r="F152" s="151">
        <v>922993</v>
      </c>
    </row>
    <row r="153" spans="1:6" x14ac:dyDescent="0.25">
      <c r="A153" s="152" t="s">
        <v>113</v>
      </c>
      <c r="B153" s="150">
        <v>13244</v>
      </c>
      <c r="C153" s="150">
        <v>589</v>
      </c>
      <c r="D153" s="150">
        <v>12655</v>
      </c>
      <c r="E153" s="151">
        <v>0</v>
      </c>
      <c r="F153" s="151">
        <v>13244</v>
      </c>
    </row>
    <row r="154" spans="1:6" x14ac:dyDescent="0.25">
      <c r="A154" s="152" t="s">
        <v>114</v>
      </c>
      <c r="B154" s="150">
        <v>1392</v>
      </c>
      <c r="C154" s="150">
        <v>-33</v>
      </c>
      <c r="D154" s="150">
        <v>1425</v>
      </c>
      <c r="E154" s="151">
        <v>0</v>
      </c>
      <c r="F154" s="151">
        <v>1392</v>
      </c>
    </row>
    <row r="155" spans="1:6" x14ac:dyDescent="0.25">
      <c r="A155" s="152" t="s">
        <v>115</v>
      </c>
      <c r="B155" s="150">
        <v>878456</v>
      </c>
      <c r="C155" s="150">
        <v>56672</v>
      </c>
      <c r="D155" s="150">
        <v>821784</v>
      </c>
      <c r="E155" s="151">
        <v>654</v>
      </c>
      <c r="F155" s="151">
        <v>877802</v>
      </c>
    </row>
    <row r="156" spans="1:6" x14ac:dyDescent="0.25">
      <c r="A156" s="152" t="s">
        <v>116</v>
      </c>
      <c r="B156" s="150">
        <v>23288</v>
      </c>
      <c r="C156" s="150">
        <v>1926</v>
      </c>
      <c r="D156" s="150">
        <v>21362</v>
      </c>
      <c r="E156" s="151">
        <v>0</v>
      </c>
      <c r="F156" s="151">
        <v>23288</v>
      </c>
    </row>
    <row r="157" spans="1:6" x14ac:dyDescent="0.25">
      <c r="A157" s="152" t="s">
        <v>117</v>
      </c>
      <c r="B157" s="150">
        <v>7267</v>
      </c>
      <c r="C157" s="150">
        <v>230</v>
      </c>
      <c r="D157" s="150">
        <v>7037</v>
      </c>
      <c r="E157" s="151">
        <v>0</v>
      </c>
      <c r="F157" s="151">
        <v>7267</v>
      </c>
    </row>
    <row r="158" spans="1:6" x14ac:dyDescent="0.25">
      <c r="A158" s="152"/>
      <c r="B158" s="150"/>
      <c r="C158" s="150"/>
      <c r="D158" s="150"/>
      <c r="E158" s="151"/>
      <c r="F158" s="151"/>
    </row>
    <row r="159" spans="1:6" x14ac:dyDescent="0.25">
      <c r="A159" s="141" t="s">
        <v>516</v>
      </c>
      <c r="B159" s="150" t="s">
        <v>516</v>
      </c>
      <c r="C159" s="150" t="s">
        <v>516</v>
      </c>
      <c r="D159" s="150" t="s">
        <v>516</v>
      </c>
      <c r="E159" s="151" t="s">
        <v>516</v>
      </c>
      <c r="F159" s="151" t="s">
        <v>516</v>
      </c>
    </row>
    <row r="160" spans="1:6" x14ac:dyDescent="0.25">
      <c r="A160" s="149" t="s">
        <v>533</v>
      </c>
      <c r="B160" s="150">
        <v>309986</v>
      </c>
      <c r="C160" s="150">
        <v>12367</v>
      </c>
      <c r="D160" s="150">
        <v>297619</v>
      </c>
      <c r="E160" s="151">
        <v>2556</v>
      </c>
      <c r="F160" s="151">
        <v>307430</v>
      </c>
    </row>
    <row r="161" spans="1:6" x14ac:dyDescent="0.25">
      <c r="A161" s="152" t="s">
        <v>119</v>
      </c>
      <c r="B161" s="150">
        <v>1539</v>
      </c>
      <c r="C161" s="150">
        <v>-159</v>
      </c>
      <c r="D161" s="150">
        <v>1698</v>
      </c>
      <c r="E161" s="151">
        <v>0</v>
      </c>
      <c r="F161" s="151">
        <v>1539</v>
      </c>
    </row>
    <row r="162" spans="1:6" x14ac:dyDescent="0.25">
      <c r="A162" s="152" t="s">
        <v>120</v>
      </c>
      <c r="B162" s="150">
        <v>53690</v>
      </c>
      <c r="C162" s="150">
        <v>1767</v>
      </c>
      <c r="D162" s="150">
        <v>51923</v>
      </c>
      <c r="E162" s="151">
        <v>36</v>
      </c>
      <c r="F162" s="151">
        <v>53654</v>
      </c>
    </row>
    <row r="163" spans="1:6" x14ac:dyDescent="0.25">
      <c r="A163" s="152" t="s">
        <v>143</v>
      </c>
      <c r="B163" s="150">
        <v>254757</v>
      </c>
      <c r="C163" s="150">
        <v>10759</v>
      </c>
      <c r="D163" s="150">
        <v>243998</v>
      </c>
      <c r="E163" s="151">
        <v>2520</v>
      </c>
      <c r="F163" s="151">
        <v>252237</v>
      </c>
    </row>
    <row r="164" spans="1:6" x14ac:dyDescent="0.25">
      <c r="A164" s="152"/>
      <c r="B164" s="150"/>
      <c r="C164" s="150"/>
      <c r="D164" s="150"/>
      <c r="E164" s="151"/>
      <c r="F164" s="151"/>
    </row>
    <row r="165" spans="1:6" x14ac:dyDescent="0.25">
      <c r="A165" s="141" t="s">
        <v>516</v>
      </c>
      <c r="B165" s="150" t="s">
        <v>516</v>
      </c>
      <c r="C165" s="150" t="s">
        <v>516</v>
      </c>
      <c r="D165" s="151" t="s">
        <v>516</v>
      </c>
      <c r="E165" s="151" t="s">
        <v>516</v>
      </c>
      <c r="F165" s="151" t="s">
        <v>516</v>
      </c>
    </row>
    <row r="166" spans="1:6" x14ac:dyDescent="0.25">
      <c r="A166" s="149" t="s">
        <v>534</v>
      </c>
      <c r="B166" s="150">
        <v>103095</v>
      </c>
      <c r="C166" s="150">
        <v>7399</v>
      </c>
      <c r="D166" s="150">
        <v>95696</v>
      </c>
      <c r="E166" s="151">
        <v>0</v>
      </c>
      <c r="F166" s="151">
        <v>103095</v>
      </c>
    </row>
    <row r="167" spans="1:6" x14ac:dyDescent="0.25">
      <c r="A167" s="152" t="s">
        <v>122</v>
      </c>
      <c r="B167" s="150">
        <v>369</v>
      </c>
      <c r="C167" s="150">
        <v>31</v>
      </c>
      <c r="D167" s="150">
        <v>338</v>
      </c>
      <c r="E167" s="151">
        <v>0</v>
      </c>
      <c r="F167" s="151">
        <v>369</v>
      </c>
    </row>
    <row r="168" spans="1:6" x14ac:dyDescent="0.25">
      <c r="A168" s="152" t="s">
        <v>123</v>
      </c>
      <c r="B168" s="150">
        <v>2921</v>
      </c>
      <c r="C168" s="150">
        <v>245</v>
      </c>
      <c r="D168" s="150">
        <v>2676</v>
      </c>
      <c r="E168" s="151">
        <v>0</v>
      </c>
      <c r="F168" s="151">
        <v>2921</v>
      </c>
    </row>
    <row r="169" spans="1:6" x14ac:dyDescent="0.25">
      <c r="A169" s="152" t="s">
        <v>124</v>
      </c>
      <c r="B169" s="150">
        <v>4582</v>
      </c>
      <c r="C169" s="150">
        <v>158</v>
      </c>
      <c r="D169" s="150">
        <v>4424</v>
      </c>
      <c r="E169" s="151">
        <v>0</v>
      </c>
      <c r="F169" s="151">
        <v>4582</v>
      </c>
    </row>
    <row r="170" spans="1:6" x14ac:dyDescent="0.25">
      <c r="A170" s="152" t="s">
        <v>125</v>
      </c>
      <c r="B170" s="150">
        <v>4</v>
      </c>
      <c r="C170" s="150">
        <v>-12</v>
      </c>
      <c r="D170" s="150">
        <v>16</v>
      </c>
      <c r="E170" s="151">
        <v>0</v>
      </c>
      <c r="F170" s="151">
        <v>4</v>
      </c>
    </row>
    <row r="171" spans="1:6" x14ac:dyDescent="0.25">
      <c r="A171" s="152" t="s">
        <v>126</v>
      </c>
      <c r="B171" s="150">
        <v>81184</v>
      </c>
      <c r="C171" s="150">
        <v>6004</v>
      </c>
      <c r="D171" s="150">
        <v>75180</v>
      </c>
      <c r="E171" s="151">
        <v>0</v>
      </c>
      <c r="F171" s="151">
        <v>81184</v>
      </c>
    </row>
    <row r="172" spans="1:6" x14ac:dyDescent="0.25">
      <c r="A172" s="152" t="s">
        <v>143</v>
      </c>
      <c r="B172" s="150">
        <v>14035</v>
      </c>
      <c r="C172" s="150">
        <v>973</v>
      </c>
      <c r="D172" s="150">
        <v>13062</v>
      </c>
      <c r="E172" s="151">
        <v>0</v>
      </c>
      <c r="F172" s="151">
        <v>14035</v>
      </c>
    </row>
    <row r="173" spans="1:6" x14ac:dyDescent="0.25">
      <c r="A173" s="152"/>
      <c r="B173" s="150"/>
      <c r="C173" s="150"/>
      <c r="D173" s="150"/>
      <c r="E173" s="151"/>
      <c r="F173" s="151"/>
    </row>
    <row r="174" spans="1:6" x14ac:dyDescent="0.25">
      <c r="A174" s="141" t="s">
        <v>516</v>
      </c>
      <c r="B174" s="150" t="s">
        <v>516</v>
      </c>
      <c r="C174" s="150" t="s">
        <v>516</v>
      </c>
      <c r="D174" s="151" t="s">
        <v>516</v>
      </c>
      <c r="E174" s="151" t="s">
        <v>516</v>
      </c>
      <c r="F174" s="151" t="s">
        <v>516</v>
      </c>
    </row>
    <row r="175" spans="1:6" x14ac:dyDescent="0.25">
      <c r="A175" s="149" t="s">
        <v>535</v>
      </c>
      <c r="B175" s="150">
        <v>11916</v>
      </c>
      <c r="C175" s="150">
        <v>367</v>
      </c>
      <c r="D175" s="150">
        <v>11549</v>
      </c>
      <c r="E175" s="151">
        <v>1699</v>
      </c>
      <c r="F175" s="151">
        <v>10217</v>
      </c>
    </row>
    <row r="176" spans="1:6" x14ac:dyDescent="0.25">
      <c r="A176" s="152" t="s">
        <v>128</v>
      </c>
      <c r="B176" s="150">
        <v>2311</v>
      </c>
      <c r="C176" s="150">
        <v>80</v>
      </c>
      <c r="D176" s="150">
        <v>2231</v>
      </c>
      <c r="E176" s="151">
        <v>0</v>
      </c>
      <c r="F176" s="151">
        <v>2311</v>
      </c>
    </row>
    <row r="177" spans="1:6" x14ac:dyDescent="0.25">
      <c r="A177" s="152" t="s">
        <v>129</v>
      </c>
      <c r="B177" s="150">
        <v>3110</v>
      </c>
      <c r="C177" s="150">
        <v>332</v>
      </c>
      <c r="D177" s="150">
        <v>2778</v>
      </c>
      <c r="E177" s="151">
        <v>1699</v>
      </c>
      <c r="F177" s="151">
        <v>1411</v>
      </c>
    </row>
    <row r="178" spans="1:6" x14ac:dyDescent="0.25">
      <c r="A178" s="152" t="s">
        <v>143</v>
      </c>
      <c r="B178" s="150">
        <v>6495</v>
      </c>
      <c r="C178" s="150">
        <v>-45</v>
      </c>
      <c r="D178" s="150">
        <v>6540</v>
      </c>
      <c r="E178" s="151">
        <v>0</v>
      </c>
      <c r="F178" s="151">
        <v>6495</v>
      </c>
    </row>
    <row r="179" spans="1:6" x14ac:dyDescent="0.25">
      <c r="A179" s="152"/>
      <c r="B179" s="150"/>
      <c r="C179" s="150"/>
      <c r="D179" s="150"/>
      <c r="E179" s="151"/>
      <c r="F179" s="151"/>
    </row>
    <row r="180" spans="1:6" x14ac:dyDescent="0.25">
      <c r="A180" s="153" t="s">
        <v>516</v>
      </c>
      <c r="B180" s="150" t="s">
        <v>516</v>
      </c>
      <c r="C180" s="150" t="s">
        <v>516</v>
      </c>
      <c r="D180" s="150" t="s">
        <v>516</v>
      </c>
      <c r="E180" s="151" t="s">
        <v>516</v>
      </c>
      <c r="F180" s="151" t="s">
        <v>516</v>
      </c>
    </row>
    <row r="181" spans="1:6" x14ac:dyDescent="0.25">
      <c r="A181" s="149" t="s">
        <v>536</v>
      </c>
      <c r="B181" s="150">
        <v>48486</v>
      </c>
      <c r="C181" s="150">
        <v>2097</v>
      </c>
      <c r="D181" s="150">
        <v>46389</v>
      </c>
      <c r="E181" s="151">
        <v>3295</v>
      </c>
      <c r="F181" s="151">
        <v>45191</v>
      </c>
    </row>
    <row r="182" spans="1:6" x14ac:dyDescent="0.25">
      <c r="A182" s="152" t="s">
        <v>131</v>
      </c>
      <c r="B182" s="150">
        <v>3118</v>
      </c>
      <c r="C182" s="150">
        <v>-534</v>
      </c>
      <c r="D182" s="150">
        <v>3652</v>
      </c>
      <c r="E182" s="151">
        <v>945</v>
      </c>
      <c r="F182" s="151">
        <v>2173</v>
      </c>
    </row>
    <row r="183" spans="1:6" x14ac:dyDescent="0.25">
      <c r="A183" s="152" t="s">
        <v>132</v>
      </c>
      <c r="B183" s="150">
        <v>633</v>
      </c>
      <c r="C183" s="150">
        <v>31</v>
      </c>
      <c r="D183" s="150">
        <v>602</v>
      </c>
      <c r="E183" s="151">
        <v>0</v>
      </c>
      <c r="F183" s="151">
        <v>633</v>
      </c>
    </row>
    <row r="184" spans="1:6" x14ac:dyDescent="0.25">
      <c r="A184" s="152" t="s">
        <v>133</v>
      </c>
      <c r="B184" s="150">
        <v>1687</v>
      </c>
      <c r="C184" s="150">
        <v>227</v>
      </c>
      <c r="D184" s="150">
        <v>1460</v>
      </c>
      <c r="E184" s="151">
        <v>0</v>
      </c>
      <c r="F184" s="151">
        <v>1687</v>
      </c>
    </row>
    <row r="185" spans="1:6" x14ac:dyDescent="0.25">
      <c r="A185" s="152" t="s">
        <v>134</v>
      </c>
      <c r="B185" s="150">
        <v>1752</v>
      </c>
      <c r="C185" s="150">
        <v>-2</v>
      </c>
      <c r="D185" s="150">
        <v>1754</v>
      </c>
      <c r="E185" s="151">
        <v>0</v>
      </c>
      <c r="F185" s="151">
        <v>1752</v>
      </c>
    </row>
    <row r="186" spans="1:6" x14ac:dyDescent="0.25">
      <c r="A186" s="152" t="s">
        <v>135</v>
      </c>
      <c r="B186" s="150">
        <v>3381</v>
      </c>
      <c r="C186" s="150">
        <v>377</v>
      </c>
      <c r="D186" s="150">
        <v>3004</v>
      </c>
      <c r="E186" s="151">
        <v>0</v>
      </c>
      <c r="F186" s="151">
        <v>3381</v>
      </c>
    </row>
    <row r="187" spans="1:6" x14ac:dyDescent="0.25">
      <c r="A187" s="152" t="s">
        <v>136</v>
      </c>
      <c r="B187" s="150">
        <v>8066</v>
      </c>
      <c r="C187" s="150">
        <v>94</v>
      </c>
      <c r="D187" s="150">
        <v>7972</v>
      </c>
      <c r="E187" s="151">
        <v>399</v>
      </c>
      <c r="F187" s="151">
        <v>7667</v>
      </c>
    </row>
    <row r="188" spans="1:6" x14ac:dyDescent="0.25">
      <c r="A188" s="152" t="s">
        <v>143</v>
      </c>
      <c r="B188" s="150">
        <v>29849</v>
      </c>
      <c r="C188" s="150">
        <v>1904</v>
      </c>
      <c r="D188" s="150">
        <v>27945</v>
      </c>
      <c r="E188" s="151">
        <v>1951</v>
      </c>
      <c r="F188" s="151">
        <v>27898</v>
      </c>
    </row>
    <row r="189" spans="1:6" x14ac:dyDescent="0.25">
      <c r="A189" s="152"/>
      <c r="B189" s="150"/>
      <c r="C189" s="150"/>
      <c r="D189" s="150"/>
      <c r="E189" s="151"/>
      <c r="F189" s="151"/>
    </row>
    <row r="190" spans="1:6" x14ac:dyDescent="0.25">
      <c r="A190" s="141" t="s">
        <v>516</v>
      </c>
      <c r="B190" s="150" t="s">
        <v>516</v>
      </c>
      <c r="C190" s="150" t="s">
        <v>516</v>
      </c>
      <c r="D190" s="151" t="s">
        <v>516</v>
      </c>
      <c r="E190" s="151" t="s">
        <v>516</v>
      </c>
      <c r="F190" s="151" t="s">
        <v>516</v>
      </c>
    </row>
    <row r="191" spans="1:6" x14ac:dyDescent="0.25">
      <c r="A191" s="149" t="s">
        <v>537</v>
      </c>
      <c r="B191" s="150">
        <v>16848</v>
      </c>
      <c r="C191" s="150">
        <v>-91</v>
      </c>
      <c r="D191" s="150">
        <v>16939</v>
      </c>
      <c r="E191" s="151">
        <v>508</v>
      </c>
      <c r="F191" s="151">
        <v>16340</v>
      </c>
    </row>
    <row r="192" spans="1:6" x14ac:dyDescent="0.25">
      <c r="A192" s="152" t="s">
        <v>138</v>
      </c>
      <c r="B192" s="150">
        <v>491</v>
      </c>
      <c r="C192" s="150">
        <v>35</v>
      </c>
      <c r="D192" s="150">
        <v>456</v>
      </c>
      <c r="E192" s="151">
        <v>0</v>
      </c>
      <c r="F192" s="151">
        <v>491</v>
      </c>
    </row>
    <row r="193" spans="1:6" x14ac:dyDescent="0.25">
      <c r="A193" s="152" t="s">
        <v>139</v>
      </c>
      <c r="B193" s="150">
        <v>350</v>
      </c>
      <c r="C193" s="150">
        <v>72</v>
      </c>
      <c r="D193" s="150">
        <v>278</v>
      </c>
      <c r="E193" s="151">
        <v>0</v>
      </c>
      <c r="F193" s="151">
        <v>350</v>
      </c>
    </row>
    <row r="194" spans="1:6" x14ac:dyDescent="0.25">
      <c r="A194" s="152" t="s">
        <v>140</v>
      </c>
      <c r="B194" s="150">
        <v>1984</v>
      </c>
      <c r="C194" s="150">
        <v>-15</v>
      </c>
      <c r="D194" s="150">
        <v>1999</v>
      </c>
      <c r="E194" s="151">
        <v>0</v>
      </c>
      <c r="F194" s="151">
        <v>1984</v>
      </c>
    </row>
    <row r="195" spans="1:6" x14ac:dyDescent="0.25">
      <c r="A195" s="152" t="s">
        <v>143</v>
      </c>
      <c r="B195" s="150">
        <v>14023</v>
      </c>
      <c r="C195" s="150">
        <v>-183</v>
      </c>
      <c r="D195" s="150">
        <v>14206</v>
      </c>
      <c r="E195" s="151">
        <v>508</v>
      </c>
      <c r="F195" s="151">
        <v>13515</v>
      </c>
    </row>
    <row r="196" spans="1:6" x14ac:dyDescent="0.25">
      <c r="A196" s="152"/>
      <c r="B196" s="150"/>
      <c r="C196" s="150"/>
      <c r="D196" s="150"/>
      <c r="E196" s="151"/>
      <c r="F196" s="151"/>
    </row>
    <row r="197" spans="1:6" x14ac:dyDescent="0.25">
      <c r="A197" s="141" t="s">
        <v>516</v>
      </c>
      <c r="B197" s="150" t="s">
        <v>516</v>
      </c>
      <c r="C197" s="150" t="s">
        <v>516</v>
      </c>
      <c r="D197" s="151" t="s">
        <v>516</v>
      </c>
      <c r="E197" s="151" t="s">
        <v>516</v>
      </c>
      <c r="F197" s="151" t="s">
        <v>516</v>
      </c>
    </row>
    <row r="198" spans="1:6" x14ac:dyDescent="0.25">
      <c r="A198" s="149" t="s">
        <v>538</v>
      </c>
      <c r="B198" s="150">
        <v>13047</v>
      </c>
      <c r="C198" s="150">
        <v>163</v>
      </c>
      <c r="D198" s="150">
        <v>12884</v>
      </c>
      <c r="E198" s="151">
        <v>984</v>
      </c>
      <c r="F198" s="151">
        <v>12063</v>
      </c>
    </row>
    <row r="199" spans="1:6" x14ac:dyDescent="0.25">
      <c r="A199" s="152" t="s">
        <v>142</v>
      </c>
      <c r="B199" s="150">
        <v>1672</v>
      </c>
      <c r="C199" s="150">
        <v>-8</v>
      </c>
      <c r="D199" s="150">
        <v>1680</v>
      </c>
      <c r="E199" s="151">
        <v>0</v>
      </c>
      <c r="F199" s="151">
        <v>1672</v>
      </c>
    </row>
    <row r="200" spans="1:6" x14ac:dyDescent="0.25">
      <c r="A200" s="152" t="s">
        <v>143</v>
      </c>
      <c r="B200" s="150">
        <v>11375</v>
      </c>
      <c r="C200" s="150">
        <v>171</v>
      </c>
      <c r="D200" s="150">
        <v>11204</v>
      </c>
      <c r="E200" s="151">
        <v>984</v>
      </c>
      <c r="F200" s="151">
        <v>10391</v>
      </c>
    </row>
    <row r="201" spans="1:6" x14ac:dyDescent="0.25">
      <c r="A201" s="152"/>
      <c r="B201" s="150"/>
      <c r="C201" s="150"/>
      <c r="D201" s="150"/>
      <c r="E201" s="151"/>
      <c r="F201" s="151"/>
    </row>
    <row r="202" spans="1:6" x14ac:dyDescent="0.25">
      <c r="A202" s="141" t="s">
        <v>516</v>
      </c>
      <c r="B202" s="150" t="s">
        <v>516</v>
      </c>
      <c r="C202" s="150" t="s">
        <v>516</v>
      </c>
      <c r="D202" s="151" t="s">
        <v>516</v>
      </c>
      <c r="E202" s="151" t="s">
        <v>516</v>
      </c>
      <c r="F202" s="151" t="s">
        <v>516</v>
      </c>
    </row>
    <row r="203" spans="1:6" x14ac:dyDescent="0.25">
      <c r="A203" s="149" t="s">
        <v>539</v>
      </c>
      <c r="B203" s="150">
        <v>16628</v>
      </c>
      <c r="C203" s="150">
        <v>765</v>
      </c>
      <c r="D203" s="150">
        <v>15863</v>
      </c>
      <c r="E203" s="151">
        <v>3175</v>
      </c>
      <c r="F203" s="151">
        <v>13453</v>
      </c>
    </row>
    <row r="204" spans="1:6" x14ac:dyDescent="0.25">
      <c r="A204" s="152" t="s">
        <v>145</v>
      </c>
      <c r="B204" s="150">
        <v>3567</v>
      </c>
      <c r="C204" s="150">
        <v>122</v>
      </c>
      <c r="D204" s="150">
        <v>3445</v>
      </c>
      <c r="E204" s="151">
        <v>0</v>
      </c>
      <c r="F204" s="151">
        <v>3567</v>
      </c>
    </row>
    <row r="205" spans="1:6" x14ac:dyDescent="0.25">
      <c r="A205" s="152" t="s">
        <v>146</v>
      </c>
      <c r="B205" s="150">
        <v>2105</v>
      </c>
      <c r="C205" s="150">
        <v>124</v>
      </c>
      <c r="D205" s="150">
        <v>1981</v>
      </c>
      <c r="E205" s="151">
        <v>0</v>
      </c>
      <c r="F205" s="151">
        <v>2105</v>
      </c>
    </row>
    <row r="206" spans="1:6" x14ac:dyDescent="0.25">
      <c r="A206" s="152" t="s">
        <v>143</v>
      </c>
      <c r="B206" s="150">
        <v>10956</v>
      </c>
      <c r="C206" s="150">
        <v>519</v>
      </c>
      <c r="D206" s="150">
        <v>10437</v>
      </c>
      <c r="E206" s="151">
        <v>3175</v>
      </c>
      <c r="F206" s="151">
        <v>7781</v>
      </c>
    </row>
    <row r="207" spans="1:6" x14ac:dyDescent="0.25">
      <c r="A207" s="152"/>
      <c r="B207" s="150"/>
      <c r="C207" s="150"/>
      <c r="D207" s="150"/>
      <c r="E207" s="151"/>
      <c r="F207" s="151"/>
    </row>
    <row r="208" spans="1:6" x14ac:dyDescent="0.25">
      <c r="A208" s="141" t="s">
        <v>516</v>
      </c>
      <c r="B208" s="150" t="s">
        <v>516</v>
      </c>
      <c r="C208" s="150" t="s">
        <v>516</v>
      </c>
      <c r="D208" s="151" t="s">
        <v>516</v>
      </c>
      <c r="E208" s="151" t="s">
        <v>516</v>
      </c>
      <c r="F208" s="151" t="s">
        <v>516</v>
      </c>
    </row>
    <row r="209" spans="1:6" x14ac:dyDescent="0.25">
      <c r="A209" s="149" t="s">
        <v>540</v>
      </c>
      <c r="B209" s="150">
        <v>14665</v>
      </c>
      <c r="C209" s="150">
        <v>-134</v>
      </c>
      <c r="D209" s="150">
        <v>14799</v>
      </c>
      <c r="E209" s="151">
        <v>2519</v>
      </c>
      <c r="F209" s="151">
        <v>12146</v>
      </c>
    </row>
    <row r="210" spans="1:6" x14ac:dyDescent="0.25">
      <c r="A210" s="152" t="s">
        <v>148</v>
      </c>
      <c r="B210" s="150">
        <v>3052</v>
      </c>
      <c r="C210" s="150">
        <v>-1494</v>
      </c>
      <c r="D210" s="150">
        <v>4546</v>
      </c>
      <c r="E210" s="151">
        <v>1352</v>
      </c>
      <c r="F210" s="151">
        <v>1700</v>
      </c>
    </row>
    <row r="211" spans="1:6" x14ac:dyDescent="0.25">
      <c r="A211" s="152" t="s">
        <v>149</v>
      </c>
      <c r="B211" s="150">
        <v>890</v>
      </c>
      <c r="C211" s="150">
        <v>12</v>
      </c>
      <c r="D211" s="150">
        <v>878</v>
      </c>
      <c r="E211" s="151">
        <v>0</v>
      </c>
      <c r="F211" s="151">
        <v>890</v>
      </c>
    </row>
    <row r="212" spans="1:6" x14ac:dyDescent="0.25">
      <c r="A212" s="152" t="s">
        <v>150</v>
      </c>
      <c r="B212" s="150">
        <v>760</v>
      </c>
      <c r="C212" s="150">
        <v>-17</v>
      </c>
      <c r="D212" s="150">
        <v>777</v>
      </c>
      <c r="E212" s="151">
        <v>0</v>
      </c>
      <c r="F212" s="151">
        <v>760</v>
      </c>
    </row>
    <row r="213" spans="1:6" x14ac:dyDescent="0.25">
      <c r="A213" s="152" t="s">
        <v>143</v>
      </c>
      <c r="B213" s="150">
        <v>9963</v>
      </c>
      <c r="C213" s="150">
        <v>1365</v>
      </c>
      <c r="D213" s="150">
        <v>8598</v>
      </c>
      <c r="E213" s="151">
        <v>1167</v>
      </c>
      <c r="F213" s="151">
        <v>8796</v>
      </c>
    </row>
    <row r="214" spans="1:6" x14ac:dyDescent="0.25">
      <c r="A214" s="152"/>
      <c r="B214" s="150"/>
      <c r="C214" s="150"/>
      <c r="D214" s="150"/>
      <c r="E214" s="151"/>
      <c r="F214" s="151"/>
    </row>
    <row r="215" spans="1:6" x14ac:dyDescent="0.25">
      <c r="A215" s="141" t="s">
        <v>516</v>
      </c>
      <c r="B215" s="150" t="s">
        <v>516</v>
      </c>
      <c r="C215" s="150" t="s">
        <v>516</v>
      </c>
      <c r="D215" s="151" t="s">
        <v>516</v>
      </c>
      <c r="E215" s="151" t="s">
        <v>516</v>
      </c>
      <c r="F215" s="151" t="s">
        <v>516</v>
      </c>
    </row>
    <row r="216" spans="1:6" x14ac:dyDescent="0.25">
      <c r="A216" s="149" t="s">
        <v>541</v>
      </c>
      <c r="B216" s="150">
        <v>27637</v>
      </c>
      <c r="C216" s="150">
        <v>-94</v>
      </c>
      <c r="D216" s="150">
        <v>27731</v>
      </c>
      <c r="E216" s="151">
        <v>1831</v>
      </c>
      <c r="F216" s="151">
        <v>25806</v>
      </c>
    </row>
    <row r="217" spans="1:6" x14ac:dyDescent="0.25">
      <c r="A217" s="152" t="s">
        <v>152</v>
      </c>
      <c r="B217" s="150">
        <v>2861</v>
      </c>
      <c r="C217" s="150">
        <v>-69</v>
      </c>
      <c r="D217" s="150">
        <v>2930</v>
      </c>
      <c r="E217" s="151">
        <v>0</v>
      </c>
      <c r="F217" s="151">
        <v>2861</v>
      </c>
    </row>
    <row r="218" spans="1:6" x14ac:dyDescent="0.25">
      <c r="A218" s="152" t="s">
        <v>153</v>
      </c>
      <c r="B218" s="150">
        <v>5160</v>
      </c>
      <c r="C218" s="150">
        <v>159</v>
      </c>
      <c r="D218" s="150">
        <v>5001</v>
      </c>
      <c r="E218" s="151">
        <v>0</v>
      </c>
      <c r="F218" s="151">
        <v>5160</v>
      </c>
    </row>
    <row r="219" spans="1:6" x14ac:dyDescent="0.25">
      <c r="A219" s="152" t="s">
        <v>154</v>
      </c>
      <c r="B219" s="150">
        <v>1813</v>
      </c>
      <c r="C219" s="150">
        <v>-14</v>
      </c>
      <c r="D219" s="150">
        <v>1827</v>
      </c>
      <c r="E219" s="151">
        <v>0</v>
      </c>
      <c r="F219" s="151">
        <v>1813</v>
      </c>
    </row>
    <row r="220" spans="1:6" x14ac:dyDescent="0.25">
      <c r="A220" s="152" t="s">
        <v>143</v>
      </c>
      <c r="B220" s="150">
        <v>17803</v>
      </c>
      <c r="C220" s="150">
        <v>-170</v>
      </c>
      <c r="D220" s="150">
        <v>17973</v>
      </c>
      <c r="E220" s="151">
        <v>1831</v>
      </c>
      <c r="F220" s="151">
        <v>15972</v>
      </c>
    </row>
    <row r="221" spans="1:6" x14ac:dyDescent="0.25">
      <c r="A221" s="152"/>
      <c r="B221" s="150"/>
      <c r="C221" s="150"/>
      <c r="D221" s="150"/>
      <c r="E221" s="151"/>
      <c r="F221" s="151"/>
    </row>
    <row r="222" spans="1:6" x14ac:dyDescent="0.25">
      <c r="A222" s="141" t="s">
        <v>516</v>
      </c>
      <c r="B222" s="150" t="s">
        <v>516</v>
      </c>
      <c r="C222" s="150" t="s">
        <v>516</v>
      </c>
      <c r="D222" s="151" t="s">
        <v>516</v>
      </c>
      <c r="E222" s="151" t="s">
        <v>516</v>
      </c>
      <c r="F222" s="151" t="s">
        <v>516</v>
      </c>
    </row>
    <row r="223" spans="1:6" x14ac:dyDescent="0.25">
      <c r="A223" s="149" t="s">
        <v>542</v>
      </c>
      <c r="B223" s="150">
        <v>38370</v>
      </c>
      <c r="C223" s="150">
        <v>-770</v>
      </c>
      <c r="D223" s="150">
        <v>39140</v>
      </c>
      <c r="E223" s="151">
        <v>0</v>
      </c>
      <c r="F223" s="151">
        <v>38370</v>
      </c>
    </row>
    <row r="224" spans="1:6" x14ac:dyDescent="0.25">
      <c r="A224" s="152" t="s">
        <v>156</v>
      </c>
      <c r="B224" s="150">
        <v>7517</v>
      </c>
      <c r="C224" s="150">
        <v>362</v>
      </c>
      <c r="D224" s="150">
        <v>7155</v>
      </c>
      <c r="E224" s="151">
        <v>0</v>
      </c>
      <c r="F224" s="151">
        <v>7517</v>
      </c>
    </row>
    <row r="225" spans="1:6" x14ac:dyDescent="0.25">
      <c r="A225" s="152" t="s">
        <v>157</v>
      </c>
      <c r="B225" s="150">
        <v>4807</v>
      </c>
      <c r="C225" s="150">
        <v>167</v>
      </c>
      <c r="D225" s="150">
        <v>4640</v>
      </c>
      <c r="E225" s="151">
        <v>0</v>
      </c>
      <c r="F225" s="151">
        <v>4807</v>
      </c>
    </row>
    <row r="226" spans="1:6" x14ac:dyDescent="0.25">
      <c r="A226" s="152" t="s">
        <v>143</v>
      </c>
      <c r="B226" s="150">
        <v>26046</v>
      </c>
      <c r="C226" s="150">
        <v>-1299</v>
      </c>
      <c r="D226" s="150">
        <v>27345</v>
      </c>
      <c r="E226" s="151">
        <v>0</v>
      </c>
      <c r="F226" s="151">
        <v>26046</v>
      </c>
    </row>
    <row r="227" spans="1:6" x14ac:dyDescent="0.25">
      <c r="A227" s="152"/>
      <c r="B227" s="150"/>
      <c r="C227" s="150"/>
      <c r="D227" s="150"/>
      <c r="E227" s="151"/>
      <c r="F227" s="151"/>
    </row>
    <row r="228" spans="1:6" x14ac:dyDescent="0.25">
      <c r="A228" s="141" t="s">
        <v>516</v>
      </c>
      <c r="B228" s="150" t="s">
        <v>516</v>
      </c>
      <c r="C228" s="150" t="s">
        <v>516</v>
      </c>
      <c r="D228" s="151" t="s">
        <v>516</v>
      </c>
      <c r="E228" s="151" t="s">
        <v>516</v>
      </c>
      <c r="F228" s="151" t="s">
        <v>516</v>
      </c>
    </row>
    <row r="229" spans="1:6" x14ac:dyDescent="0.25">
      <c r="A229" s="149" t="s">
        <v>543</v>
      </c>
      <c r="B229" s="150">
        <v>179503</v>
      </c>
      <c r="C229" s="150">
        <v>6725</v>
      </c>
      <c r="D229" s="150">
        <v>172778</v>
      </c>
      <c r="E229" s="151">
        <v>445</v>
      </c>
      <c r="F229" s="151">
        <v>179058</v>
      </c>
    </row>
    <row r="230" spans="1:6" x14ac:dyDescent="0.25">
      <c r="A230" s="152" t="s">
        <v>159</v>
      </c>
      <c r="B230" s="150">
        <v>8006</v>
      </c>
      <c r="C230" s="150">
        <v>287</v>
      </c>
      <c r="D230" s="150">
        <v>7719</v>
      </c>
      <c r="E230" s="151">
        <v>0</v>
      </c>
      <c r="F230" s="151">
        <v>8006</v>
      </c>
    </row>
    <row r="231" spans="1:6" x14ac:dyDescent="0.25">
      <c r="A231" s="152" t="s">
        <v>694</v>
      </c>
      <c r="B231" s="150">
        <v>5</v>
      </c>
      <c r="C231" s="150">
        <v>-7</v>
      </c>
      <c r="D231" s="150">
        <v>12</v>
      </c>
      <c r="E231" s="151">
        <v>0</v>
      </c>
      <c r="F231" s="151">
        <v>5</v>
      </c>
    </row>
    <row r="232" spans="1:6" x14ac:dyDescent="0.25">
      <c r="A232" s="152" t="s">
        <v>143</v>
      </c>
      <c r="B232" s="150">
        <v>171492</v>
      </c>
      <c r="C232" s="150">
        <v>6445</v>
      </c>
      <c r="D232" s="150">
        <v>165047</v>
      </c>
      <c r="E232" s="151">
        <v>445</v>
      </c>
      <c r="F232" s="151">
        <v>171047</v>
      </c>
    </row>
    <row r="233" spans="1:6" x14ac:dyDescent="0.25">
      <c r="A233" s="152"/>
      <c r="B233" s="150"/>
      <c r="C233" s="150"/>
      <c r="D233" s="150"/>
      <c r="E233" s="151"/>
      <c r="F233" s="151"/>
    </row>
    <row r="234" spans="1:6" x14ac:dyDescent="0.25">
      <c r="A234" s="141" t="s">
        <v>516</v>
      </c>
      <c r="B234" s="150" t="s">
        <v>516</v>
      </c>
      <c r="C234" s="150" t="s">
        <v>516</v>
      </c>
      <c r="D234" s="151" t="s">
        <v>516</v>
      </c>
      <c r="E234" s="151" t="s">
        <v>516</v>
      </c>
      <c r="F234" s="151" t="s">
        <v>516</v>
      </c>
    </row>
    <row r="235" spans="1:6" x14ac:dyDescent="0.25">
      <c r="A235" s="149" t="s">
        <v>544</v>
      </c>
      <c r="B235" s="150">
        <v>101531</v>
      </c>
      <c r="C235" s="150">
        <v>2745</v>
      </c>
      <c r="D235" s="150">
        <v>98786</v>
      </c>
      <c r="E235" s="151">
        <v>54</v>
      </c>
      <c r="F235" s="151">
        <v>101477</v>
      </c>
    </row>
    <row r="236" spans="1:6" x14ac:dyDescent="0.25">
      <c r="A236" s="152" t="s">
        <v>162</v>
      </c>
      <c r="B236" s="150">
        <v>10989</v>
      </c>
      <c r="C236" s="150">
        <v>2153</v>
      </c>
      <c r="D236" s="150">
        <v>8836</v>
      </c>
      <c r="E236" s="151">
        <v>0</v>
      </c>
      <c r="F236" s="151">
        <v>10989</v>
      </c>
    </row>
    <row r="237" spans="1:6" x14ac:dyDescent="0.25">
      <c r="A237" s="152" t="s">
        <v>163</v>
      </c>
      <c r="B237" s="150">
        <v>2564</v>
      </c>
      <c r="C237" s="150">
        <v>341</v>
      </c>
      <c r="D237" s="150">
        <v>2223</v>
      </c>
      <c r="E237" s="151">
        <v>0</v>
      </c>
      <c r="F237" s="151">
        <v>2564</v>
      </c>
    </row>
    <row r="238" spans="1:6" x14ac:dyDescent="0.25">
      <c r="A238" s="152" t="s">
        <v>164</v>
      </c>
      <c r="B238" s="150">
        <v>10971</v>
      </c>
      <c r="C238" s="150">
        <v>480</v>
      </c>
      <c r="D238" s="150">
        <v>10491</v>
      </c>
      <c r="E238" s="151">
        <v>0</v>
      </c>
      <c r="F238" s="151">
        <v>10971</v>
      </c>
    </row>
    <row r="239" spans="1:6" x14ac:dyDescent="0.25">
      <c r="A239" s="152" t="s">
        <v>143</v>
      </c>
      <c r="B239" s="150">
        <v>77007</v>
      </c>
      <c r="C239" s="150">
        <v>-229</v>
      </c>
      <c r="D239" s="150">
        <v>77236</v>
      </c>
      <c r="E239" s="151">
        <v>54</v>
      </c>
      <c r="F239" s="151">
        <v>76953</v>
      </c>
    </row>
    <row r="240" spans="1:6" x14ac:dyDescent="0.25">
      <c r="A240" s="152"/>
      <c r="B240" s="150"/>
      <c r="C240" s="150"/>
      <c r="D240" s="150"/>
      <c r="E240" s="151"/>
      <c r="F240" s="151"/>
    </row>
    <row r="241" spans="1:6" x14ac:dyDescent="0.25">
      <c r="A241" s="141" t="s">
        <v>516</v>
      </c>
      <c r="B241" s="150" t="s">
        <v>516</v>
      </c>
      <c r="C241" s="150" t="s">
        <v>516</v>
      </c>
      <c r="D241" s="151" t="s">
        <v>516</v>
      </c>
      <c r="E241" s="151" t="s">
        <v>516</v>
      </c>
      <c r="F241" s="151" t="s">
        <v>516</v>
      </c>
    </row>
    <row r="242" spans="1:6" x14ac:dyDescent="0.25">
      <c r="A242" s="149" t="s">
        <v>545</v>
      </c>
      <c r="B242" s="150">
        <v>1352797</v>
      </c>
      <c r="C242" s="150">
        <v>123571</v>
      </c>
      <c r="D242" s="150">
        <v>1229226</v>
      </c>
      <c r="E242" s="151">
        <v>836</v>
      </c>
      <c r="F242" s="151">
        <v>1351961</v>
      </c>
    </row>
    <row r="243" spans="1:6" x14ac:dyDescent="0.25">
      <c r="A243" s="152" t="s">
        <v>166</v>
      </c>
      <c r="B243" s="150">
        <v>37840</v>
      </c>
      <c r="C243" s="150">
        <v>3119</v>
      </c>
      <c r="D243" s="150">
        <v>34721</v>
      </c>
      <c r="E243" s="151">
        <v>0</v>
      </c>
      <c r="F243" s="151">
        <v>37840</v>
      </c>
    </row>
    <row r="244" spans="1:6" x14ac:dyDescent="0.25">
      <c r="A244" s="152" t="s">
        <v>167</v>
      </c>
      <c r="B244" s="150">
        <v>365124</v>
      </c>
      <c r="C244" s="150">
        <v>29415</v>
      </c>
      <c r="D244" s="150">
        <v>335709</v>
      </c>
      <c r="E244" s="151">
        <v>648</v>
      </c>
      <c r="F244" s="151">
        <v>364476</v>
      </c>
    </row>
    <row r="245" spans="1:6" x14ac:dyDescent="0.25">
      <c r="A245" s="152" t="s">
        <v>168</v>
      </c>
      <c r="B245" s="150">
        <v>25820</v>
      </c>
      <c r="C245" s="150">
        <v>1279</v>
      </c>
      <c r="D245" s="150">
        <v>24541</v>
      </c>
      <c r="E245" s="151">
        <v>0</v>
      </c>
      <c r="F245" s="151">
        <v>25820</v>
      </c>
    </row>
    <row r="246" spans="1:6" x14ac:dyDescent="0.25">
      <c r="A246" s="152" t="s">
        <v>143</v>
      </c>
      <c r="B246" s="150">
        <v>924013</v>
      </c>
      <c r="C246" s="150">
        <v>89758</v>
      </c>
      <c r="D246" s="150">
        <v>834255</v>
      </c>
      <c r="E246" s="151">
        <v>188</v>
      </c>
      <c r="F246" s="151">
        <v>923825</v>
      </c>
    </row>
    <row r="247" spans="1:6" x14ac:dyDescent="0.25">
      <c r="A247" s="152"/>
      <c r="B247" s="150"/>
      <c r="C247" s="150"/>
      <c r="D247" s="150"/>
      <c r="E247" s="151"/>
      <c r="F247" s="151"/>
    </row>
    <row r="248" spans="1:6" x14ac:dyDescent="0.25">
      <c r="A248" s="153" t="s">
        <v>516</v>
      </c>
      <c r="B248" s="150" t="s">
        <v>516</v>
      </c>
      <c r="C248" s="150" t="s">
        <v>516</v>
      </c>
      <c r="D248" s="150" t="s">
        <v>516</v>
      </c>
      <c r="E248" s="151" t="s">
        <v>516</v>
      </c>
      <c r="F248" s="151" t="s">
        <v>516</v>
      </c>
    </row>
    <row r="249" spans="1:6" x14ac:dyDescent="0.25">
      <c r="A249" s="149" t="s">
        <v>546</v>
      </c>
      <c r="B249" s="150">
        <v>20003</v>
      </c>
      <c r="C249" s="150">
        <v>76</v>
      </c>
      <c r="D249" s="150">
        <v>19927</v>
      </c>
      <c r="E249" s="151">
        <v>1474</v>
      </c>
      <c r="F249" s="151">
        <v>18529</v>
      </c>
    </row>
    <row r="250" spans="1:6" x14ac:dyDescent="0.25">
      <c r="A250" s="152" t="s">
        <v>170</v>
      </c>
      <c r="B250" s="150">
        <v>2689</v>
      </c>
      <c r="C250" s="150">
        <v>-104</v>
      </c>
      <c r="D250" s="150">
        <v>2793</v>
      </c>
      <c r="E250" s="151">
        <v>0</v>
      </c>
      <c r="F250" s="151">
        <v>2689</v>
      </c>
    </row>
    <row r="251" spans="1:6" x14ac:dyDescent="0.25">
      <c r="A251" s="152" t="s">
        <v>171</v>
      </c>
      <c r="B251" s="150">
        <v>364</v>
      </c>
      <c r="C251" s="150">
        <v>0</v>
      </c>
      <c r="D251" s="150">
        <v>364</v>
      </c>
      <c r="E251" s="151">
        <v>0</v>
      </c>
      <c r="F251" s="151">
        <v>364</v>
      </c>
    </row>
    <row r="252" spans="1:6" x14ac:dyDescent="0.25">
      <c r="A252" s="152" t="s">
        <v>172</v>
      </c>
      <c r="B252" s="150">
        <v>183</v>
      </c>
      <c r="C252" s="150">
        <v>-28</v>
      </c>
      <c r="D252" s="150">
        <v>211</v>
      </c>
      <c r="E252" s="151">
        <v>0</v>
      </c>
      <c r="F252" s="151">
        <v>183</v>
      </c>
    </row>
    <row r="253" spans="1:6" x14ac:dyDescent="0.25">
      <c r="A253" s="152" t="s">
        <v>173</v>
      </c>
      <c r="B253" s="150">
        <v>550</v>
      </c>
      <c r="C253" s="150">
        <v>-48</v>
      </c>
      <c r="D253" s="150">
        <v>598</v>
      </c>
      <c r="E253" s="151">
        <v>0</v>
      </c>
      <c r="F253" s="151">
        <v>550</v>
      </c>
    </row>
    <row r="254" spans="1:6" x14ac:dyDescent="0.25">
      <c r="A254" s="152" t="s">
        <v>174</v>
      </c>
      <c r="B254" s="150">
        <v>301</v>
      </c>
      <c r="C254" s="150">
        <v>12</v>
      </c>
      <c r="D254" s="150">
        <v>289</v>
      </c>
      <c r="E254" s="151">
        <v>0</v>
      </c>
      <c r="F254" s="151">
        <v>301</v>
      </c>
    </row>
    <row r="255" spans="1:6" x14ac:dyDescent="0.25">
      <c r="A255" s="152" t="s">
        <v>143</v>
      </c>
      <c r="B255" s="150">
        <v>15916</v>
      </c>
      <c r="C255" s="150">
        <v>244</v>
      </c>
      <c r="D255" s="150">
        <v>15672</v>
      </c>
      <c r="E255" s="151">
        <v>1474</v>
      </c>
      <c r="F255" s="151">
        <v>14442</v>
      </c>
    </row>
    <row r="256" spans="1:6" x14ac:dyDescent="0.25">
      <c r="A256" s="152"/>
      <c r="B256" s="150"/>
      <c r="C256" s="150"/>
      <c r="D256" s="150"/>
      <c r="E256" s="151"/>
      <c r="F256" s="151"/>
    </row>
    <row r="257" spans="1:6" x14ac:dyDescent="0.25">
      <c r="A257" s="141" t="s">
        <v>516</v>
      </c>
      <c r="B257" s="150" t="s">
        <v>516</v>
      </c>
      <c r="C257" s="150" t="s">
        <v>516</v>
      </c>
      <c r="D257" s="151" t="s">
        <v>516</v>
      </c>
      <c r="E257" s="151" t="s">
        <v>516</v>
      </c>
      <c r="F257" s="151" t="s">
        <v>516</v>
      </c>
    </row>
    <row r="258" spans="1:6" x14ac:dyDescent="0.25">
      <c r="A258" s="149" t="s">
        <v>547</v>
      </c>
      <c r="B258" s="150">
        <v>146410</v>
      </c>
      <c r="C258" s="150">
        <v>8382</v>
      </c>
      <c r="D258" s="150">
        <v>138028</v>
      </c>
      <c r="E258" s="151">
        <v>0</v>
      </c>
      <c r="F258" s="151">
        <v>146410</v>
      </c>
    </row>
    <row r="259" spans="1:6" x14ac:dyDescent="0.25">
      <c r="A259" s="152" t="s">
        <v>176</v>
      </c>
      <c r="B259" s="150">
        <v>5401</v>
      </c>
      <c r="C259" s="150">
        <v>204</v>
      </c>
      <c r="D259" s="150">
        <v>5197</v>
      </c>
      <c r="E259" s="151">
        <v>0</v>
      </c>
      <c r="F259" s="151">
        <v>5401</v>
      </c>
    </row>
    <row r="260" spans="1:6" x14ac:dyDescent="0.25">
      <c r="A260" s="152" t="s">
        <v>177</v>
      </c>
      <c r="B260" s="150">
        <v>4046</v>
      </c>
      <c r="C260" s="150">
        <v>145</v>
      </c>
      <c r="D260" s="150">
        <v>3901</v>
      </c>
      <c r="E260" s="151">
        <v>0</v>
      </c>
      <c r="F260" s="151">
        <v>4046</v>
      </c>
    </row>
    <row r="261" spans="1:6" x14ac:dyDescent="0.25">
      <c r="A261" s="152" t="s">
        <v>178</v>
      </c>
      <c r="B261" s="150">
        <v>415</v>
      </c>
      <c r="C261" s="150">
        <v>0</v>
      </c>
      <c r="D261" s="150">
        <v>415</v>
      </c>
      <c r="E261" s="151">
        <v>0</v>
      </c>
      <c r="F261" s="151">
        <v>415</v>
      </c>
    </row>
    <row r="262" spans="1:6" x14ac:dyDescent="0.25">
      <c r="A262" s="152" t="s">
        <v>179</v>
      </c>
      <c r="B262" s="150">
        <v>23732</v>
      </c>
      <c r="C262" s="150">
        <v>1803</v>
      </c>
      <c r="D262" s="150">
        <v>21929</v>
      </c>
      <c r="E262" s="151">
        <v>0</v>
      </c>
      <c r="F262" s="151">
        <v>23732</v>
      </c>
    </row>
    <row r="263" spans="1:6" x14ac:dyDescent="0.25">
      <c r="A263" s="152" t="s">
        <v>744</v>
      </c>
      <c r="B263" s="150">
        <v>15823</v>
      </c>
      <c r="C263" s="150">
        <v>600</v>
      </c>
      <c r="D263" s="150">
        <v>15223</v>
      </c>
      <c r="E263" s="151">
        <v>0</v>
      </c>
      <c r="F263" s="151">
        <v>15823</v>
      </c>
    </row>
    <row r="264" spans="1:6" x14ac:dyDescent="0.25">
      <c r="A264" s="152" t="s">
        <v>740</v>
      </c>
      <c r="B264" s="150">
        <v>96993</v>
      </c>
      <c r="C264" s="150">
        <v>5630</v>
      </c>
      <c r="D264" s="150">
        <v>91363</v>
      </c>
      <c r="E264" s="151">
        <v>0</v>
      </c>
      <c r="F264" s="151">
        <v>96993</v>
      </c>
    </row>
    <row r="265" spans="1:6" x14ac:dyDescent="0.25">
      <c r="A265" s="152"/>
      <c r="B265" s="150"/>
      <c r="C265" s="150"/>
      <c r="D265" s="150"/>
      <c r="E265" s="151"/>
      <c r="F265" s="151"/>
    </row>
    <row r="266" spans="1:6" x14ac:dyDescent="0.25">
      <c r="A266" s="141" t="s">
        <v>516</v>
      </c>
      <c r="B266" s="150" t="s">
        <v>516</v>
      </c>
      <c r="C266" s="150" t="s">
        <v>516</v>
      </c>
      <c r="D266" s="151" t="s">
        <v>516</v>
      </c>
      <c r="E266" s="151" t="s">
        <v>516</v>
      </c>
      <c r="F266" s="151" t="s">
        <v>516</v>
      </c>
    </row>
    <row r="267" spans="1:6" x14ac:dyDescent="0.25">
      <c r="A267" s="149" t="s">
        <v>548</v>
      </c>
      <c r="B267" s="150">
        <v>50345</v>
      </c>
      <c r="C267" s="150">
        <v>599</v>
      </c>
      <c r="D267" s="150">
        <v>49746</v>
      </c>
      <c r="E267" s="151">
        <v>7425</v>
      </c>
      <c r="F267" s="151">
        <v>42920</v>
      </c>
    </row>
    <row r="268" spans="1:6" x14ac:dyDescent="0.25">
      <c r="A268" s="152" t="s">
        <v>182</v>
      </c>
      <c r="B268" s="150">
        <v>499</v>
      </c>
      <c r="C268" s="150">
        <v>10</v>
      </c>
      <c r="D268" s="150">
        <v>489</v>
      </c>
      <c r="E268" s="151">
        <v>0</v>
      </c>
      <c r="F268" s="151">
        <v>499</v>
      </c>
    </row>
    <row r="269" spans="1:6" x14ac:dyDescent="0.25">
      <c r="A269" s="152" t="s">
        <v>183</v>
      </c>
      <c r="B269" s="150">
        <v>128</v>
      </c>
      <c r="C269" s="150">
        <v>7</v>
      </c>
      <c r="D269" s="150">
        <v>121</v>
      </c>
      <c r="E269" s="151">
        <v>0</v>
      </c>
      <c r="F269" s="151">
        <v>128</v>
      </c>
    </row>
    <row r="270" spans="1:6" x14ac:dyDescent="0.25">
      <c r="A270" s="152" t="s">
        <v>184</v>
      </c>
      <c r="B270" s="150">
        <v>222</v>
      </c>
      <c r="C270" s="150">
        <v>-8</v>
      </c>
      <c r="D270" s="150">
        <v>230</v>
      </c>
      <c r="E270" s="151">
        <v>0</v>
      </c>
      <c r="F270" s="151">
        <v>222</v>
      </c>
    </row>
    <row r="271" spans="1:6" x14ac:dyDescent="0.25">
      <c r="A271" s="152" t="s">
        <v>185</v>
      </c>
      <c r="B271" s="150">
        <v>898</v>
      </c>
      <c r="C271" s="150">
        <v>-35</v>
      </c>
      <c r="D271" s="150">
        <v>933</v>
      </c>
      <c r="E271" s="151">
        <v>0</v>
      </c>
      <c r="F271" s="151">
        <v>898</v>
      </c>
    </row>
    <row r="272" spans="1:6" x14ac:dyDescent="0.25">
      <c r="A272" s="152" t="s">
        <v>186</v>
      </c>
      <c r="B272" s="150">
        <v>2207</v>
      </c>
      <c r="C272" s="150">
        <v>-71</v>
      </c>
      <c r="D272" s="150">
        <v>2278</v>
      </c>
      <c r="E272" s="151">
        <v>0</v>
      </c>
      <c r="F272" s="151">
        <v>2207</v>
      </c>
    </row>
    <row r="273" spans="1:6" x14ac:dyDescent="0.25">
      <c r="A273" s="152" t="s">
        <v>187</v>
      </c>
      <c r="B273" s="150">
        <v>957</v>
      </c>
      <c r="C273" s="150">
        <v>65</v>
      </c>
      <c r="D273" s="150">
        <v>892</v>
      </c>
      <c r="E273" s="151">
        <v>0</v>
      </c>
      <c r="F273" s="151">
        <v>957</v>
      </c>
    </row>
    <row r="274" spans="1:6" x14ac:dyDescent="0.25">
      <c r="A274" s="152" t="s">
        <v>188</v>
      </c>
      <c r="B274" s="150">
        <v>691</v>
      </c>
      <c r="C274" s="150">
        <v>5</v>
      </c>
      <c r="D274" s="150">
        <v>686</v>
      </c>
      <c r="E274" s="151">
        <v>0</v>
      </c>
      <c r="F274" s="151">
        <v>691</v>
      </c>
    </row>
    <row r="275" spans="1:6" x14ac:dyDescent="0.25">
      <c r="A275" s="152" t="s">
        <v>190</v>
      </c>
      <c r="B275" s="150">
        <v>229</v>
      </c>
      <c r="C275" s="150">
        <v>-21</v>
      </c>
      <c r="D275" s="150">
        <v>250</v>
      </c>
      <c r="E275" s="151">
        <v>0</v>
      </c>
      <c r="F275" s="151">
        <v>229</v>
      </c>
    </row>
    <row r="276" spans="1:6" x14ac:dyDescent="0.25">
      <c r="A276" s="152" t="s">
        <v>191</v>
      </c>
      <c r="B276" s="150">
        <v>2169</v>
      </c>
      <c r="C276" s="150">
        <v>81</v>
      </c>
      <c r="D276" s="150">
        <v>2088</v>
      </c>
      <c r="E276" s="151">
        <v>1604</v>
      </c>
      <c r="F276" s="151">
        <v>565</v>
      </c>
    </row>
    <row r="277" spans="1:6" x14ac:dyDescent="0.25">
      <c r="A277" s="152" t="s">
        <v>192</v>
      </c>
      <c r="B277" s="150">
        <v>7716</v>
      </c>
      <c r="C277" s="150">
        <v>1614</v>
      </c>
      <c r="D277" s="150">
        <v>6102</v>
      </c>
      <c r="E277" s="151">
        <v>1653</v>
      </c>
      <c r="F277" s="151">
        <v>6063</v>
      </c>
    </row>
    <row r="278" spans="1:6" x14ac:dyDescent="0.25">
      <c r="A278" s="152" t="s">
        <v>193</v>
      </c>
      <c r="B278" s="150">
        <v>1927</v>
      </c>
      <c r="C278" s="150">
        <v>78</v>
      </c>
      <c r="D278" s="150">
        <v>1849</v>
      </c>
      <c r="E278" s="151">
        <v>0</v>
      </c>
      <c r="F278" s="151">
        <v>1927</v>
      </c>
    </row>
    <row r="279" spans="1:6" x14ac:dyDescent="0.25">
      <c r="A279" s="152" t="s">
        <v>143</v>
      </c>
      <c r="B279" s="150">
        <v>32702</v>
      </c>
      <c r="C279" s="150">
        <v>-1126</v>
      </c>
      <c r="D279" s="150">
        <v>33828</v>
      </c>
      <c r="E279" s="151">
        <v>4168</v>
      </c>
      <c r="F279" s="151">
        <v>28534</v>
      </c>
    </row>
    <row r="280" spans="1:6" x14ac:dyDescent="0.25">
      <c r="A280" s="152"/>
      <c r="B280" s="150"/>
      <c r="C280" s="150"/>
      <c r="D280" s="150"/>
      <c r="E280" s="151"/>
      <c r="F280" s="151"/>
    </row>
    <row r="281" spans="1:6" x14ac:dyDescent="0.25">
      <c r="A281" s="153" t="s">
        <v>516</v>
      </c>
      <c r="B281" s="150" t="s">
        <v>516</v>
      </c>
      <c r="C281" s="150" t="s">
        <v>516</v>
      </c>
      <c r="D281" s="150" t="s">
        <v>516</v>
      </c>
      <c r="E281" s="151" t="s">
        <v>516</v>
      </c>
      <c r="F281" s="151" t="s">
        <v>516</v>
      </c>
    </row>
    <row r="282" spans="1:6" x14ac:dyDescent="0.25">
      <c r="A282" s="149" t="s">
        <v>549</v>
      </c>
      <c r="B282" s="150">
        <v>14498</v>
      </c>
      <c r="C282" s="150">
        <v>-263</v>
      </c>
      <c r="D282" s="150">
        <v>14761</v>
      </c>
      <c r="E282" s="151">
        <v>990</v>
      </c>
      <c r="F282" s="151">
        <v>13508</v>
      </c>
    </row>
    <row r="283" spans="1:6" x14ac:dyDescent="0.25">
      <c r="A283" s="152" t="s">
        <v>195</v>
      </c>
      <c r="B283" s="150">
        <v>2443</v>
      </c>
      <c r="C283" s="150">
        <v>-63</v>
      </c>
      <c r="D283" s="150">
        <v>2506</v>
      </c>
      <c r="E283" s="151">
        <v>0</v>
      </c>
      <c r="F283" s="151">
        <v>2443</v>
      </c>
    </row>
    <row r="284" spans="1:6" x14ac:dyDescent="0.25">
      <c r="A284" s="152" t="s">
        <v>143</v>
      </c>
      <c r="B284" s="150">
        <v>12055</v>
      </c>
      <c r="C284" s="150">
        <v>-200</v>
      </c>
      <c r="D284" s="150">
        <v>12255</v>
      </c>
      <c r="E284" s="151">
        <v>990</v>
      </c>
      <c r="F284" s="151">
        <v>11065</v>
      </c>
    </row>
    <row r="285" spans="1:6" x14ac:dyDescent="0.25">
      <c r="A285" s="152"/>
      <c r="B285" s="150"/>
      <c r="C285" s="150"/>
      <c r="D285" s="150"/>
      <c r="E285" s="151"/>
      <c r="F285" s="151"/>
    </row>
    <row r="286" spans="1:6" x14ac:dyDescent="0.25">
      <c r="A286" s="153" t="s">
        <v>516</v>
      </c>
      <c r="B286" s="150" t="s">
        <v>516</v>
      </c>
      <c r="C286" s="150" t="s">
        <v>516</v>
      </c>
      <c r="D286" s="150" t="s">
        <v>516</v>
      </c>
      <c r="E286" s="151" t="s">
        <v>516</v>
      </c>
      <c r="F286" s="151" t="s">
        <v>516</v>
      </c>
    </row>
    <row r="287" spans="1:6" x14ac:dyDescent="0.25">
      <c r="A287" s="149" t="s">
        <v>550</v>
      </c>
      <c r="B287" s="150">
        <v>8621</v>
      </c>
      <c r="C287" s="150">
        <v>-249</v>
      </c>
      <c r="D287" s="150">
        <v>8870</v>
      </c>
      <c r="E287" s="151">
        <v>1621</v>
      </c>
      <c r="F287" s="151">
        <v>7000</v>
      </c>
    </row>
    <row r="288" spans="1:6" x14ac:dyDescent="0.25">
      <c r="A288" s="152" t="s">
        <v>197</v>
      </c>
      <c r="B288" s="150">
        <v>1201</v>
      </c>
      <c r="C288" s="150">
        <v>-36</v>
      </c>
      <c r="D288" s="150">
        <v>1237</v>
      </c>
      <c r="E288" s="151">
        <v>0</v>
      </c>
      <c r="F288" s="151">
        <v>1201</v>
      </c>
    </row>
    <row r="289" spans="1:6" x14ac:dyDescent="0.25">
      <c r="A289" s="152" t="s">
        <v>143</v>
      </c>
      <c r="B289" s="150">
        <v>7420</v>
      </c>
      <c r="C289" s="150">
        <v>-213</v>
      </c>
      <c r="D289" s="150">
        <v>7633</v>
      </c>
      <c r="E289" s="151">
        <v>1621</v>
      </c>
      <c r="F289" s="151">
        <v>5799</v>
      </c>
    </row>
    <row r="290" spans="1:6" x14ac:dyDescent="0.25">
      <c r="A290" s="152"/>
      <c r="B290" s="150"/>
      <c r="C290" s="150"/>
      <c r="D290" s="150"/>
      <c r="E290" s="151"/>
      <c r="F290" s="151"/>
    </row>
    <row r="291" spans="1:6" x14ac:dyDescent="0.25">
      <c r="A291" s="149" t="s">
        <v>516</v>
      </c>
      <c r="B291" s="150" t="s">
        <v>516</v>
      </c>
      <c r="C291" s="150" t="s">
        <v>516</v>
      </c>
      <c r="D291" s="150" t="s">
        <v>516</v>
      </c>
      <c r="E291" s="151" t="s">
        <v>516</v>
      </c>
      <c r="F291" s="151" t="s">
        <v>516</v>
      </c>
    </row>
    <row r="292" spans="1:6" x14ac:dyDescent="0.25">
      <c r="A292" s="149" t="s">
        <v>745</v>
      </c>
      <c r="B292" s="150">
        <v>323985</v>
      </c>
      <c r="C292" s="150">
        <v>26938</v>
      </c>
      <c r="D292" s="150">
        <v>297047</v>
      </c>
      <c r="E292" s="151">
        <v>775</v>
      </c>
      <c r="F292" s="151">
        <v>323210</v>
      </c>
    </row>
    <row r="293" spans="1:6" x14ac:dyDescent="0.25">
      <c r="A293" s="152" t="s">
        <v>199</v>
      </c>
      <c r="B293" s="150">
        <v>1852</v>
      </c>
      <c r="C293" s="150">
        <v>42</v>
      </c>
      <c r="D293" s="150">
        <v>1810</v>
      </c>
      <c r="E293" s="151">
        <v>0</v>
      </c>
      <c r="F293" s="151">
        <v>1852</v>
      </c>
    </row>
    <row r="294" spans="1:6" x14ac:dyDescent="0.25">
      <c r="A294" s="152" t="s">
        <v>200</v>
      </c>
      <c r="B294" s="150">
        <v>34667</v>
      </c>
      <c r="C294" s="150">
        <v>5925</v>
      </c>
      <c r="D294" s="150">
        <v>28742</v>
      </c>
      <c r="E294" s="151">
        <v>0</v>
      </c>
      <c r="F294" s="151">
        <v>34667</v>
      </c>
    </row>
    <row r="295" spans="1:6" x14ac:dyDescent="0.25">
      <c r="A295" s="152" t="s">
        <v>201</v>
      </c>
      <c r="B295" s="150">
        <v>20127</v>
      </c>
      <c r="C295" s="150">
        <v>1569</v>
      </c>
      <c r="D295" s="150">
        <v>18558</v>
      </c>
      <c r="E295" s="151">
        <v>0</v>
      </c>
      <c r="F295" s="151">
        <v>20127</v>
      </c>
    </row>
    <row r="296" spans="1:6" x14ac:dyDescent="0.25">
      <c r="A296" s="152" t="s">
        <v>202</v>
      </c>
      <c r="B296" s="150">
        <v>4274</v>
      </c>
      <c r="C296" s="150">
        <v>196</v>
      </c>
      <c r="D296" s="150">
        <v>4078</v>
      </c>
      <c r="E296" s="151">
        <v>0</v>
      </c>
      <c r="F296" s="151">
        <v>4274</v>
      </c>
    </row>
    <row r="297" spans="1:6" x14ac:dyDescent="0.25">
      <c r="A297" s="152" t="s">
        <v>203</v>
      </c>
      <c r="B297" s="150">
        <v>13605</v>
      </c>
      <c r="C297" s="150">
        <v>4876</v>
      </c>
      <c r="D297" s="150">
        <v>8729</v>
      </c>
      <c r="E297" s="151">
        <v>0</v>
      </c>
      <c r="F297" s="151">
        <v>13605</v>
      </c>
    </row>
    <row r="298" spans="1:6" x14ac:dyDescent="0.25">
      <c r="A298" s="152" t="s">
        <v>204</v>
      </c>
      <c r="B298" s="150">
        <v>1260</v>
      </c>
      <c r="C298" s="150">
        <v>162</v>
      </c>
      <c r="D298" s="150">
        <v>1098</v>
      </c>
      <c r="E298" s="151">
        <v>0</v>
      </c>
      <c r="F298" s="151">
        <v>1260</v>
      </c>
    </row>
    <row r="299" spans="1:6" x14ac:dyDescent="0.25">
      <c r="A299" s="152" t="s">
        <v>205</v>
      </c>
      <c r="B299" s="150">
        <v>14687</v>
      </c>
      <c r="C299" s="150">
        <v>761</v>
      </c>
      <c r="D299" s="150">
        <v>13926</v>
      </c>
      <c r="E299" s="151">
        <v>0</v>
      </c>
      <c r="F299" s="151">
        <v>14687</v>
      </c>
    </row>
    <row r="300" spans="1:6" x14ac:dyDescent="0.25">
      <c r="A300" s="152" t="s">
        <v>206</v>
      </c>
      <c r="B300" s="150">
        <v>22000</v>
      </c>
      <c r="C300" s="150">
        <v>1883</v>
      </c>
      <c r="D300" s="150">
        <v>20117</v>
      </c>
      <c r="E300" s="151">
        <v>0</v>
      </c>
      <c r="F300" s="151">
        <v>22000</v>
      </c>
    </row>
    <row r="301" spans="1:6" x14ac:dyDescent="0.25">
      <c r="A301" s="152" t="s">
        <v>207</v>
      </c>
      <c r="B301" s="150">
        <v>5515</v>
      </c>
      <c r="C301" s="150">
        <v>414</v>
      </c>
      <c r="D301" s="150">
        <v>5101</v>
      </c>
      <c r="E301" s="151">
        <v>0</v>
      </c>
      <c r="F301" s="151">
        <v>5515</v>
      </c>
    </row>
    <row r="302" spans="1:6" x14ac:dyDescent="0.25">
      <c r="A302" s="152" t="s">
        <v>208</v>
      </c>
      <c r="B302" s="150">
        <v>11133</v>
      </c>
      <c r="C302" s="150">
        <v>1730</v>
      </c>
      <c r="D302" s="150">
        <v>9403</v>
      </c>
      <c r="E302" s="151">
        <v>0</v>
      </c>
      <c r="F302" s="151">
        <v>11133</v>
      </c>
    </row>
    <row r="303" spans="1:6" x14ac:dyDescent="0.25">
      <c r="A303" s="152" t="s">
        <v>209</v>
      </c>
      <c r="B303" s="150">
        <v>1716</v>
      </c>
      <c r="C303" s="150">
        <v>253</v>
      </c>
      <c r="D303" s="150">
        <v>1463</v>
      </c>
      <c r="E303" s="151">
        <v>0</v>
      </c>
      <c r="F303" s="151">
        <v>1716</v>
      </c>
    </row>
    <row r="304" spans="1:6" x14ac:dyDescent="0.25">
      <c r="A304" s="152" t="s">
        <v>210</v>
      </c>
      <c r="B304" s="150">
        <v>13949</v>
      </c>
      <c r="C304" s="150">
        <v>1579</v>
      </c>
      <c r="D304" s="150">
        <v>12370</v>
      </c>
      <c r="E304" s="151">
        <v>0</v>
      </c>
      <c r="F304" s="151">
        <v>13949</v>
      </c>
    </row>
    <row r="305" spans="1:6" x14ac:dyDescent="0.25">
      <c r="A305" s="152" t="s">
        <v>211</v>
      </c>
      <c r="B305" s="150">
        <v>15996</v>
      </c>
      <c r="C305" s="150">
        <v>2045</v>
      </c>
      <c r="D305" s="150">
        <v>13951</v>
      </c>
      <c r="E305" s="151">
        <v>0</v>
      </c>
      <c r="F305" s="151">
        <v>15996</v>
      </c>
    </row>
    <row r="306" spans="1:6" x14ac:dyDescent="0.25">
      <c r="A306" s="152" t="s">
        <v>212</v>
      </c>
      <c r="B306" s="150">
        <v>3908</v>
      </c>
      <c r="C306" s="150">
        <v>452</v>
      </c>
      <c r="D306" s="150">
        <v>3456</v>
      </c>
      <c r="E306" s="151">
        <v>0</v>
      </c>
      <c r="F306" s="151">
        <v>3908</v>
      </c>
    </row>
    <row r="307" spans="1:6" x14ac:dyDescent="0.25">
      <c r="A307" s="152" t="s">
        <v>740</v>
      </c>
      <c r="B307" s="150">
        <v>159296</v>
      </c>
      <c r="C307" s="150">
        <v>5051</v>
      </c>
      <c r="D307" s="150">
        <v>154245</v>
      </c>
      <c r="E307" s="151">
        <v>775</v>
      </c>
      <c r="F307" s="151">
        <v>158521</v>
      </c>
    </row>
    <row r="308" spans="1:6" x14ac:dyDescent="0.25">
      <c r="A308" s="152"/>
      <c r="B308" s="150"/>
      <c r="C308" s="150"/>
      <c r="D308" s="150"/>
      <c r="E308" s="151"/>
      <c r="F308" s="151"/>
    </row>
    <row r="309" spans="1:6" x14ac:dyDescent="0.25">
      <c r="A309" s="141" t="s">
        <v>516</v>
      </c>
      <c r="B309" s="150" t="s">
        <v>516</v>
      </c>
      <c r="C309" s="150" t="s">
        <v>516</v>
      </c>
      <c r="D309" s="151" t="s">
        <v>516</v>
      </c>
      <c r="E309" s="151" t="s">
        <v>516</v>
      </c>
      <c r="F309" s="151" t="s">
        <v>516</v>
      </c>
    </row>
    <row r="310" spans="1:6" x14ac:dyDescent="0.25">
      <c r="A310" s="149" t="s">
        <v>552</v>
      </c>
      <c r="B310" s="150">
        <v>680539</v>
      </c>
      <c r="C310" s="150">
        <v>61785</v>
      </c>
      <c r="D310" s="150">
        <v>618754</v>
      </c>
      <c r="E310" s="151">
        <v>284</v>
      </c>
      <c r="F310" s="151">
        <v>680255</v>
      </c>
    </row>
    <row r="311" spans="1:6" x14ac:dyDescent="0.25">
      <c r="A311" s="152" t="s">
        <v>746</v>
      </c>
      <c r="B311" s="150">
        <v>48388</v>
      </c>
      <c r="C311" s="150">
        <v>4531</v>
      </c>
      <c r="D311" s="150">
        <v>43857</v>
      </c>
      <c r="E311" s="151">
        <v>5</v>
      </c>
      <c r="F311" s="151">
        <v>48383</v>
      </c>
    </row>
    <row r="312" spans="1:6" x14ac:dyDescent="0.25">
      <c r="A312" s="154" t="s">
        <v>215</v>
      </c>
      <c r="B312" s="150">
        <v>170474</v>
      </c>
      <c r="C312" s="150">
        <v>16169</v>
      </c>
      <c r="D312" s="150">
        <v>154305</v>
      </c>
      <c r="E312" s="151">
        <v>30</v>
      </c>
      <c r="F312" s="151">
        <v>170444</v>
      </c>
    </row>
    <row r="313" spans="1:6" x14ac:dyDescent="0.25">
      <c r="A313" s="154" t="s">
        <v>747</v>
      </c>
      <c r="B313" s="150">
        <v>30565</v>
      </c>
      <c r="C313" s="150">
        <v>30565</v>
      </c>
      <c r="D313" s="150">
        <v>0</v>
      </c>
      <c r="E313" s="151">
        <v>0</v>
      </c>
      <c r="F313" s="151">
        <v>30565</v>
      </c>
    </row>
    <row r="314" spans="1:6" x14ac:dyDescent="0.25">
      <c r="A314" s="152" t="s">
        <v>218</v>
      </c>
      <c r="B314" s="150">
        <v>76108</v>
      </c>
      <c r="C314" s="150">
        <v>13810</v>
      </c>
      <c r="D314" s="150">
        <v>62298</v>
      </c>
      <c r="E314" s="151">
        <v>73</v>
      </c>
      <c r="F314" s="151">
        <v>76035</v>
      </c>
    </row>
    <row r="315" spans="1:6" x14ac:dyDescent="0.25">
      <c r="A315" s="152" t="s">
        <v>219</v>
      </c>
      <c r="B315" s="150">
        <v>6276</v>
      </c>
      <c r="C315" s="150">
        <v>-1</v>
      </c>
      <c r="D315" s="150">
        <v>6277</v>
      </c>
      <c r="E315" s="151">
        <v>0</v>
      </c>
      <c r="F315" s="151">
        <v>6276</v>
      </c>
    </row>
    <row r="316" spans="1:6" x14ac:dyDescent="0.25">
      <c r="A316" s="152" t="s">
        <v>220</v>
      </c>
      <c r="B316" s="150">
        <v>6591</v>
      </c>
      <c r="C316" s="150">
        <v>122</v>
      </c>
      <c r="D316" s="150">
        <v>6469</v>
      </c>
      <c r="E316" s="151">
        <v>0</v>
      </c>
      <c r="F316" s="151">
        <v>6591</v>
      </c>
    </row>
    <row r="317" spans="1:6" x14ac:dyDescent="0.25">
      <c r="A317" s="152" t="s">
        <v>740</v>
      </c>
      <c r="B317" s="150">
        <v>342137</v>
      </c>
      <c r="C317" s="150">
        <v>-3411</v>
      </c>
      <c r="D317" s="150">
        <v>345548</v>
      </c>
      <c r="E317" s="151">
        <v>176</v>
      </c>
      <c r="F317" s="151">
        <v>341961</v>
      </c>
    </row>
    <row r="318" spans="1:6" x14ac:dyDescent="0.25">
      <c r="A318" s="152"/>
      <c r="B318" s="150"/>
      <c r="C318" s="150"/>
      <c r="D318" s="150"/>
      <c r="E318" s="151"/>
      <c r="F318" s="151"/>
    </row>
    <row r="319" spans="1:6" x14ac:dyDescent="0.25">
      <c r="A319" s="141" t="s">
        <v>516</v>
      </c>
      <c r="B319" s="150" t="s">
        <v>516</v>
      </c>
      <c r="C319" s="150" t="s">
        <v>516</v>
      </c>
      <c r="D319" s="151" t="s">
        <v>516</v>
      </c>
      <c r="E319" s="151" t="s">
        <v>516</v>
      </c>
      <c r="F319" s="151" t="s">
        <v>516</v>
      </c>
    </row>
    <row r="320" spans="1:6" x14ac:dyDescent="0.25">
      <c r="A320" s="149" t="s">
        <v>553</v>
      </c>
      <c r="B320" s="150">
        <v>287671</v>
      </c>
      <c r="C320" s="150">
        <v>12184</v>
      </c>
      <c r="D320" s="150">
        <v>275487</v>
      </c>
      <c r="E320" s="151">
        <v>1268</v>
      </c>
      <c r="F320" s="151">
        <v>286403</v>
      </c>
    </row>
    <row r="321" spans="1:10" x14ac:dyDescent="0.25">
      <c r="A321" s="152" t="s">
        <v>222</v>
      </c>
      <c r="B321" s="150">
        <v>189675</v>
      </c>
      <c r="C321" s="150">
        <v>8299</v>
      </c>
      <c r="D321" s="150">
        <v>181376</v>
      </c>
      <c r="E321" s="151">
        <v>1268</v>
      </c>
      <c r="F321" s="151">
        <v>188407</v>
      </c>
    </row>
    <row r="322" spans="1:10" x14ac:dyDescent="0.25">
      <c r="A322" s="152" t="s">
        <v>143</v>
      </c>
      <c r="B322" s="150">
        <v>97996</v>
      </c>
      <c r="C322" s="150">
        <v>3885</v>
      </c>
      <c r="D322" s="150">
        <v>94111</v>
      </c>
      <c r="E322" s="151">
        <v>0</v>
      </c>
      <c r="F322" s="151">
        <v>97996</v>
      </c>
    </row>
    <row r="323" spans="1:10" x14ac:dyDescent="0.25">
      <c r="A323" s="152"/>
      <c r="B323" s="150"/>
      <c r="C323" s="150"/>
      <c r="D323" s="150"/>
      <c r="E323" s="151"/>
      <c r="F323" s="151"/>
    </row>
    <row r="324" spans="1:10" x14ac:dyDescent="0.25">
      <c r="A324" s="141" t="s">
        <v>516</v>
      </c>
      <c r="B324" s="150" t="s">
        <v>516</v>
      </c>
      <c r="C324" s="150" t="s">
        <v>516</v>
      </c>
      <c r="D324" s="151" t="s">
        <v>516</v>
      </c>
      <c r="E324" s="151" t="s">
        <v>516</v>
      </c>
      <c r="F324" s="151" t="s">
        <v>516</v>
      </c>
    </row>
    <row r="325" spans="1:10" x14ac:dyDescent="0.25">
      <c r="A325" s="149" t="s">
        <v>554</v>
      </c>
      <c r="B325" s="150">
        <v>40553</v>
      </c>
      <c r="C325" s="150">
        <v>-248</v>
      </c>
      <c r="D325" s="150">
        <v>40801</v>
      </c>
      <c r="E325" s="151">
        <v>0</v>
      </c>
      <c r="F325" s="151">
        <v>40553</v>
      </c>
    </row>
    <row r="326" spans="1:10" x14ac:dyDescent="0.25">
      <c r="A326" s="152" t="s">
        <v>224</v>
      </c>
      <c r="B326" s="150">
        <v>1106</v>
      </c>
      <c r="C326" s="150">
        <v>-7</v>
      </c>
      <c r="D326" s="150">
        <v>1113</v>
      </c>
      <c r="E326" s="151">
        <v>0</v>
      </c>
      <c r="F326" s="151">
        <v>1106</v>
      </c>
    </row>
    <row r="327" spans="1:10" x14ac:dyDescent="0.25">
      <c r="A327" s="152" t="s">
        <v>225</v>
      </c>
      <c r="B327" s="150">
        <v>710</v>
      </c>
      <c r="C327" s="150">
        <v>8</v>
      </c>
      <c r="D327" s="150">
        <v>702</v>
      </c>
      <c r="E327" s="151">
        <v>0</v>
      </c>
      <c r="F327" s="151">
        <v>710</v>
      </c>
    </row>
    <row r="328" spans="1:10" x14ac:dyDescent="0.25">
      <c r="A328" s="152" t="s">
        <v>226</v>
      </c>
      <c r="B328" s="150">
        <v>2282</v>
      </c>
      <c r="C328" s="150">
        <v>37</v>
      </c>
      <c r="D328" s="150">
        <v>2245</v>
      </c>
      <c r="E328" s="151">
        <v>0</v>
      </c>
      <c r="F328" s="151">
        <v>2282</v>
      </c>
    </row>
    <row r="329" spans="1:10" x14ac:dyDescent="0.25">
      <c r="A329" s="152" t="s">
        <v>139</v>
      </c>
      <c r="B329" s="150">
        <v>500</v>
      </c>
      <c r="C329" s="150">
        <v>14</v>
      </c>
      <c r="D329" s="150">
        <v>486</v>
      </c>
      <c r="E329" s="151">
        <v>0</v>
      </c>
      <c r="F329" s="151">
        <v>500</v>
      </c>
      <c r="H329" s="155"/>
      <c r="I329" s="155"/>
      <c r="J329" s="155"/>
    </row>
    <row r="330" spans="1:10" x14ac:dyDescent="0.25">
      <c r="A330" s="152" t="s">
        <v>227</v>
      </c>
      <c r="B330" s="150">
        <v>1286</v>
      </c>
      <c r="C330" s="150">
        <v>-39</v>
      </c>
      <c r="D330" s="150">
        <v>1325</v>
      </c>
      <c r="E330" s="151">
        <v>0</v>
      </c>
      <c r="F330" s="151">
        <v>1286</v>
      </c>
    </row>
    <row r="331" spans="1:10" x14ac:dyDescent="0.25">
      <c r="A331" s="152" t="s">
        <v>228</v>
      </c>
      <c r="B331" s="150">
        <v>122</v>
      </c>
      <c r="C331" s="150">
        <v>-12</v>
      </c>
      <c r="D331" s="150">
        <v>134</v>
      </c>
      <c r="E331" s="151">
        <v>0</v>
      </c>
      <c r="F331" s="151">
        <v>122</v>
      </c>
    </row>
    <row r="332" spans="1:10" x14ac:dyDescent="0.25">
      <c r="A332" s="152" t="s">
        <v>229</v>
      </c>
      <c r="B332" s="150">
        <v>2786</v>
      </c>
      <c r="C332" s="150">
        <v>18</v>
      </c>
      <c r="D332" s="150">
        <v>2768</v>
      </c>
      <c r="E332" s="151">
        <v>0</v>
      </c>
      <c r="F332" s="151">
        <v>2786</v>
      </c>
    </row>
    <row r="333" spans="1:10" x14ac:dyDescent="0.25">
      <c r="A333" s="152" t="s">
        <v>230</v>
      </c>
      <c r="B333" s="150">
        <v>506</v>
      </c>
      <c r="C333" s="150">
        <v>4</v>
      </c>
      <c r="D333" s="150">
        <v>502</v>
      </c>
      <c r="E333" s="151">
        <v>0</v>
      </c>
      <c r="F333" s="151">
        <v>506</v>
      </c>
    </row>
    <row r="334" spans="1:10" x14ac:dyDescent="0.25">
      <c r="A334" s="152" t="s">
        <v>143</v>
      </c>
      <c r="B334" s="150">
        <v>31255</v>
      </c>
      <c r="C334" s="150">
        <v>-271</v>
      </c>
      <c r="D334" s="150">
        <v>31526</v>
      </c>
      <c r="E334" s="151">
        <v>0</v>
      </c>
      <c r="F334" s="151">
        <v>31255</v>
      </c>
    </row>
    <row r="335" spans="1:10" x14ac:dyDescent="0.25">
      <c r="A335" s="152"/>
      <c r="B335" s="150"/>
      <c r="C335" s="150"/>
      <c r="D335" s="150"/>
      <c r="E335" s="151"/>
      <c r="F335" s="151"/>
    </row>
    <row r="336" spans="1:10" x14ac:dyDescent="0.25">
      <c r="A336" s="141" t="s">
        <v>516</v>
      </c>
      <c r="B336" s="150" t="s">
        <v>516</v>
      </c>
      <c r="C336" s="150" t="s">
        <v>516</v>
      </c>
      <c r="D336" s="151" t="s">
        <v>516</v>
      </c>
      <c r="E336" s="151" t="s">
        <v>516</v>
      </c>
      <c r="F336" s="151" t="s">
        <v>516</v>
      </c>
    </row>
    <row r="337" spans="1:6" x14ac:dyDescent="0.25">
      <c r="A337" s="149" t="s">
        <v>555</v>
      </c>
      <c r="B337" s="150">
        <v>8736</v>
      </c>
      <c r="C337" s="150">
        <v>371</v>
      </c>
      <c r="D337" s="150">
        <v>8365</v>
      </c>
      <c r="E337" s="151">
        <v>1713</v>
      </c>
      <c r="F337" s="151">
        <v>7023</v>
      </c>
    </row>
    <row r="338" spans="1:6" x14ac:dyDescent="0.25">
      <c r="A338" s="152" t="s">
        <v>232</v>
      </c>
      <c r="B338" s="150">
        <v>917</v>
      </c>
      <c r="C338" s="150">
        <v>-79</v>
      </c>
      <c r="D338" s="150">
        <v>996</v>
      </c>
      <c r="E338" s="151">
        <v>0</v>
      </c>
      <c r="F338" s="151">
        <v>917</v>
      </c>
    </row>
    <row r="339" spans="1:6" x14ac:dyDescent="0.25">
      <c r="A339" s="152" t="s">
        <v>143</v>
      </c>
      <c r="B339" s="150">
        <v>7819</v>
      </c>
      <c r="C339" s="150">
        <v>450</v>
      </c>
      <c r="D339" s="150">
        <v>7369</v>
      </c>
      <c r="E339" s="151">
        <v>1713</v>
      </c>
      <c r="F339" s="151">
        <v>6106</v>
      </c>
    </row>
    <row r="340" spans="1:6" x14ac:dyDescent="0.25">
      <c r="A340" s="152"/>
      <c r="B340" s="150"/>
      <c r="C340" s="150"/>
      <c r="D340" s="150"/>
      <c r="E340" s="151"/>
      <c r="F340" s="151"/>
    </row>
    <row r="341" spans="1:6" x14ac:dyDescent="0.25">
      <c r="A341" s="141" t="s">
        <v>516</v>
      </c>
      <c r="B341" s="150" t="s">
        <v>516</v>
      </c>
      <c r="C341" s="150" t="s">
        <v>516</v>
      </c>
      <c r="D341" s="151" t="s">
        <v>516</v>
      </c>
      <c r="E341" s="151" t="s">
        <v>516</v>
      </c>
      <c r="F341" s="151" t="s">
        <v>516</v>
      </c>
    </row>
    <row r="342" spans="1:6" x14ac:dyDescent="0.25">
      <c r="A342" s="149" t="s">
        <v>556</v>
      </c>
      <c r="B342" s="150">
        <v>19238</v>
      </c>
      <c r="C342" s="150">
        <v>14</v>
      </c>
      <c r="D342" s="150">
        <v>19224</v>
      </c>
      <c r="E342" s="151">
        <v>1525</v>
      </c>
      <c r="F342" s="151">
        <v>17713</v>
      </c>
    </row>
    <row r="343" spans="1:6" x14ac:dyDescent="0.25">
      <c r="A343" s="152" t="s">
        <v>234</v>
      </c>
      <c r="B343" s="150">
        <v>803</v>
      </c>
      <c r="C343" s="150">
        <v>-40</v>
      </c>
      <c r="D343" s="150">
        <v>843</v>
      </c>
      <c r="E343" s="151">
        <v>24</v>
      </c>
      <c r="F343" s="151">
        <v>779</v>
      </c>
    </row>
    <row r="344" spans="1:6" x14ac:dyDescent="0.25">
      <c r="A344" s="152" t="s">
        <v>235</v>
      </c>
      <c r="B344" s="150">
        <v>318</v>
      </c>
      <c r="C344" s="150">
        <v>-34</v>
      </c>
      <c r="D344" s="150">
        <v>352</v>
      </c>
      <c r="E344" s="151">
        <v>0</v>
      </c>
      <c r="F344" s="151">
        <v>318</v>
      </c>
    </row>
    <row r="345" spans="1:6" x14ac:dyDescent="0.25">
      <c r="A345" s="152" t="s">
        <v>748</v>
      </c>
      <c r="B345" s="150">
        <v>3044</v>
      </c>
      <c r="C345" s="150">
        <v>-5</v>
      </c>
      <c r="D345" s="150">
        <v>3049</v>
      </c>
      <c r="E345" s="151">
        <v>0</v>
      </c>
      <c r="F345" s="151">
        <v>3044</v>
      </c>
    </row>
    <row r="346" spans="1:6" x14ac:dyDescent="0.25">
      <c r="A346" s="152" t="s">
        <v>740</v>
      </c>
      <c r="B346" s="150">
        <v>15073</v>
      </c>
      <c r="C346" s="150">
        <v>93</v>
      </c>
      <c r="D346" s="150">
        <v>14980</v>
      </c>
      <c r="E346" s="151">
        <v>1501</v>
      </c>
      <c r="F346" s="151">
        <v>13572</v>
      </c>
    </row>
    <row r="347" spans="1:6" x14ac:dyDescent="0.25">
      <c r="A347" s="152"/>
      <c r="B347" s="150"/>
      <c r="C347" s="150"/>
      <c r="D347" s="150"/>
      <c r="E347" s="151"/>
      <c r="F347" s="151"/>
    </row>
    <row r="348" spans="1:6" x14ac:dyDescent="0.25">
      <c r="A348" s="141" t="s">
        <v>516</v>
      </c>
      <c r="B348" s="150" t="s">
        <v>516</v>
      </c>
      <c r="C348" s="150" t="s">
        <v>516</v>
      </c>
      <c r="D348" s="151" t="s">
        <v>516</v>
      </c>
      <c r="E348" s="151" t="s">
        <v>516</v>
      </c>
      <c r="F348" s="151" t="s">
        <v>516</v>
      </c>
    </row>
    <row r="349" spans="1:6" x14ac:dyDescent="0.25">
      <c r="A349" s="149" t="s">
        <v>557</v>
      </c>
      <c r="B349" s="150">
        <v>357591</v>
      </c>
      <c r="C349" s="150">
        <v>34758</v>
      </c>
      <c r="D349" s="150">
        <v>322833</v>
      </c>
      <c r="E349" s="151">
        <v>187</v>
      </c>
      <c r="F349" s="151">
        <v>357404</v>
      </c>
    </row>
    <row r="350" spans="1:6" x14ac:dyDescent="0.25">
      <c r="A350" s="152" t="s">
        <v>238</v>
      </c>
      <c r="B350" s="150">
        <v>1576</v>
      </c>
      <c r="C350" s="150">
        <v>73</v>
      </c>
      <c r="D350" s="150">
        <v>1503</v>
      </c>
      <c r="E350" s="151">
        <v>0</v>
      </c>
      <c r="F350" s="151">
        <v>1576</v>
      </c>
    </row>
    <row r="351" spans="1:6" x14ac:dyDescent="0.25">
      <c r="A351" s="152" t="s">
        <v>239</v>
      </c>
      <c r="B351" s="150">
        <v>53771</v>
      </c>
      <c r="C351" s="150">
        <v>4225</v>
      </c>
      <c r="D351" s="150">
        <v>49546</v>
      </c>
      <c r="E351" s="151">
        <v>19</v>
      </c>
      <c r="F351" s="151">
        <v>53752</v>
      </c>
    </row>
    <row r="352" spans="1:6" x14ac:dyDescent="0.25">
      <c r="A352" s="152" t="s">
        <v>240</v>
      </c>
      <c r="B352" s="150">
        <v>1183</v>
      </c>
      <c r="C352" s="150">
        <v>12</v>
      </c>
      <c r="D352" s="150">
        <v>1171</v>
      </c>
      <c r="E352" s="151">
        <v>0</v>
      </c>
      <c r="F352" s="151">
        <v>1183</v>
      </c>
    </row>
    <row r="353" spans="1:6" x14ac:dyDescent="0.25">
      <c r="A353" s="152" t="s">
        <v>241</v>
      </c>
      <c r="B353" s="150">
        <v>3873</v>
      </c>
      <c r="C353" s="150">
        <v>37</v>
      </c>
      <c r="D353" s="150">
        <v>3836</v>
      </c>
      <c r="E353" s="151">
        <v>0</v>
      </c>
      <c r="F353" s="151">
        <v>3873</v>
      </c>
    </row>
    <row r="354" spans="1:6" x14ac:dyDescent="0.25">
      <c r="A354" s="152" t="s">
        <v>242</v>
      </c>
      <c r="B354" s="150">
        <v>2390</v>
      </c>
      <c r="C354" s="150">
        <v>-8</v>
      </c>
      <c r="D354" s="150">
        <v>2398</v>
      </c>
      <c r="E354" s="151">
        <v>0</v>
      </c>
      <c r="F354" s="151">
        <v>2390</v>
      </c>
    </row>
    <row r="355" spans="1:6" x14ac:dyDescent="0.25">
      <c r="A355" s="152" t="s">
        <v>243</v>
      </c>
      <c r="B355" s="150">
        <v>13130</v>
      </c>
      <c r="C355" s="150">
        <v>524</v>
      </c>
      <c r="D355" s="150">
        <v>12606</v>
      </c>
      <c r="E355" s="151">
        <v>48</v>
      </c>
      <c r="F355" s="151">
        <v>13082</v>
      </c>
    </row>
    <row r="356" spans="1:6" x14ac:dyDescent="0.25">
      <c r="A356" s="152" t="s">
        <v>143</v>
      </c>
      <c r="B356" s="150">
        <v>281668</v>
      </c>
      <c r="C356" s="150">
        <v>29895</v>
      </c>
      <c r="D356" s="150">
        <v>251773</v>
      </c>
      <c r="E356" s="151">
        <v>120</v>
      </c>
      <c r="F356" s="151">
        <v>281548</v>
      </c>
    </row>
    <row r="357" spans="1:6" x14ac:dyDescent="0.25">
      <c r="A357" s="152"/>
      <c r="B357" s="150"/>
      <c r="C357" s="150"/>
      <c r="D357" s="150"/>
      <c r="E357" s="151"/>
      <c r="F357" s="151"/>
    </row>
    <row r="358" spans="1:6" x14ac:dyDescent="0.25">
      <c r="A358" s="141" t="s">
        <v>516</v>
      </c>
      <c r="B358" s="150" t="s">
        <v>516</v>
      </c>
      <c r="C358" s="150" t="s">
        <v>516</v>
      </c>
      <c r="D358" s="151" t="s">
        <v>516</v>
      </c>
      <c r="E358" s="151" t="s">
        <v>516</v>
      </c>
      <c r="F358" s="151" t="s">
        <v>516</v>
      </c>
    </row>
    <row r="359" spans="1:6" x14ac:dyDescent="0.25">
      <c r="A359" s="149" t="s">
        <v>749</v>
      </c>
      <c r="B359" s="150">
        <v>345749</v>
      </c>
      <c r="C359" s="150">
        <v>14446</v>
      </c>
      <c r="D359" s="150">
        <v>331303</v>
      </c>
      <c r="E359" s="151">
        <v>5395</v>
      </c>
      <c r="F359" s="151">
        <v>340354</v>
      </c>
    </row>
    <row r="360" spans="1:6" x14ac:dyDescent="0.25">
      <c r="A360" s="152" t="s">
        <v>245</v>
      </c>
      <c r="B360" s="150">
        <v>4874</v>
      </c>
      <c r="C360" s="150">
        <v>382</v>
      </c>
      <c r="D360" s="150">
        <v>4492</v>
      </c>
      <c r="E360" s="151">
        <v>6</v>
      </c>
      <c r="F360" s="151">
        <v>4868</v>
      </c>
    </row>
    <row r="361" spans="1:6" x14ac:dyDescent="0.25">
      <c r="A361" s="152" t="s">
        <v>246</v>
      </c>
      <c r="B361" s="150">
        <v>1768</v>
      </c>
      <c r="C361" s="150">
        <v>35</v>
      </c>
      <c r="D361" s="150">
        <v>1733</v>
      </c>
      <c r="E361" s="151">
        <v>0</v>
      </c>
      <c r="F361" s="151">
        <v>1768</v>
      </c>
    </row>
    <row r="362" spans="1:6" x14ac:dyDescent="0.25">
      <c r="A362" s="152" t="s">
        <v>247</v>
      </c>
      <c r="B362" s="150">
        <v>449</v>
      </c>
      <c r="C362" s="150">
        <v>-3</v>
      </c>
      <c r="D362" s="150">
        <v>452</v>
      </c>
      <c r="E362" s="151">
        <v>0</v>
      </c>
      <c r="F362" s="151">
        <v>449</v>
      </c>
    </row>
    <row r="363" spans="1:6" x14ac:dyDescent="0.25">
      <c r="A363" s="152" t="s">
        <v>248</v>
      </c>
      <c r="B363" s="150">
        <v>59720</v>
      </c>
      <c r="C363" s="150">
        <v>3405</v>
      </c>
      <c r="D363" s="150">
        <v>56315</v>
      </c>
      <c r="E363" s="151">
        <v>148</v>
      </c>
      <c r="F363" s="151">
        <v>59572</v>
      </c>
    </row>
    <row r="364" spans="1:6" x14ac:dyDescent="0.25">
      <c r="A364" s="152" t="s">
        <v>249</v>
      </c>
      <c r="B364" s="150">
        <v>499</v>
      </c>
      <c r="C364" s="150">
        <v>-7</v>
      </c>
      <c r="D364" s="150">
        <v>506</v>
      </c>
      <c r="E364" s="151">
        <v>0</v>
      </c>
      <c r="F364" s="151">
        <v>499</v>
      </c>
    </row>
    <row r="365" spans="1:6" x14ac:dyDescent="0.25">
      <c r="A365" s="152" t="s">
        <v>740</v>
      </c>
      <c r="B365" s="150">
        <v>278439</v>
      </c>
      <c r="C365" s="150">
        <v>10634</v>
      </c>
      <c r="D365" s="150">
        <v>267805</v>
      </c>
      <c r="E365" s="151">
        <v>5241</v>
      </c>
      <c r="F365" s="151">
        <v>273198</v>
      </c>
    </row>
    <row r="366" spans="1:6" x14ac:dyDescent="0.25">
      <c r="A366" s="152"/>
      <c r="B366" s="150"/>
      <c r="C366" s="150"/>
      <c r="D366" s="150"/>
      <c r="E366" s="151"/>
      <c r="F366" s="151"/>
    </row>
    <row r="367" spans="1:6" x14ac:dyDescent="0.25">
      <c r="A367" s="141" t="s">
        <v>516</v>
      </c>
      <c r="B367" s="150" t="s">
        <v>516</v>
      </c>
      <c r="C367" s="150" t="s">
        <v>516</v>
      </c>
      <c r="D367" s="151" t="s">
        <v>516</v>
      </c>
      <c r="E367" s="151" t="s">
        <v>516</v>
      </c>
      <c r="F367" s="151" t="s">
        <v>516</v>
      </c>
    </row>
    <row r="368" spans="1:6" x14ac:dyDescent="0.25">
      <c r="A368" s="149" t="s">
        <v>559</v>
      </c>
      <c r="B368" s="150">
        <v>150870</v>
      </c>
      <c r="C368" s="150">
        <v>4552</v>
      </c>
      <c r="D368" s="150">
        <v>146318</v>
      </c>
      <c r="E368" s="151">
        <v>2058</v>
      </c>
      <c r="F368" s="151">
        <v>148812</v>
      </c>
    </row>
    <row r="369" spans="1:6" x14ac:dyDescent="0.25">
      <c r="A369" s="152" t="s">
        <v>252</v>
      </c>
      <c r="B369" s="150">
        <v>812</v>
      </c>
      <c r="C369" s="150">
        <v>-5</v>
      </c>
      <c r="D369" s="150">
        <v>817</v>
      </c>
      <c r="E369" s="151">
        <v>0</v>
      </c>
      <c r="F369" s="151">
        <v>812</v>
      </c>
    </row>
    <row r="370" spans="1:6" x14ac:dyDescent="0.25">
      <c r="A370" s="152" t="s">
        <v>253</v>
      </c>
      <c r="B370" s="150">
        <v>100</v>
      </c>
      <c r="C370" s="150">
        <v>-255</v>
      </c>
      <c r="D370" s="150">
        <v>355</v>
      </c>
      <c r="E370" s="151">
        <v>0</v>
      </c>
      <c r="F370" s="151">
        <v>100</v>
      </c>
    </row>
    <row r="371" spans="1:6" x14ac:dyDescent="0.25">
      <c r="A371" s="152" t="s">
        <v>254</v>
      </c>
      <c r="B371" s="150">
        <v>2026</v>
      </c>
      <c r="C371" s="150">
        <v>30</v>
      </c>
      <c r="D371" s="150">
        <v>1996</v>
      </c>
      <c r="E371" s="151">
        <v>0</v>
      </c>
      <c r="F371" s="151">
        <v>2026</v>
      </c>
    </row>
    <row r="372" spans="1:6" x14ac:dyDescent="0.25">
      <c r="A372" s="152" t="s">
        <v>255</v>
      </c>
      <c r="B372" s="150">
        <v>16148</v>
      </c>
      <c r="C372" s="150">
        <v>555</v>
      </c>
      <c r="D372" s="150">
        <v>15593</v>
      </c>
      <c r="E372" s="151">
        <v>24</v>
      </c>
      <c r="F372" s="151">
        <v>16124</v>
      </c>
    </row>
    <row r="373" spans="1:6" x14ac:dyDescent="0.25">
      <c r="A373" s="152" t="s">
        <v>143</v>
      </c>
      <c r="B373" s="150">
        <v>131784</v>
      </c>
      <c r="C373" s="150">
        <v>4227</v>
      </c>
      <c r="D373" s="150">
        <v>127557</v>
      </c>
      <c r="E373" s="151">
        <v>2034</v>
      </c>
      <c r="F373" s="151">
        <v>129750</v>
      </c>
    </row>
    <row r="374" spans="1:6" x14ac:dyDescent="0.25">
      <c r="A374" s="152"/>
      <c r="B374" s="150"/>
      <c r="C374" s="150"/>
      <c r="D374" s="150"/>
      <c r="E374" s="151"/>
      <c r="F374" s="151"/>
    </row>
    <row r="375" spans="1:6" x14ac:dyDescent="0.25">
      <c r="A375" s="141" t="s">
        <v>516</v>
      </c>
      <c r="B375" s="150" t="s">
        <v>516</v>
      </c>
      <c r="C375" s="150" t="s">
        <v>516</v>
      </c>
      <c r="D375" s="151" t="s">
        <v>516</v>
      </c>
      <c r="E375" s="151" t="s">
        <v>516</v>
      </c>
      <c r="F375" s="151" t="s">
        <v>516</v>
      </c>
    </row>
    <row r="376" spans="1:6" x14ac:dyDescent="0.25">
      <c r="A376" s="149" t="s">
        <v>751</v>
      </c>
      <c r="B376" s="150">
        <v>2700794</v>
      </c>
      <c r="C376" s="150">
        <v>204337</v>
      </c>
      <c r="D376" s="150">
        <v>2496457</v>
      </c>
      <c r="E376" s="151">
        <v>10017</v>
      </c>
      <c r="F376" s="151">
        <v>2690777</v>
      </c>
    </row>
    <row r="377" spans="1:6" x14ac:dyDescent="0.25">
      <c r="A377" s="152" t="s">
        <v>257</v>
      </c>
      <c r="B377" s="150">
        <v>37611</v>
      </c>
      <c r="C377" s="150">
        <v>1849</v>
      </c>
      <c r="D377" s="150">
        <v>35762</v>
      </c>
      <c r="E377" s="151">
        <v>0</v>
      </c>
      <c r="F377" s="151">
        <v>37611</v>
      </c>
    </row>
    <row r="378" spans="1:6" x14ac:dyDescent="0.25">
      <c r="A378" s="152" t="s">
        <v>258</v>
      </c>
      <c r="B378" s="150">
        <v>2716</v>
      </c>
      <c r="C378" s="150">
        <v>203</v>
      </c>
      <c r="D378" s="150">
        <v>2513</v>
      </c>
      <c r="E378" s="151">
        <v>0</v>
      </c>
      <c r="F378" s="151">
        <v>2716</v>
      </c>
    </row>
    <row r="379" spans="1:6" x14ac:dyDescent="0.25">
      <c r="A379" s="152" t="s">
        <v>259</v>
      </c>
      <c r="B379" s="150">
        <v>5541</v>
      </c>
      <c r="C379" s="150">
        <v>-87</v>
      </c>
      <c r="D379" s="150">
        <v>5628</v>
      </c>
      <c r="E379" s="151">
        <v>0</v>
      </c>
      <c r="F379" s="151">
        <v>5541</v>
      </c>
    </row>
    <row r="380" spans="1:6" x14ac:dyDescent="0.25">
      <c r="A380" s="152" t="s">
        <v>260</v>
      </c>
      <c r="B380" s="150">
        <v>3213</v>
      </c>
      <c r="C380" s="150">
        <v>158</v>
      </c>
      <c r="D380" s="150">
        <v>3055</v>
      </c>
      <c r="E380" s="151">
        <v>0</v>
      </c>
      <c r="F380" s="151">
        <v>3213</v>
      </c>
    </row>
    <row r="381" spans="1:6" x14ac:dyDescent="0.25">
      <c r="A381" s="152" t="s">
        <v>752</v>
      </c>
      <c r="B381" s="150">
        <v>49449</v>
      </c>
      <c r="C381" s="150">
        <v>2673</v>
      </c>
      <c r="D381" s="150">
        <v>46776</v>
      </c>
      <c r="E381" s="151">
        <v>0</v>
      </c>
      <c r="F381" s="151">
        <v>49449</v>
      </c>
    </row>
    <row r="382" spans="1:6" x14ac:dyDescent="0.25">
      <c r="A382" s="152" t="s">
        <v>262</v>
      </c>
      <c r="B382" s="150">
        <v>44901</v>
      </c>
      <c r="C382" s="150">
        <v>4615</v>
      </c>
      <c r="D382" s="150">
        <v>40286</v>
      </c>
      <c r="E382" s="151">
        <v>0</v>
      </c>
      <c r="F382" s="151">
        <v>44901</v>
      </c>
    </row>
    <row r="383" spans="1:6" x14ac:dyDescent="0.25">
      <c r="A383" s="152" t="s">
        <v>753</v>
      </c>
      <c r="B383" s="150">
        <v>59304</v>
      </c>
      <c r="C383" s="150">
        <v>13595</v>
      </c>
      <c r="D383" s="151">
        <v>45709</v>
      </c>
      <c r="E383" s="151">
        <v>0</v>
      </c>
      <c r="F383" s="151">
        <v>59304</v>
      </c>
    </row>
    <row r="384" spans="1:6" x14ac:dyDescent="0.25">
      <c r="A384" s="152" t="s">
        <v>264</v>
      </c>
      <c r="B384" s="150">
        <v>2200</v>
      </c>
      <c r="C384" s="150">
        <v>-125</v>
      </c>
      <c r="D384" s="150">
        <v>2325</v>
      </c>
      <c r="E384" s="151">
        <v>0</v>
      </c>
      <c r="F384" s="151">
        <v>2200</v>
      </c>
    </row>
    <row r="385" spans="1:6" x14ac:dyDescent="0.25">
      <c r="A385" s="152" t="s">
        <v>265</v>
      </c>
      <c r="B385" s="150">
        <v>12832</v>
      </c>
      <c r="C385" s="150">
        <v>1587</v>
      </c>
      <c r="D385" s="150">
        <v>11245</v>
      </c>
      <c r="E385" s="151">
        <v>0</v>
      </c>
      <c r="F385" s="151">
        <v>12832</v>
      </c>
    </row>
    <row r="386" spans="1:6" x14ac:dyDescent="0.25">
      <c r="A386" s="152" t="s">
        <v>266</v>
      </c>
      <c r="B386" s="150">
        <v>932</v>
      </c>
      <c r="C386" s="150">
        <v>13</v>
      </c>
      <c r="D386" s="150">
        <v>919</v>
      </c>
      <c r="E386" s="151">
        <v>0</v>
      </c>
      <c r="F386" s="151">
        <v>932</v>
      </c>
    </row>
    <row r="387" spans="1:6" x14ac:dyDescent="0.25">
      <c r="A387" s="152" t="s">
        <v>754</v>
      </c>
      <c r="B387" s="150">
        <v>233431</v>
      </c>
      <c r="C387" s="150">
        <v>8764</v>
      </c>
      <c r="D387" s="150">
        <v>224667</v>
      </c>
      <c r="E387" s="151">
        <v>0</v>
      </c>
      <c r="F387" s="151">
        <v>233431</v>
      </c>
    </row>
    <row r="388" spans="1:6" x14ac:dyDescent="0.25">
      <c r="A388" s="152" t="s">
        <v>268</v>
      </c>
      <c r="B388" s="150">
        <v>23332</v>
      </c>
      <c r="C388" s="150">
        <v>1588</v>
      </c>
      <c r="D388" s="150">
        <v>21744</v>
      </c>
      <c r="E388" s="151">
        <v>0</v>
      </c>
      <c r="F388" s="151">
        <v>23332</v>
      </c>
    </row>
    <row r="389" spans="1:6" x14ac:dyDescent="0.25">
      <c r="A389" s="152" t="s">
        <v>755</v>
      </c>
      <c r="B389" s="150">
        <v>70209</v>
      </c>
      <c r="C389" s="150">
        <v>9700</v>
      </c>
      <c r="D389" s="150">
        <v>60509</v>
      </c>
      <c r="E389" s="151">
        <v>18</v>
      </c>
      <c r="F389" s="151">
        <v>70191</v>
      </c>
    </row>
    <row r="390" spans="1:6" x14ac:dyDescent="0.25">
      <c r="A390" s="152" t="s">
        <v>270</v>
      </c>
      <c r="B390" s="150">
        <v>84</v>
      </c>
      <c r="C390" s="150">
        <v>-2</v>
      </c>
      <c r="D390" s="150">
        <v>86</v>
      </c>
      <c r="E390" s="151">
        <v>0</v>
      </c>
      <c r="F390" s="151">
        <v>84</v>
      </c>
    </row>
    <row r="391" spans="1:6" x14ac:dyDescent="0.25">
      <c r="A391" s="152" t="s">
        <v>1345</v>
      </c>
      <c r="B391" s="150">
        <v>0</v>
      </c>
      <c r="C391" s="150">
        <v>-18</v>
      </c>
      <c r="D391" s="150">
        <v>18</v>
      </c>
      <c r="E391" s="151">
        <v>0</v>
      </c>
      <c r="F391" s="151">
        <v>0</v>
      </c>
    </row>
    <row r="392" spans="1:6" x14ac:dyDescent="0.25">
      <c r="A392" s="152" t="s">
        <v>271</v>
      </c>
      <c r="B392" s="150">
        <v>12783</v>
      </c>
      <c r="C392" s="150">
        <v>439</v>
      </c>
      <c r="D392" s="150">
        <v>12344</v>
      </c>
      <c r="E392" s="151">
        <v>0</v>
      </c>
      <c r="F392" s="151">
        <v>12783</v>
      </c>
    </row>
    <row r="393" spans="1:6" x14ac:dyDescent="0.25">
      <c r="A393" s="152" t="s">
        <v>272</v>
      </c>
      <c r="B393" s="150">
        <v>834</v>
      </c>
      <c r="C393" s="150">
        <v>-4</v>
      </c>
      <c r="D393" s="150">
        <v>838</v>
      </c>
      <c r="E393" s="151">
        <v>0</v>
      </c>
      <c r="F393" s="151">
        <v>834</v>
      </c>
    </row>
    <row r="394" spans="1:6" x14ac:dyDescent="0.25">
      <c r="A394" s="152" t="s">
        <v>757</v>
      </c>
      <c r="B394" s="150">
        <v>456089</v>
      </c>
      <c r="C394" s="150">
        <v>56581</v>
      </c>
      <c r="D394" s="151">
        <v>399508</v>
      </c>
      <c r="E394" s="151">
        <v>3090</v>
      </c>
      <c r="F394" s="151">
        <v>452999</v>
      </c>
    </row>
    <row r="395" spans="1:6" x14ac:dyDescent="0.25">
      <c r="A395" s="152" t="s">
        <v>758</v>
      </c>
      <c r="B395" s="150">
        <v>92797</v>
      </c>
      <c r="C395" s="150">
        <v>5019</v>
      </c>
      <c r="D395" s="150">
        <v>87778</v>
      </c>
      <c r="E395" s="151">
        <v>0</v>
      </c>
      <c r="F395" s="151">
        <v>92797</v>
      </c>
    </row>
    <row r="396" spans="1:6" x14ac:dyDescent="0.25">
      <c r="A396" s="152" t="s">
        <v>759</v>
      </c>
      <c r="B396" s="150">
        <v>111998</v>
      </c>
      <c r="C396" s="150">
        <v>4832</v>
      </c>
      <c r="D396" s="150">
        <v>107166</v>
      </c>
      <c r="E396" s="151">
        <v>0</v>
      </c>
      <c r="F396" s="151">
        <v>111998</v>
      </c>
    </row>
    <row r="397" spans="1:6" x14ac:dyDescent="0.25">
      <c r="A397" s="152" t="s">
        <v>276</v>
      </c>
      <c r="B397" s="150">
        <v>30456</v>
      </c>
      <c r="C397" s="150">
        <v>1095</v>
      </c>
      <c r="D397" s="150">
        <v>29361</v>
      </c>
      <c r="E397" s="151">
        <v>12</v>
      </c>
      <c r="F397" s="151">
        <v>30444</v>
      </c>
    </row>
    <row r="398" spans="1:6" x14ac:dyDescent="0.25">
      <c r="A398" s="152" t="s">
        <v>277</v>
      </c>
      <c r="B398" s="150">
        <v>10810</v>
      </c>
      <c r="C398" s="150">
        <v>317</v>
      </c>
      <c r="D398" s="150">
        <v>10493</v>
      </c>
      <c r="E398" s="151">
        <v>0</v>
      </c>
      <c r="F398" s="151">
        <v>10810</v>
      </c>
    </row>
    <row r="399" spans="1:6" x14ac:dyDescent="0.25">
      <c r="A399" s="152" t="s">
        <v>278</v>
      </c>
      <c r="B399" s="150">
        <v>14214</v>
      </c>
      <c r="C399" s="150">
        <v>405</v>
      </c>
      <c r="D399" s="150">
        <v>13809</v>
      </c>
      <c r="E399" s="151">
        <v>0</v>
      </c>
      <c r="F399" s="151">
        <v>14214</v>
      </c>
    </row>
    <row r="400" spans="1:6" x14ac:dyDescent="0.25">
      <c r="A400" s="152" t="s">
        <v>279</v>
      </c>
      <c r="B400" s="150">
        <v>8949</v>
      </c>
      <c r="C400" s="150">
        <v>1812</v>
      </c>
      <c r="D400" s="150">
        <v>7137</v>
      </c>
      <c r="E400" s="151">
        <v>0</v>
      </c>
      <c r="F400" s="151">
        <v>8949</v>
      </c>
    </row>
    <row r="401" spans="1:6" x14ac:dyDescent="0.25">
      <c r="A401" s="152" t="s">
        <v>760</v>
      </c>
      <c r="B401" s="150">
        <v>63731</v>
      </c>
      <c r="C401" s="150">
        <v>4819</v>
      </c>
      <c r="D401" s="151">
        <v>58912</v>
      </c>
      <c r="E401" s="151">
        <v>0</v>
      </c>
      <c r="F401" s="151">
        <v>63731</v>
      </c>
    </row>
    <row r="402" spans="1:6" x14ac:dyDescent="0.25">
      <c r="A402" s="152" t="s">
        <v>282</v>
      </c>
      <c r="B402" s="150">
        <v>44512</v>
      </c>
      <c r="C402" s="150">
        <v>2989</v>
      </c>
      <c r="D402" s="150">
        <v>41523</v>
      </c>
      <c r="E402" s="151">
        <v>0</v>
      </c>
      <c r="F402" s="151">
        <v>44512</v>
      </c>
    </row>
    <row r="403" spans="1:6" x14ac:dyDescent="0.25">
      <c r="A403" s="152" t="s">
        <v>283</v>
      </c>
      <c r="B403" s="150">
        <v>17831</v>
      </c>
      <c r="C403" s="150">
        <v>2612</v>
      </c>
      <c r="D403" s="150">
        <v>15219</v>
      </c>
      <c r="E403" s="151">
        <v>0</v>
      </c>
      <c r="F403" s="151">
        <v>17831</v>
      </c>
    </row>
    <row r="404" spans="1:6" x14ac:dyDescent="0.25">
      <c r="A404" s="152" t="s">
        <v>761</v>
      </c>
      <c r="B404" s="150">
        <v>23962</v>
      </c>
      <c r="C404" s="150">
        <v>554</v>
      </c>
      <c r="D404" s="150">
        <v>23408</v>
      </c>
      <c r="E404" s="151">
        <v>0</v>
      </c>
      <c r="F404" s="151">
        <v>23962</v>
      </c>
    </row>
    <row r="405" spans="1:6" x14ac:dyDescent="0.25">
      <c r="A405" s="152" t="s">
        <v>285</v>
      </c>
      <c r="B405" s="150">
        <v>18382</v>
      </c>
      <c r="C405" s="150">
        <v>159</v>
      </c>
      <c r="D405" s="150">
        <v>18223</v>
      </c>
      <c r="E405" s="151">
        <v>0</v>
      </c>
      <c r="F405" s="151">
        <v>18382</v>
      </c>
    </row>
    <row r="406" spans="1:6" x14ac:dyDescent="0.25">
      <c r="A406" s="152" t="s">
        <v>286</v>
      </c>
      <c r="B406" s="150">
        <v>12912</v>
      </c>
      <c r="C406" s="150">
        <v>1255</v>
      </c>
      <c r="D406" s="150">
        <v>11657</v>
      </c>
      <c r="E406" s="151">
        <v>0</v>
      </c>
      <c r="F406" s="151">
        <v>12912</v>
      </c>
    </row>
    <row r="407" spans="1:6" x14ac:dyDescent="0.25">
      <c r="A407" s="152" t="s">
        <v>287</v>
      </c>
      <c r="B407" s="150">
        <v>22063</v>
      </c>
      <c r="C407" s="150">
        <v>1231</v>
      </c>
      <c r="D407" s="150">
        <v>20832</v>
      </c>
      <c r="E407" s="151">
        <v>0</v>
      </c>
      <c r="F407" s="151">
        <v>22063</v>
      </c>
    </row>
    <row r="408" spans="1:6" x14ac:dyDescent="0.25">
      <c r="A408" s="152" t="s">
        <v>288</v>
      </c>
      <c r="B408" s="150">
        <v>5544</v>
      </c>
      <c r="C408" s="150">
        <v>-200</v>
      </c>
      <c r="D408" s="150">
        <v>5744</v>
      </c>
      <c r="E408" s="151">
        <v>0</v>
      </c>
      <c r="F408" s="151">
        <v>5544</v>
      </c>
    </row>
    <row r="409" spans="1:6" x14ac:dyDescent="0.25">
      <c r="A409" s="152" t="s">
        <v>289</v>
      </c>
      <c r="B409" s="150">
        <v>21408</v>
      </c>
      <c r="C409" s="150">
        <v>7909</v>
      </c>
      <c r="D409" s="150">
        <v>13499</v>
      </c>
      <c r="E409" s="151">
        <v>0</v>
      </c>
      <c r="F409" s="151">
        <v>21408</v>
      </c>
    </row>
    <row r="410" spans="1:6" x14ac:dyDescent="0.25">
      <c r="A410" s="152" t="s">
        <v>290</v>
      </c>
      <c r="B410" s="150">
        <v>2433</v>
      </c>
      <c r="C410" s="150">
        <v>58</v>
      </c>
      <c r="D410" s="150">
        <v>2375</v>
      </c>
      <c r="E410" s="151">
        <v>0</v>
      </c>
      <c r="F410" s="151">
        <v>2433</v>
      </c>
    </row>
    <row r="411" spans="1:6" x14ac:dyDescent="0.25">
      <c r="A411" s="152" t="s">
        <v>291</v>
      </c>
      <c r="B411" s="150">
        <v>6600</v>
      </c>
      <c r="C411" s="150">
        <v>635</v>
      </c>
      <c r="D411" s="150">
        <v>5965</v>
      </c>
      <c r="E411" s="151">
        <v>0</v>
      </c>
      <c r="F411" s="151">
        <v>6600</v>
      </c>
    </row>
    <row r="412" spans="1:6" x14ac:dyDescent="0.25">
      <c r="A412" s="152" t="s">
        <v>740</v>
      </c>
      <c r="B412" s="150">
        <v>1176731</v>
      </c>
      <c r="C412" s="150">
        <v>67307</v>
      </c>
      <c r="D412" s="150">
        <v>1109424</v>
      </c>
      <c r="E412" s="151">
        <v>6897</v>
      </c>
      <c r="F412" s="151">
        <v>1169834</v>
      </c>
    </row>
    <row r="413" spans="1:6" x14ac:dyDescent="0.25">
      <c r="A413" s="152"/>
      <c r="B413" s="150"/>
      <c r="C413" s="150"/>
      <c r="D413" s="150"/>
      <c r="E413" s="151"/>
      <c r="F413" s="151"/>
    </row>
    <row r="414" spans="1:6" x14ac:dyDescent="0.25">
      <c r="A414" s="141" t="s">
        <v>516</v>
      </c>
      <c r="B414" s="150" t="s">
        <v>516</v>
      </c>
      <c r="C414" s="150" t="s">
        <v>516</v>
      </c>
      <c r="D414" s="151" t="s">
        <v>516</v>
      </c>
      <c r="E414" s="151" t="s">
        <v>516</v>
      </c>
      <c r="F414" s="151" t="s">
        <v>516</v>
      </c>
    </row>
    <row r="415" spans="1:6" x14ac:dyDescent="0.25">
      <c r="A415" s="149" t="s">
        <v>561</v>
      </c>
      <c r="B415" s="150">
        <v>76047</v>
      </c>
      <c r="C415" s="150">
        <v>2957</v>
      </c>
      <c r="D415" s="150">
        <v>73090</v>
      </c>
      <c r="E415" s="151">
        <v>61</v>
      </c>
      <c r="F415" s="151">
        <v>75986</v>
      </c>
    </row>
    <row r="416" spans="1:6" x14ac:dyDescent="0.25">
      <c r="A416" s="152" t="s">
        <v>293</v>
      </c>
      <c r="B416" s="150">
        <v>6202</v>
      </c>
      <c r="C416" s="150">
        <v>83</v>
      </c>
      <c r="D416" s="150">
        <v>6119</v>
      </c>
      <c r="E416" s="151">
        <v>0</v>
      </c>
      <c r="F416" s="151">
        <v>6202</v>
      </c>
    </row>
    <row r="417" spans="1:6" x14ac:dyDescent="0.25">
      <c r="A417" s="152" t="s">
        <v>294</v>
      </c>
      <c r="B417" s="150">
        <v>793</v>
      </c>
      <c r="C417" s="150">
        <v>-4</v>
      </c>
      <c r="D417" s="150">
        <v>797</v>
      </c>
      <c r="E417" s="151">
        <v>0</v>
      </c>
      <c r="F417" s="151">
        <v>793</v>
      </c>
    </row>
    <row r="418" spans="1:6" x14ac:dyDescent="0.25">
      <c r="A418" s="152" t="s">
        <v>295</v>
      </c>
      <c r="B418" s="150">
        <v>25009</v>
      </c>
      <c r="C418" s="150">
        <v>360</v>
      </c>
      <c r="D418" s="150">
        <v>24649</v>
      </c>
      <c r="E418" s="151">
        <v>0</v>
      </c>
      <c r="F418" s="151">
        <v>25009</v>
      </c>
    </row>
    <row r="419" spans="1:6" x14ac:dyDescent="0.25">
      <c r="A419" s="152" t="s">
        <v>296</v>
      </c>
      <c r="B419" s="150">
        <v>182</v>
      </c>
      <c r="C419" s="150">
        <v>-2</v>
      </c>
      <c r="D419" s="150">
        <v>184</v>
      </c>
      <c r="E419" s="151">
        <v>0</v>
      </c>
      <c r="F419" s="151">
        <v>182</v>
      </c>
    </row>
    <row r="420" spans="1:6" x14ac:dyDescent="0.25">
      <c r="A420" s="152" t="s">
        <v>297</v>
      </c>
      <c r="B420" s="150">
        <v>8546</v>
      </c>
      <c r="C420" s="150">
        <v>249</v>
      </c>
      <c r="D420" s="150">
        <v>8297</v>
      </c>
      <c r="E420" s="151">
        <v>0</v>
      </c>
      <c r="F420" s="151">
        <v>8546</v>
      </c>
    </row>
    <row r="421" spans="1:6" x14ac:dyDescent="0.25">
      <c r="A421" s="152" t="s">
        <v>143</v>
      </c>
      <c r="B421" s="150">
        <v>35315</v>
      </c>
      <c r="C421" s="150">
        <v>2271</v>
      </c>
      <c r="D421" s="150">
        <v>33044</v>
      </c>
      <c r="E421" s="151">
        <v>61</v>
      </c>
      <c r="F421" s="151">
        <v>35254</v>
      </c>
    </row>
    <row r="422" spans="1:6" x14ac:dyDescent="0.25">
      <c r="A422" s="152"/>
      <c r="B422" s="150"/>
      <c r="C422" s="150"/>
      <c r="D422" s="150"/>
      <c r="E422" s="151"/>
      <c r="F422" s="151"/>
    </row>
    <row r="423" spans="1:6" x14ac:dyDescent="0.25">
      <c r="A423" s="141" t="s">
        <v>516</v>
      </c>
      <c r="B423" s="150" t="s">
        <v>516</v>
      </c>
      <c r="C423" s="150" t="s">
        <v>516</v>
      </c>
      <c r="D423" s="151" t="s">
        <v>516</v>
      </c>
      <c r="E423" s="151" t="s">
        <v>516</v>
      </c>
      <c r="F423" s="151" t="s">
        <v>516</v>
      </c>
    </row>
    <row r="424" spans="1:6" x14ac:dyDescent="0.25">
      <c r="A424" s="149" t="s">
        <v>562</v>
      </c>
      <c r="B424" s="150">
        <v>77841</v>
      </c>
      <c r="C424" s="150">
        <v>4527</v>
      </c>
      <c r="D424" s="150">
        <v>73314</v>
      </c>
      <c r="E424" s="151">
        <v>69</v>
      </c>
      <c r="F424" s="151">
        <v>77772</v>
      </c>
    </row>
    <row r="425" spans="1:6" x14ac:dyDescent="0.25">
      <c r="A425" s="152" t="s">
        <v>299</v>
      </c>
      <c r="B425" s="150">
        <v>1195</v>
      </c>
      <c r="C425" s="150">
        <v>72</v>
      </c>
      <c r="D425" s="150">
        <v>1123</v>
      </c>
      <c r="E425" s="151">
        <v>0</v>
      </c>
      <c r="F425" s="151">
        <v>1195</v>
      </c>
    </row>
    <row r="426" spans="1:6" x14ac:dyDescent="0.25">
      <c r="A426" s="152" t="s">
        <v>300</v>
      </c>
      <c r="B426" s="150">
        <v>12229</v>
      </c>
      <c r="C426" s="150">
        <v>742</v>
      </c>
      <c r="D426" s="150">
        <v>11487</v>
      </c>
      <c r="E426" s="151">
        <v>23</v>
      </c>
      <c r="F426" s="151">
        <v>12206</v>
      </c>
    </row>
    <row r="427" spans="1:6" x14ac:dyDescent="0.25">
      <c r="A427" s="152" t="s">
        <v>301</v>
      </c>
      <c r="B427" s="150">
        <v>2955</v>
      </c>
      <c r="C427" s="150">
        <v>-131</v>
      </c>
      <c r="D427" s="150">
        <v>3086</v>
      </c>
      <c r="E427" s="151">
        <v>0</v>
      </c>
      <c r="F427" s="151">
        <v>2955</v>
      </c>
    </row>
    <row r="428" spans="1:6" x14ac:dyDescent="0.25">
      <c r="A428" s="152" t="s">
        <v>143</v>
      </c>
      <c r="B428" s="150">
        <v>61462</v>
      </c>
      <c r="C428" s="150">
        <v>3844</v>
      </c>
      <c r="D428" s="150">
        <v>57618</v>
      </c>
      <c r="E428" s="151">
        <v>46</v>
      </c>
      <c r="F428" s="151">
        <v>61416</v>
      </c>
    </row>
    <row r="429" spans="1:6" x14ac:dyDescent="0.25">
      <c r="A429" s="152"/>
      <c r="B429" s="150"/>
      <c r="C429" s="150"/>
      <c r="D429" s="150"/>
      <c r="E429" s="151"/>
      <c r="F429" s="151"/>
    </row>
    <row r="430" spans="1:6" x14ac:dyDescent="0.25">
      <c r="A430" s="141" t="s">
        <v>516</v>
      </c>
      <c r="B430" s="150" t="s">
        <v>516</v>
      </c>
      <c r="C430" s="150" t="s">
        <v>516</v>
      </c>
      <c r="D430" s="151" t="s">
        <v>516</v>
      </c>
      <c r="E430" s="151" t="s">
        <v>516</v>
      </c>
      <c r="F430" s="151" t="s">
        <v>516</v>
      </c>
    </row>
    <row r="431" spans="1:6" x14ac:dyDescent="0.25">
      <c r="A431" s="149" t="s">
        <v>563</v>
      </c>
      <c r="B431" s="150">
        <v>192925</v>
      </c>
      <c r="C431" s="150">
        <v>12103</v>
      </c>
      <c r="D431" s="150">
        <v>180822</v>
      </c>
      <c r="E431" s="151">
        <v>1343</v>
      </c>
      <c r="F431" s="151">
        <v>191582</v>
      </c>
    </row>
    <row r="432" spans="1:6" x14ac:dyDescent="0.25">
      <c r="A432" s="152" t="s">
        <v>303</v>
      </c>
      <c r="B432" s="150">
        <v>408</v>
      </c>
      <c r="C432" s="150">
        <v>25</v>
      </c>
      <c r="D432" s="150">
        <v>383</v>
      </c>
      <c r="E432" s="151">
        <v>0</v>
      </c>
      <c r="F432" s="151">
        <v>408</v>
      </c>
    </row>
    <row r="433" spans="1:6" x14ac:dyDescent="0.25">
      <c r="A433" s="152" t="s">
        <v>304</v>
      </c>
      <c r="B433" s="150">
        <v>23762</v>
      </c>
      <c r="C433" s="150">
        <v>2784</v>
      </c>
      <c r="D433" s="150">
        <v>20978</v>
      </c>
      <c r="E433" s="151">
        <v>0</v>
      </c>
      <c r="F433" s="151">
        <v>23762</v>
      </c>
    </row>
    <row r="434" spans="1:6" x14ac:dyDescent="0.25">
      <c r="A434" s="152" t="s">
        <v>305</v>
      </c>
      <c r="B434" s="150">
        <v>12898</v>
      </c>
      <c r="C434" s="150">
        <v>593</v>
      </c>
      <c r="D434" s="150">
        <v>12305</v>
      </c>
      <c r="E434" s="151">
        <v>0</v>
      </c>
      <c r="F434" s="151">
        <v>12898</v>
      </c>
    </row>
    <row r="435" spans="1:6" x14ac:dyDescent="0.25">
      <c r="A435" s="152" t="s">
        <v>306</v>
      </c>
      <c r="B435" s="150">
        <v>20879</v>
      </c>
      <c r="C435" s="150">
        <v>1372</v>
      </c>
      <c r="D435" s="150">
        <v>19507</v>
      </c>
      <c r="E435" s="151">
        <v>0</v>
      </c>
      <c r="F435" s="151">
        <v>20879</v>
      </c>
    </row>
    <row r="436" spans="1:6" x14ac:dyDescent="0.25">
      <c r="A436" s="152" t="s">
        <v>307</v>
      </c>
      <c r="B436" s="150">
        <v>539</v>
      </c>
      <c r="C436" s="150">
        <v>2</v>
      </c>
      <c r="D436" s="150">
        <v>537</v>
      </c>
      <c r="E436" s="151">
        <v>0</v>
      </c>
      <c r="F436" s="151">
        <v>539</v>
      </c>
    </row>
    <row r="437" spans="1:6" x14ac:dyDescent="0.25">
      <c r="A437" s="152" t="s">
        <v>308</v>
      </c>
      <c r="B437" s="150">
        <v>3905</v>
      </c>
      <c r="C437" s="150">
        <v>54</v>
      </c>
      <c r="D437" s="150">
        <v>3851</v>
      </c>
      <c r="E437" s="151">
        <v>0</v>
      </c>
      <c r="F437" s="151">
        <v>3905</v>
      </c>
    </row>
    <row r="438" spans="1:6" x14ac:dyDescent="0.25">
      <c r="A438" s="152" t="s">
        <v>309</v>
      </c>
      <c r="B438" s="150">
        <v>14122</v>
      </c>
      <c r="C438" s="150">
        <v>1373</v>
      </c>
      <c r="D438" s="150">
        <v>12749</v>
      </c>
      <c r="E438" s="151">
        <v>0</v>
      </c>
      <c r="F438" s="151">
        <v>14122</v>
      </c>
    </row>
    <row r="439" spans="1:6" x14ac:dyDescent="0.25">
      <c r="A439" s="152" t="s">
        <v>310</v>
      </c>
      <c r="B439" s="150">
        <v>811</v>
      </c>
      <c r="C439" s="150">
        <v>94</v>
      </c>
      <c r="D439" s="150">
        <v>717</v>
      </c>
      <c r="E439" s="151">
        <v>0</v>
      </c>
      <c r="F439" s="151">
        <v>811</v>
      </c>
    </row>
    <row r="440" spans="1:6" x14ac:dyDescent="0.25">
      <c r="A440" s="152" t="s">
        <v>311</v>
      </c>
      <c r="B440" s="150">
        <v>5266</v>
      </c>
      <c r="C440" s="150">
        <v>230</v>
      </c>
      <c r="D440" s="150">
        <v>5036</v>
      </c>
      <c r="E440" s="151">
        <v>0</v>
      </c>
      <c r="F440" s="151">
        <v>5266</v>
      </c>
    </row>
    <row r="441" spans="1:6" x14ac:dyDescent="0.25">
      <c r="A441" s="152" t="s">
        <v>143</v>
      </c>
      <c r="B441" s="150">
        <v>110335</v>
      </c>
      <c r="C441" s="150">
        <v>5576</v>
      </c>
      <c r="D441" s="150">
        <v>104759</v>
      </c>
      <c r="E441" s="151">
        <v>1343</v>
      </c>
      <c r="F441" s="151">
        <v>108992</v>
      </c>
    </row>
    <row r="442" spans="1:6" x14ac:dyDescent="0.25">
      <c r="A442" s="152"/>
      <c r="B442" s="150"/>
      <c r="C442" s="150"/>
      <c r="D442" s="150"/>
      <c r="E442" s="151"/>
      <c r="F442" s="151"/>
    </row>
    <row r="443" spans="1:6" x14ac:dyDescent="0.25">
      <c r="A443" s="141" t="s">
        <v>516</v>
      </c>
      <c r="B443" s="150" t="s">
        <v>516</v>
      </c>
      <c r="C443" s="150" t="s">
        <v>516</v>
      </c>
      <c r="D443" s="151" t="s">
        <v>516</v>
      </c>
      <c r="E443" s="151" t="s">
        <v>516</v>
      </c>
      <c r="F443" s="151" t="s">
        <v>516</v>
      </c>
    </row>
    <row r="444" spans="1:6" x14ac:dyDescent="0.25">
      <c r="A444" s="149" t="s">
        <v>564</v>
      </c>
      <c r="B444" s="150">
        <v>40806</v>
      </c>
      <c r="C444" s="150">
        <v>810</v>
      </c>
      <c r="D444" s="150">
        <v>39996</v>
      </c>
      <c r="E444" s="151">
        <v>2323</v>
      </c>
      <c r="F444" s="151">
        <v>38483</v>
      </c>
    </row>
    <row r="445" spans="1:6" x14ac:dyDescent="0.25">
      <c r="A445" s="152" t="s">
        <v>313</v>
      </c>
      <c r="B445" s="150">
        <v>5552</v>
      </c>
      <c r="C445" s="150">
        <v>-69</v>
      </c>
      <c r="D445" s="150">
        <v>5621</v>
      </c>
      <c r="E445" s="151">
        <v>0</v>
      </c>
      <c r="F445" s="151">
        <v>5552</v>
      </c>
    </row>
    <row r="446" spans="1:6" x14ac:dyDescent="0.25">
      <c r="A446" s="152" t="s">
        <v>143</v>
      </c>
      <c r="B446" s="150">
        <v>35254</v>
      </c>
      <c r="C446" s="150">
        <v>879</v>
      </c>
      <c r="D446" s="150">
        <v>34375</v>
      </c>
      <c r="E446" s="151">
        <v>2323</v>
      </c>
      <c r="F446" s="151">
        <v>32931</v>
      </c>
    </row>
    <row r="447" spans="1:6" x14ac:dyDescent="0.25">
      <c r="A447" s="152"/>
      <c r="B447" s="150"/>
      <c r="C447" s="150"/>
      <c r="D447" s="150"/>
      <c r="E447" s="151"/>
      <c r="F447" s="151"/>
    </row>
    <row r="448" spans="1:6" x14ac:dyDescent="0.25">
      <c r="A448" s="141" t="s">
        <v>516</v>
      </c>
      <c r="B448" s="150" t="s">
        <v>516</v>
      </c>
      <c r="C448" s="150" t="s">
        <v>516</v>
      </c>
      <c r="D448" s="151" t="s">
        <v>516</v>
      </c>
      <c r="E448" s="151" t="s">
        <v>516</v>
      </c>
      <c r="F448" s="151" t="s">
        <v>516</v>
      </c>
    </row>
    <row r="449" spans="1:6" x14ac:dyDescent="0.25">
      <c r="A449" s="149" t="s">
        <v>565</v>
      </c>
      <c r="B449" s="150">
        <v>1280387</v>
      </c>
      <c r="C449" s="150">
        <v>134431</v>
      </c>
      <c r="D449" s="150">
        <v>1145956</v>
      </c>
      <c r="E449" s="151">
        <v>2969</v>
      </c>
      <c r="F449" s="151">
        <v>1277418</v>
      </c>
    </row>
    <row r="450" spans="1:6" x14ac:dyDescent="0.25">
      <c r="A450" s="152" t="s">
        <v>315</v>
      </c>
      <c r="B450" s="150">
        <v>47826</v>
      </c>
      <c r="C450" s="150">
        <v>6284</v>
      </c>
      <c r="D450" s="150">
        <v>41542</v>
      </c>
      <c r="E450" s="151">
        <v>0</v>
      </c>
      <c r="F450" s="151">
        <v>47826</v>
      </c>
    </row>
    <row r="451" spans="1:6" x14ac:dyDescent="0.25">
      <c r="A451" s="152" t="s">
        <v>316</v>
      </c>
      <c r="B451" s="150">
        <v>15</v>
      </c>
      <c r="C451" s="150">
        <v>-32</v>
      </c>
      <c r="D451" s="150">
        <v>47</v>
      </c>
      <c r="E451" s="151">
        <v>0</v>
      </c>
      <c r="F451" s="151">
        <v>15</v>
      </c>
    </row>
    <row r="452" spans="1:6" x14ac:dyDescent="0.25">
      <c r="A452" s="152" t="s">
        <v>317</v>
      </c>
      <c r="B452" s="150">
        <v>6541</v>
      </c>
      <c r="C452" s="150">
        <v>553</v>
      </c>
      <c r="D452" s="150">
        <v>5988</v>
      </c>
      <c r="E452" s="151">
        <v>0</v>
      </c>
      <c r="F452" s="151">
        <v>6541</v>
      </c>
    </row>
    <row r="453" spans="1:6" x14ac:dyDescent="0.25">
      <c r="A453" s="152" t="s">
        <v>318</v>
      </c>
      <c r="B453" s="150">
        <v>2251</v>
      </c>
      <c r="C453" s="150">
        <v>92</v>
      </c>
      <c r="D453" s="150">
        <v>2159</v>
      </c>
      <c r="E453" s="151">
        <v>29</v>
      </c>
      <c r="F453" s="151">
        <v>2222</v>
      </c>
    </row>
    <row r="454" spans="1:6" x14ac:dyDescent="0.25">
      <c r="A454" s="152" t="s">
        <v>319</v>
      </c>
      <c r="B454" s="150">
        <v>2642</v>
      </c>
      <c r="C454" s="150">
        <v>139</v>
      </c>
      <c r="D454" s="150">
        <v>2503</v>
      </c>
      <c r="E454" s="151">
        <v>0</v>
      </c>
      <c r="F454" s="151">
        <v>2642</v>
      </c>
    </row>
    <row r="455" spans="1:6" x14ac:dyDescent="0.25">
      <c r="A455" s="152" t="s">
        <v>320</v>
      </c>
      <c r="B455" s="150">
        <v>22</v>
      </c>
      <c r="C455" s="150">
        <v>12</v>
      </c>
      <c r="D455" s="150">
        <v>10</v>
      </c>
      <c r="E455" s="151">
        <v>0</v>
      </c>
      <c r="F455" s="151">
        <v>22</v>
      </c>
    </row>
    <row r="456" spans="1:6" x14ac:dyDescent="0.25">
      <c r="A456" s="152" t="s">
        <v>321</v>
      </c>
      <c r="B456" s="150">
        <v>17598</v>
      </c>
      <c r="C456" s="150">
        <v>1847</v>
      </c>
      <c r="D456" s="150">
        <v>15751</v>
      </c>
      <c r="E456" s="151">
        <v>0</v>
      </c>
      <c r="F456" s="151">
        <v>17598</v>
      </c>
    </row>
    <row r="457" spans="1:6" x14ac:dyDescent="0.25">
      <c r="A457" s="152" t="s">
        <v>322</v>
      </c>
      <c r="B457" s="150">
        <v>2635</v>
      </c>
      <c r="C457" s="150">
        <v>97</v>
      </c>
      <c r="D457" s="150">
        <v>2538</v>
      </c>
      <c r="E457" s="151">
        <v>0</v>
      </c>
      <c r="F457" s="151">
        <v>2635</v>
      </c>
    </row>
    <row r="458" spans="1:6" x14ac:dyDescent="0.25">
      <c r="A458" s="152" t="s">
        <v>323</v>
      </c>
      <c r="B458" s="150">
        <v>41881</v>
      </c>
      <c r="C458" s="150">
        <v>6302</v>
      </c>
      <c r="D458" s="150">
        <v>35579</v>
      </c>
      <c r="E458" s="151">
        <v>0</v>
      </c>
      <c r="F458" s="151">
        <v>41881</v>
      </c>
    </row>
    <row r="459" spans="1:6" x14ac:dyDescent="0.25">
      <c r="A459" s="152" t="s">
        <v>324</v>
      </c>
      <c r="B459" s="150">
        <v>271752</v>
      </c>
      <c r="C459" s="150">
        <v>33452</v>
      </c>
      <c r="D459" s="150">
        <v>238300</v>
      </c>
      <c r="E459" s="151">
        <v>560</v>
      </c>
      <c r="F459" s="151">
        <v>271192</v>
      </c>
    </row>
    <row r="460" spans="1:6" x14ac:dyDescent="0.25">
      <c r="A460" s="152" t="s">
        <v>325</v>
      </c>
      <c r="B460" s="150">
        <v>2889</v>
      </c>
      <c r="C460" s="150">
        <v>427</v>
      </c>
      <c r="D460" s="150">
        <v>2462</v>
      </c>
      <c r="E460" s="151">
        <v>0</v>
      </c>
      <c r="F460" s="151">
        <v>2889</v>
      </c>
    </row>
    <row r="461" spans="1:6" x14ac:dyDescent="0.25">
      <c r="A461" s="152" t="s">
        <v>326</v>
      </c>
      <c r="B461" s="150">
        <v>41606</v>
      </c>
      <c r="C461" s="150">
        <v>7038</v>
      </c>
      <c r="D461" s="150">
        <v>34568</v>
      </c>
      <c r="E461" s="151">
        <v>0</v>
      </c>
      <c r="F461" s="151">
        <v>41606</v>
      </c>
    </row>
    <row r="462" spans="1:6" x14ac:dyDescent="0.25">
      <c r="A462" s="152" t="s">
        <v>327</v>
      </c>
      <c r="B462" s="150">
        <v>29308</v>
      </c>
      <c r="C462" s="150">
        <v>1456</v>
      </c>
      <c r="D462" s="150">
        <v>27852</v>
      </c>
      <c r="E462" s="151">
        <v>0</v>
      </c>
      <c r="F462" s="151">
        <v>29308</v>
      </c>
    </row>
    <row r="463" spans="1:6" x14ac:dyDescent="0.25">
      <c r="A463" s="152" t="s">
        <v>143</v>
      </c>
      <c r="B463" s="150">
        <v>813421</v>
      </c>
      <c r="C463" s="150">
        <v>76764</v>
      </c>
      <c r="D463" s="150">
        <v>736657</v>
      </c>
      <c r="E463" s="151">
        <v>2380</v>
      </c>
      <c r="F463" s="151">
        <v>811041</v>
      </c>
    </row>
    <row r="464" spans="1:6" x14ac:dyDescent="0.25">
      <c r="A464" s="152"/>
      <c r="B464" s="150"/>
      <c r="C464" s="150"/>
      <c r="D464" s="150"/>
      <c r="E464" s="151"/>
      <c r="F464" s="151"/>
    </row>
    <row r="465" spans="1:6" x14ac:dyDescent="0.25">
      <c r="A465" s="141" t="s">
        <v>516</v>
      </c>
      <c r="B465" s="150" t="s">
        <v>516</v>
      </c>
      <c r="C465" s="150" t="s">
        <v>516</v>
      </c>
      <c r="D465" s="151" t="s">
        <v>516</v>
      </c>
      <c r="E465" s="151" t="s">
        <v>516</v>
      </c>
      <c r="F465" s="151" t="s">
        <v>516</v>
      </c>
    </row>
    <row r="466" spans="1:6" x14ac:dyDescent="0.25">
      <c r="A466" s="156" t="s">
        <v>566</v>
      </c>
      <c r="B466" s="150">
        <v>322862</v>
      </c>
      <c r="C466" s="150">
        <v>54177</v>
      </c>
      <c r="D466" s="150">
        <v>268685</v>
      </c>
      <c r="E466" s="151">
        <v>327</v>
      </c>
      <c r="F466" s="151">
        <v>322535</v>
      </c>
    </row>
    <row r="467" spans="1:6" x14ac:dyDescent="0.25">
      <c r="A467" s="152" t="s">
        <v>329</v>
      </c>
      <c r="B467" s="150">
        <v>68401</v>
      </c>
      <c r="C467" s="150">
        <v>8719</v>
      </c>
      <c r="D467" s="150">
        <v>59682</v>
      </c>
      <c r="E467" s="151">
        <v>176</v>
      </c>
      <c r="F467" s="151">
        <v>68225</v>
      </c>
    </row>
    <row r="468" spans="1:6" x14ac:dyDescent="0.25">
      <c r="A468" s="152" t="s">
        <v>330</v>
      </c>
      <c r="B468" s="150">
        <v>42998</v>
      </c>
      <c r="C468" s="150">
        <v>7815</v>
      </c>
      <c r="D468" s="150">
        <v>35183</v>
      </c>
      <c r="E468" s="151">
        <v>0</v>
      </c>
      <c r="F468" s="151">
        <v>42998</v>
      </c>
    </row>
    <row r="469" spans="1:6" x14ac:dyDescent="0.25">
      <c r="A469" s="152" t="s">
        <v>143</v>
      </c>
      <c r="B469" s="150">
        <v>211463</v>
      </c>
      <c r="C469" s="150">
        <v>37643</v>
      </c>
      <c r="D469" s="150">
        <v>173820</v>
      </c>
      <c r="E469" s="151">
        <v>151</v>
      </c>
      <c r="F469" s="151">
        <v>211312</v>
      </c>
    </row>
    <row r="470" spans="1:6" x14ac:dyDescent="0.25">
      <c r="A470" s="152"/>
      <c r="B470" s="150"/>
      <c r="C470" s="150"/>
      <c r="D470" s="150"/>
      <c r="E470" s="151"/>
      <c r="F470" s="151"/>
    </row>
    <row r="471" spans="1:6" x14ac:dyDescent="0.25">
      <c r="A471" s="141" t="s">
        <v>516</v>
      </c>
      <c r="B471" s="150" t="s">
        <v>516</v>
      </c>
      <c r="C471" s="150" t="s">
        <v>516</v>
      </c>
      <c r="D471" s="151" t="s">
        <v>516</v>
      </c>
      <c r="E471" s="151" t="s">
        <v>516</v>
      </c>
      <c r="F471" s="151" t="s">
        <v>516</v>
      </c>
    </row>
    <row r="472" spans="1:6" x14ac:dyDescent="0.25">
      <c r="A472" s="149" t="s">
        <v>567</v>
      </c>
      <c r="B472" s="150">
        <v>1391741</v>
      </c>
      <c r="C472" s="150">
        <v>71607</v>
      </c>
      <c r="D472" s="150">
        <v>1320134</v>
      </c>
      <c r="E472" s="151">
        <v>2904</v>
      </c>
      <c r="F472" s="151">
        <v>1388837</v>
      </c>
    </row>
    <row r="473" spans="1:6" x14ac:dyDescent="0.25">
      <c r="A473" s="152" t="s">
        <v>332</v>
      </c>
      <c r="B473" s="150">
        <v>2001</v>
      </c>
      <c r="C473" s="150">
        <v>-4</v>
      </c>
      <c r="D473" s="150">
        <v>2005</v>
      </c>
      <c r="E473" s="151">
        <v>0</v>
      </c>
      <c r="F473" s="151">
        <v>2001</v>
      </c>
    </row>
    <row r="474" spans="1:6" x14ac:dyDescent="0.25">
      <c r="A474" s="152" t="s">
        <v>333</v>
      </c>
      <c r="B474" s="150">
        <v>17274</v>
      </c>
      <c r="C474" s="150">
        <v>-193</v>
      </c>
      <c r="D474" s="150">
        <v>17467</v>
      </c>
      <c r="E474" s="151">
        <v>0</v>
      </c>
      <c r="F474" s="151">
        <v>17274</v>
      </c>
    </row>
    <row r="475" spans="1:6" x14ac:dyDescent="0.25">
      <c r="A475" s="152" t="s">
        <v>334</v>
      </c>
      <c r="B475" s="150">
        <v>88275</v>
      </c>
      <c r="C475" s="150">
        <v>3883</v>
      </c>
      <c r="D475" s="150">
        <v>84392</v>
      </c>
      <c r="E475" s="151">
        <v>0</v>
      </c>
      <c r="F475" s="151">
        <v>88275</v>
      </c>
    </row>
    <row r="476" spans="1:6" x14ac:dyDescent="0.25">
      <c r="A476" s="152" t="s">
        <v>335</v>
      </c>
      <c r="B476" s="150">
        <v>73163</v>
      </c>
      <c r="C476" s="150">
        <v>4946</v>
      </c>
      <c r="D476" s="150">
        <v>68217</v>
      </c>
      <c r="E476" s="151">
        <v>0</v>
      </c>
      <c r="F476" s="151">
        <v>73163</v>
      </c>
    </row>
    <row r="477" spans="1:6" x14ac:dyDescent="0.25">
      <c r="A477" s="152" t="s">
        <v>336</v>
      </c>
      <c r="B477" s="150">
        <v>414</v>
      </c>
      <c r="C477" s="150">
        <v>-187</v>
      </c>
      <c r="D477" s="150">
        <v>601</v>
      </c>
      <c r="E477" s="151">
        <v>0</v>
      </c>
      <c r="F477" s="151">
        <v>414</v>
      </c>
    </row>
    <row r="478" spans="1:6" x14ac:dyDescent="0.25">
      <c r="A478" s="152" t="s">
        <v>337</v>
      </c>
      <c r="B478" s="150">
        <v>134</v>
      </c>
      <c r="C478" s="150">
        <v>-1</v>
      </c>
      <c r="D478" s="150">
        <v>135</v>
      </c>
      <c r="E478" s="151">
        <v>0</v>
      </c>
      <c r="F478" s="151">
        <v>134</v>
      </c>
    </row>
    <row r="479" spans="1:6" x14ac:dyDescent="0.25">
      <c r="A479" s="152" t="s">
        <v>338</v>
      </c>
      <c r="B479" s="150">
        <v>63972</v>
      </c>
      <c r="C479" s="150">
        <v>3450</v>
      </c>
      <c r="D479" s="150">
        <v>60522</v>
      </c>
      <c r="E479" s="151">
        <v>0</v>
      </c>
      <c r="F479" s="151">
        <v>63972</v>
      </c>
    </row>
    <row r="480" spans="1:6" x14ac:dyDescent="0.25">
      <c r="A480" s="152" t="s">
        <v>339</v>
      </c>
      <c r="B480" s="150">
        <v>218</v>
      </c>
      <c r="C480" s="150">
        <v>-1</v>
      </c>
      <c r="D480" s="150">
        <v>219</v>
      </c>
      <c r="E480" s="151">
        <v>0</v>
      </c>
      <c r="F480" s="151">
        <v>218</v>
      </c>
    </row>
    <row r="481" spans="1:6" x14ac:dyDescent="0.25">
      <c r="A481" s="152" t="s">
        <v>340</v>
      </c>
      <c r="B481" s="150">
        <v>256</v>
      </c>
      <c r="C481" s="150">
        <v>4</v>
      </c>
      <c r="D481" s="150">
        <v>252</v>
      </c>
      <c r="E481" s="151">
        <v>0</v>
      </c>
      <c r="F481" s="151">
        <v>256</v>
      </c>
    </row>
    <row r="482" spans="1:6" x14ac:dyDescent="0.25">
      <c r="A482" s="152" t="s">
        <v>341</v>
      </c>
      <c r="B482" s="150">
        <v>39066</v>
      </c>
      <c r="C482" s="150">
        <v>1493</v>
      </c>
      <c r="D482" s="150">
        <v>37573</v>
      </c>
      <c r="E482" s="151">
        <v>0</v>
      </c>
      <c r="F482" s="151">
        <v>39066</v>
      </c>
    </row>
    <row r="483" spans="1:6" x14ac:dyDescent="0.25">
      <c r="A483" s="152" t="s">
        <v>342</v>
      </c>
      <c r="B483" s="150">
        <v>998</v>
      </c>
      <c r="C483" s="150">
        <v>212</v>
      </c>
      <c r="D483" s="150">
        <v>786</v>
      </c>
      <c r="E483" s="151">
        <v>0</v>
      </c>
      <c r="F483" s="151">
        <v>998</v>
      </c>
    </row>
    <row r="484" spans="1:6" x14ac:dyDescent="0.25">
      <c r="A484" s="152" t="s">
        <v>343</v>
      </c>
      <c r="B484" s="150">
        <v>2008</v>
      </c>
      <c r="C484" s="150">
        <v>135</v>
      </c>
      <c r="D484" s="150">
        <v>1873</v>
      </c>
      <c r="E484" s="151">
        <v>0</v>
      </c>
      <c r="F484" s="151">
        <v>2008</v>
      </c>
    </row>
    <row r="485" spans="1:6" x14ac:dyDescent="0.25">
      <c r="A485" s="152" t="s">
        <v>344</v>
      </c>
      <c r="B485" s="150">
        <v>3600</v>
      </c>
      <c r="C485" s="150">
        <v>61</v>
      </c>
      <c r="D485" s="150">
        <v>3539</v>
      </c>
      <c r="E485" s="151">
        <v>0</v>
      </c>
      <c r="F485" s="151">
        <v>3600</v>
      </c>
    </row>
    <row r="486" spans="1:6" x14ac:dyDescent="0.25">
      <c r="A486" s="152" t="s">
        <v>345</v>
      </c>
      <c r="B486" s="150">
        <v>2714</v>
      </c>
      <c r="C486" s="150">
        <v>126</v>
      </c>
      <c r="D486" s="150">
        <v>2588</v>
      </c>
      <c r="E486" s="151">
        <v>0</v>
      </c>
      <c r="F486" s="151">
        <v>2714</v>
      </c>
    </row>
    <row r="487" spans="1:6" x14ac:dyDescent="0.25">
      <c r="A487" s="152" t="s">
        <v>346</v>
      </c>
      <c r="B487" s="150">
        <v>3351</v>
      </c>
      <c r="C487" s="150">
        <v>175</v>
      </c>
      <c r="D487" s="150">
        <v>3176</v>
      </c>
      <c r="E487" s="151">
        <v>0</v>
      </c>
      <c r="F487" s="151">
        <v>3351</v>
      </c>
    </row>
    <row r="488" spans="1:6" x14ac:dyDescent="0.25">
      <c r="A488" s="152" t="s">
        <v>347</v>
      </c>
      <c r="B488" s="150">
        <v>60615</v>
      </c>
      <c r="C488" s="150">
        <v>5459</v>
      </c>
      <c r="D488" s="150">
        <v>55156</v>
      </c>
      <c r="E488" s="151">
        <v>0</v>
      </c>
      <c r="F488" s="151">
        <v>60615</v>
      </c>
    </row>
    <row r="489" spans="1:6" x14ac:dyDescent="0.25">
      <c r="A489" s="152" t="s">
        <v>348</v>
      </c>
      <c r="B489" s="150">
        <v>411</v>
      </c>
      <c r="C489" s="150">
        <v>11</v>
      </c>
      <c r="D489" s="150">
        <v>400</v>
      </c>
      <c r="E489" s="151">
        <v>0</v>
      </c>
      <c r="F489" s="151">
        <v>411</v>
      </c>
    </row>
    <row r="490" spans="1:6" x14ac:dyDescent="0.25">
      <c r="A490" s="152" t="s">
        <v>349</v>
      </c>
      <c r="B490" s="150">
        <v>3401</v>
      </c>
      <c r="C490" s="150">
        <v>25</v>
      </c>
      <c r="D490" s="150">
        <v>3376</v>
      </c>
      <c r="E490" s="151">
        <v>0</v>
      </c>
      <c r="F490" s="151">
        <v>3401</v>
      </c>
    </row>
    <row r="491" spans="1:6" x14ac:dyDescent="0.25">
      <c r="A491" s="152" t="s">
        <v>350</v>
      </c>
      <c r="B491" s="150">
        <v>8640</v>
      </c>
      <c r="C491" s="150">
        <v>485</v>
      </c>
      <c r="D491" s="150">
        <v>8155</v>
      </c>
      <c r="E491" s="151">
        <v>0</v>
      </c>
      <c r="F491" s="151">
        <v>8640</v>
      </c>
    </row>
    <row r="492" spans="1:6" x14ac:dyDescent="0.25">
      <c r="A492" s="152" t="s">
        <v>713</v>
      </c>
      <c r="B492" s="150">
        <v>37475</v>
      </c>
      <c r="C492" s="150">
        <v>2565</v>
      </c>
      <c r="D492" s="150">
        <v>34910</v>
      </c>
      <c r="E492" s="151">
        <v>0</v>
      </c>
      <c r="F492" s="151">
        <v>37475</v>
      </c>
    </row>
    <row r="493" spans="1:6" x14ac:dyDescent="0.25">
      <c r="A493" s="152" t="s">
        <v>352</v>
      </c>
      <c r="B493" s="150">
        <v>10737</v>
      </c>
      <c r="C493" s="150">
        <v>314</v>
      </c>
      <c r="D493" s="150">
        <v>10423</v>
      </c>
      <c r="E493" s="151">
        <v>25</v>
      </c>
      <c r="F493" s="151">
        <v>10712</v>
      </c>
    </row>
    <row r="494" spans="1:6" x14ac:dyDescent="0.25">
      <c r="A494" s="152" t="s">
        <v>353</v>
      </c>
      <c r="B494" s="150">
        <v>3271</v>
      </c>
      <c r="C494" s="150">
        <v>91</v>
      </c>
      <c r="D494" s="150">
        <v>3180</v>
      </c>
      <c r="E494" s="151">
        <v>0</v>
      </c>
      <c r="F494" s="151">
        <v>3271</v>
      </c>
    </row>
    <row r="495" spans="1:6" x14ac:dyDescent="0.25">
      <c r="A495" s="152" t="s">
        <v>354</v>
      </c>
      <c r="B495" s="150">
        <v>417</v>
      </c>
      <c r="C495" s="150">
        <v>11</v>
      </c>
      <c r="D495" s="150">
        <v>406</v>
      </c>
      <c r="E495" s="151">
        <v>0</v>
      </c>
      <c r="F495" s="151">
        <v>417</v>
      </c>
    </row>
    <row r="496" spans="1:6" x14ac:dyDescent="0.25">
      <c r="A496" s="152" t="s">
        <v>355</v>
      </c>
      <c r="B496" s="150">
        <v>1984</v>
      </c>
      <c r="C496" s="150">
        <v>96</v>
      </c>
      <c r="D496" s="150">
        <v>1888</v>
      </c>
      <c r="E496" s="151">
        <v>0</v>
      </c>
      <c r="F496" s="151">
        <v>1984</v>
      </c>
    </row>
    <row r="497" spans="1:6" x14ac:dyDescent="0.25">
      <c r="A497" s="152" t="s">
        <v>356</v>
      </c>
      <c r="B497" s="150">
        <v>12230</v>
      </c>
      <c r="C497" s="150">
        <v>215</v>
      </c>
      <c r="D497" s="150">
        <v>12015</v>
      </c>
      <c r="E497" s="151">
        <v>0</v>
      </c>
      <c r="F497" s="151">
        <v>12230</v>
      </c>
    </row>
    <row r="498" spans="1:6" x14ac:dyDescent="0.25">
      <c r="A498" s="152" t="s">
        <v>357</v>
      </c>
      <c r="B498" s="150">
        <v>1779</v>
      </c>
      <c r="C498" s="150">
        <v>-7</v>
      </c>
      <c r="D498" s="150">
        <v>1786</v>
      </c>
      <c r="E498" s="151">
        <v>0</v>
      </c>
      <c r="F498" s="151">
        <v>1779</v>
      </c>
    </row>
    <row r="499" spans="1:6" x14ac:dyDescent="0.25">
      <c r="A499" s="152" t="s">
        <v>358</v>
      </c>
      <c r="B499" s="150">
        <v>5826</v>
      </c>
      <c r="C499" s="150">
        <v>177</v>
      </c>
      <c r="D499" s="150">
        <v>5649</v>
      </c>
      <c r="E499" s="151">
        <v>347</v>
      </c>
      <c r="F499" s="151">
        <v>5479</v>
      </c>
    </row>
    <row r="500" spans="1:6" x14ac:dyDescent="0.25">
      <c r="A500" s="152" t="s">
        <v>762</v>
      </c>
      <c r="B500" s="150">
        <v>8040</v>
      </c>
      <c r="C500" s="150">
        <v>-121</v>
      </c>
      <c r="D500" s="150">
        <v>8161</v>
      </c>
      <c r="E500" s="151">
        <v>0</v>
      </c>
      <c r="F500" s="151">
        <v>8040</v>
      </c>
    </row>
    <row r="501" spans="1:6" x14ac:dyDescent="0.25">
      <c r="A501" s="152" t="s">
        <v>763</v>
      </c>
      <c r="B501" s="150">
        <v>51532</v>
      </c>
      <c r="C501" s="150">
        <v>3092</v>
      </c>
      <c r="D501" s="151">
        <v>48440</v>
      </c>
      <c r="E501" s="151">
        <v>0</v>
      </c>
      <c r="F501" s="151">
        <v>51532</v>
      </c>
    </row>
    <row r="502" spans="1:6" x14ac:dyDescent="0.25">
      <c r="A502" s="152" t="s">
        <v>361</v>
      </c>
      <c r="B502" s="150">
        <v>1161</v>
      </c>
      <c r="C502" s="150">
        <v>19</v>
      </c>
      <c r="D502" s="150">
        <v>1142</v>
      </c>
      <c r="E502" s="151">
        <v>0</v>
      </c>
      <c r="F502" s="151">
        <v>1161</v>
      </c>
    </row>
    <row r="503" spans="1:6" x14ac:dyDescent="0.25">
      <c r="A503" s="152" t="s">
        <v>362</v>
      </c>
      <c r="B503" s="150">
        <v>22458</v>
      </c>
      <c r="C503" s="150">
        <v>3530</v>
      </c>
      <c r="D503" s="150">
        <v>18928</v>
      </c>
      <c r="E503" s="151">
        <v>0</v>
      </c>
      <c r="F503" s="151">
        <v>22458</v>
      </c>
    </row>
    <row r="504" spans="1:6" x14ac:dyDescent="0.25">
      <c r="A504" s="152" t="s">
        <v>363</v>
      </c>
      <c r="B504" s="150">
        <v>33957</v>
      </c>
      <c r="C504" s="150">
        <v>1469</v>
      </c>
      <c r="D504" s="150">
        <v>32488</v>
      </c>
      <c r="E504" s="151">
        <v>0</v>
      </c>
      <c r="F504" s="151">
        <v>33957</v>
      </c>
    </row>
    <row r="505" spans="1:6" x14ac:dyDescent="0.25">
      <c r="A505" s="152" t="s">
        <v>364</v>
      </c>
      <c r="B505" s="150">
        <v>37138</v>
      </c>
      <c r="C505" s="150">
        <v>2998</v>
      </c>
      <c r="D505" s="150">
        <v>34140</v>
      </c>
      <c r="E505" s="151">
        <v>0</v>
      </c>
      <c r="F505" s="151">
        <v>37138</v>
      </c>
    </row>
    <row r="506" spans="1:6" x14ac:dyDescent="0.25">
      <c r="A506" s="152" t="s">
        <v>365</v>
      </c>
      <c r="B506" s="150">
        <v>5293</v>
      </c>
      <c r="C506" s="150">
        <v>417</v>
      </c>
      <c r="D506" s="150">
        <v>4876</v>
      </c>
      <c r="E506" s="151">
        <v>1935</v>
      </c>
      <c r="F506" s="151">
        <v>3358</v>
      </c>
    </row>
    <row r="507" spans="1:6" x14ac:dyDescent="0.25">
      <c r="A507" s="152" t="s">
        <v>764</v>
      </c>
      <c r="B507" s="150">
        <v>1378</v>
      </c>
      <c r="C507" s="150">
        <v>20</v>
      </c>
      <c r="D507" s="150">
        <v>1358</v>
      </c>
      <c r="E507" s="151">
        <v>0</v>
      </c>
      <c r="F507" s="151">
        <v>1378</v>
      </c>
    </row>
    <row r="508" spans="1:6" x14ac:dyDescent="0.25">
      <c r="A508" s="152" t="s">
        <v>367</v>
      </c>
      <c r="B508" s="150">
        <v>5699</v>
      </c>
      <c r="C508" s="150">
        <v>70</v>
      </c>
      <c r="D508" s="150">
        <v>5629</v>
      </c>
      <c r="E508" s="151">
        <v>0</v>
      </c>
      <c r="F508" s="151">
        <v>5699</v>
      </c>
    </row>
    <row r="509" spans="1:6" x14ac:dyDescent="0.25">
      <c r="A509" s="152" t="s">
        <v>368</v>
      </c>
      <c r="B509" s="150">
        <v>60308</v>
      </c>
      <c r="C509" s="150">
        <v>3800</v>
      </c>
      <c r="D509" s="150">
        <v>56508</v>
      </c>
      <c r="E509" s="151">
        <v>0</v>
      </c>
      <c r="F509" s="151">
        <v>60308</v>
      </c>
    </row>
    <row r="510" spans="1:6" x14ac:dyDescent="0.25">
      <c r="A510" s="152" t="s">
        <v>766</v>
      </c>
      <c r="B510" s="150">
        <v>108896</v>
      </c>
      <c r="C510" s="150">
        <v>8553</v>
      </c>
      <c r="D510" s="150">
        <v>100343</v>
      </c>
      <c r="E510" s="151">
        <v>246</v>
      </c>
      <c r="F510" s="151">
        <v>108650</v>
      </c>
    </row>
    <row r="511" spans="1:6" x14ac:dyDescent="0.25">
      <c r="A511" s="152" t="s">
        <v>740</v>
      </c>
      <c r="B511" s="150">
        <v>611651</v>
      </c>
      <c r="C511" s="150">
        <v>24219</v>
      </c>
      <c r="D511" s="150">
        <v>587432</v>
      </c>
      <c r="E511" s="151">
        <v>351</v>
      </c>
      <c r="F511" s="151">
        <v>611300</v>
      </c>
    </row>
    <row r="512" spans="1:6" x14ac:dyDescent="0.25">
      <c r="A512" s="152"/>
      <c r="B512" s="150"/>
      <c r="C512" s="150"/>
      <c r="D512" s="150"/>
      <c r="E512" s="151"/>
      <c r="F512" s="151"/>
    </row>
    <row r="513" spans="1:6" x14ac:dyDescent="0.25">
      <c r="A513" s="149" t="s">
        <v>516</v>
      </c>
      <c r="B513" s="150" t="s">
        <v>516</v>
      </c>
      <c r="C513" s="150" t="s">
        <v>516</v>
      </c>
      <c r="D513" s="150" t="s">
        <v>516</v>
      </c>
      <c r="E513" s="151" t="s">
        <v>516</v>
      </c>
      <c r="F513" s="151" t="s">
        <v>516</v>
      </c>
    </row>
    <row r="514" spans="1:6" x14ac:dyDescent="0.25">
      <c r="A514" s="149" t="s">
        <v>568</v>
      </c>
      <c r="B514" s="150">
        <v>495868</v>
      </c>
      <c r="C514" s="150">
        <v>31171</v>
      </c>
      <c r="D514" s="150">
        <v>464697</v>
      </c>
      <c r="E514" s="151">
        <v>756</v>
      </c>
      <c r="F514" s="151">
        <v>495112</v>
      </c>
    </row>
    <row r="515" spans="1:6" x14ac:dyDescent="0.25">
      <c r="A515" s="152" t="s">
        <v>372</v>
      </c>
      <c r="B515" s="150">
        <v>6953</v>
      </c>
      <c r="C515" s="150">
        <v>516</v>
      </c>
      <c r="D515" s="150">
        <v>6437</v>
      </c>
      <c r="E515" s="151">
        <v>0</v>
      </c>
      <c r="F515" s="151">
        <v>6953</v>
      </c>
    </row>
    <row r="516" spans="1:6" x14ac:dyDescent="0.25">
      <c r="A516" s="152" t="s">
        <v>373</v>
      </c>
      <c r="B516" s="150">
        <v>15619</v>
      </c>
      <c r="C516" s="150">
        <v>708</v>
      </c>
      <c r="D516" s="150">
        <v>14911</v>
      </c>
      <c r="E516" s="151">
        <v>0</v>
      </c>
      <c r="F516" s="151">
        <v>15619</v>
      </c>
    </row>
    <row r="517" spans="1:6" x14ac:dyDescent="0.25">
      <c r="A517" s="152" t="s">
        <v>374</v>
      </c>
      <c r="B517" s="150">
        <v>2663</v>
      </c>
      <c r="C517" s="150">
        <v>-8</v>
      </c>
      <c r="D517" s="150">
        <v>2671</v>
      </c>
      <c r="E517" s="151">
        <v>0</v>
      </c>
      <c r="F517" s="151">
        <v>2663</v>
      </c>
    </row>
    <row r="518" spans="1:6" x14ac:dyDescent="0.25">
      <c r="A518" s="152" t="s">
        <v>375</v>
      </c>
      <c r="B518" s="150">
        <v>1370</v>
      </c>
      <c r="C518" s="150">
        <v>30</v>
      </c>
      <c r="D518" s="150">
        <v>1340</v>
      </c>
      <c r="E518" s="151">
        <v>0</v>
      </c>
      <c r="F518" s="151">
        <v>1370</v>
      </c>
    </row>
    <row r="519" spans="1:6" x14ac:dyDescent="0.25">
      <c r="A519" s="152" t="s">
        <v>376</v>
      </c>
      <c r="B519" s="150">
        <v>1236</v>
      </c>
      <c r="C519" s="150">
        <v>98</v>
      </c>
      <c r="D519" s="150">
        <v>1138</v>
      </c>
      <c r="E519" s="151">
        <v>0</v>
      </c>
      <c r="F519" s="151">
        <v>1236</v>
      </c>
    </row>
    <row r="520" spans="1:6" x14ac:dyDescent="0.25">
      <c r="A520" s="152" t="s">
        <v>377</v>
      </c>
      <c r="B520" s="150">
        <v>15170</v>
      </c>
      <c r="C520" s="150">
        <v>1882</v>
      </c>
      <c r="D520" s="150">
        <v>13288</v>
      </c>
      <c r="E520" s="151">
        <v>0</v>
      </c>
      <c r="F520" s="151">
        <v>15170</v>
      </c>
    </row>
    <row r="521" spans="1:6" x14ac:dyDescent="0.25">
      <c r="A521" s="152" t="s">
        <v>143</v>
      </c>
      <c r="B521" s="150">
        <v>452857</v>
      </c>
      <c r="C521" s="150">
        <v>27945</v>
      </c>
      <c r="D521" s="150">
        <v>424912</v>
      </c>
      <c r="E521" s="151">
        <v>756</v>
      </c>
      <c r="F521" s="151">
        <v>452101</v>
      </c>
    </row>
    <row r="522" spans="1:6" x14ac:dyDescent="0.25">
      <c r="A522" s="152"/>
      <c r="B522" s="150"/>
      <c r="C522" s="150"/>
      <c r="D522" s="150"/>
      <c r="E522" s="151"/>
      <c r="F522" s="151"/>
    </row>
    <row r="523" spans="1:6" x14ac:dyDescent="0.25">
      <c r="A523" s="141" t="s">
        <v>516</v>
      </c>
      <c r="B523" s="150" t="s">
        <v>516</v>
      </c>
      <c r="C523" s="150" t="s">
        <v>516</v>
      </c>
      <c r="D523" s="151" t="s">
        <v>516</v>
      </c>
      <c r="E523" s="151" t="s">
        <v>516</v>
      </c>
      <c r="F523" s="151" t="s">
        <v>516</v>
      </c>
    </row>
    <row r="524" spans="1:6" x14ac:dyDescent="0.25">
      <c r="A524" s="149" t="s">
        <v>569</v>
      </c>
      <c r="B524" s="150">
        <v>954569</v>
      </c>
      <c r="C524" s="150">
        <v>38027</v>
      </c>
      <c r="D524" s="150">
        <v>916542</v>
      </c>
      <c r="E524" s="151">
        <v>1084</v>
      </c>
      <c r="F524" s="151">
        <v>953485</v>
      </c>
    </row>
    <row r="525" spans="1:6" x14ac:dyDescent="0.25">
      <c r="A525" s="152" t="s">
        <v>379</v>
      </c>
      <c r="B525" s="150">
        <v>3912</v>
      </c>
      <c r="C525" s="150">
        <v>43</v>
      </c>
      <c r="D525" s="150">
        <v>3869</v>
      </c>
      <c r="E525" s="151">
        <v>0</v>
      </c>
      <c r="F525" s="151">
        <v>3912</v>
      </c>
    </row>
    <row r="526" spans="1:6" x14ac:dyDescent="0.25">
      <c r="A526" s="152" t="s">
        <v>380</v>
      </c>
      <c r="B526" s="150">
        <v>1563</v>
      </c>
      <c r="C526" s="150">
        <v>3</v>
      </c>
      <c r="D526" s="150">
        <v>1560</v>
      </c>
      <c r="E526" s="151">
        <v>0</v>
      </c>
      <c r="F526" s="151">
        <v>1563</v>
      </c>
    </row>
    <row r="527" spans="1:6" x14ac:dyDescent="0.25">
      <c r="A527" s="152" t="s">
        <v>381</v>
      </c>
      <c r="B527" s="150">
        <v>2056</v>
      </c>
      <c r="C527" s="150">
        <v>25</v>
      </c>
      <c r="D527" s="150">
        <v>2031</v>
      </c>
      <c r="E527" s="151">
        <v>0</v>
      </c>
      <c r="F527" s="151">
        <v>2056</v>
      </c>
    </row>
    <row r="528" spans="1:6" x14ac:dyDescent="0.25">
      <c r="A528" s="152" t="s">
        <v>382</v>
      </c>
      <c r="B528" s="150">
        <v>111</v>
      </c>
      <c r="C528" s="150">
        <v>2</v>
      </c>
      <c r="D528" s="150">
        <v>109</v>
      </c>
      <c r="E528" s="151">
        <v>0</v>
      </c>
      <c r="F528" s="151">
        <v>111</v>
      </c>
    </row>
    <row r="529" spans="1:6" x14ac:dyDescent="0.25">
      <c r="A529" s="152" t="s">
        <v>383</v>
      </c>
      <c r="B529" s="150">
        <v>112387</v>
      </c>
      <c r="C529" s="150">
        <v>4702</v>
      </c>
      <c r="D529" s="150">
        <v>107685</v>
      </c>
      <c r="E529" s="151">
        <v>0</v>
      </c>
      <c r="F529" s="151">
        <v>112387</v>
      </c>
    </row>
    <row r="530" spans="1:6" x14ac:dyDescent="0.25">
      <c r="A530" s="152" t="s">
        <v>384</v>
      </c>
      <c r="B530" s="150">
        <v>36060</v>
      </c>
      <c r="C530" s="150">
        <v>739</v>
      </c>
      <c r="D530" s="150">
        <v>35321</v>
      </c>
      <c r="E530" s="151">
        <v>5</v>
      </c>
      <c r="F530" s="151">
        <v>36055</v>
      </c>
    </row>
    <row r="531" spans="1:6" x14ac:dyDescent="0.25">
      <c r="A531" s="152" t="s">
        <v>385</v>
      </c>
      <c r="B531" s="150">
        <v>12315</v>
      </c>
      <c r="C531" s="150">
        <v>286</v>
      </c>
      <c r="D531" s="150">
        <v>12029</v>
      </c>
      <c r="E531" s="151">
        <v>0</v>
      </c>
      <c r="F531" s="151">
        <v>12315</v>
      </c>
    </row>
    <row r="532" spans="1:6" x14ac:dyDescent="0.25">
      <c r="A532" s="152" t="s">
        <v>386</v>
      </c>
      <c r="B532" s="150">
        <v>4373</v>
      </c>
      <c r="C532" s="150">
        <v>260</v>
      </c>
      <c r="D532" s="150">
        <v>4113</v>
      </c>
      <c r="E532" s="151">
        <v>0</v>
      </c>
      <c r="F532" s="151">
        <v>4373</v>
      </c>
    </row>
    <row r="533" spans="1:6" x14ac:dyDescent="0.25">
      <c r="A533" s="152" t="s">
        <v>387</v>
      </c>
      <c r="B533" s="150">
        <v>1434</v>
      </c>
      <c r="C533" s="150">
        <v>14</v>
      </c>
      <c r="D533" s="150">
        <v>1420</v>
      </c>
      <c r="E533" s="151">
        <v>0</v>
      </c>
      <c r="F533" s="151">
        <v>1434</v>
      </c>
    </row>
    <row r="534" spans="1:6" x14ac:dyDescent="0.25">
      <c r="A534" s="152" t="s">
        <v>388</v>
      </c>
      <c r="B534" s="150">
        <v>5044</v>
      </c>
      <c r="C534" s="150">
        <v>64</v>
      </c>
      <c r="D534" s="150">
        <v>4980</v>
      </c>
      <c r="E534" s="151">
        <v>0</v>
      </c>
      <c r="F534" s="151">
        <v>5044</v>
      </c>
    </row>
    <row r="535" spans="1:6" x14ac:dyDescent="0.25">
      <c r="A535" s="152" t="s">
        <v>389</v>
      </c>
      <c r="B535" s="150">
        <v>81587</v>
      </c>
      <c r="C535" s="150">
        <v>3939</v>
      </c>
      <c r="D535" s="150">
        <v>77648</v>
      </c>
      <c r="E535" s="151">
        <v>0</v>
      </c>
      <c r="F535" s="151">
        <v>81587</v>
      </c>
    </row>
    <row r="536" spans="1:6" x14ac:dyDescent="0.25">
      <c r="A536" s="152" t="s">
        <v>390</v>
      </c>
      <c r="B536" s="150">
        <v>4354</v>
      </c>
      <c r="C536" s="150">
        <v>91</v>
      </c>
      <c r="D536" s="150">
        <v>4263</v>
      </c>
      <c r="E536" s="151">
        <v>0</v>
      </c>
      <c r="F536" s="151">
        <v>4354</v>
      </c>
    </row>
    <row r="537" spans="1:6" x14ac:dyDescent="0.25">
      <c r="A537" s="152" t="s">
        <v>391</v>
      </c>
      <c r="B537" s="150">
        <v>1444</v>
      </c>
      <c r="C537" s="150">
        <v>27</v>
      </c>
      <c r="D537" s="150">
        <v>1417</v>
      </c>
      <c r="E537" s="151">
        <v>0</v>
      </c>
      <c r="F537" s="151">
        <v>1444</v>
      </c>
    </row>
    <row r="538" spans="1:6" x14ac:dyDescent="0.25">
      <c r="A538" s="152" t="s">
        <v>392</v>
      </c>
      <c r="B538" s="150">
        <v>14230</v>
      </c>
      <c r="C538" s="150">
        <v>639</v>
      </c>
      <c r="D538" s="150">
        <v>13591</v>
      </c>
      <c r="E538" s="151">
        <v>0</v>
      </c>
      <c r="F538" s="151">
        <v>14230</v>
      </c>
    </row>
    <row r="539" spans="1:6" x14ac:dyDescent="0.25">
      <c r="A539" s="152" t="s">
        <v>393</v>
      </c>
      <c r="B539" s="150">
        <v>52497</v>
      </c>
      <c r="C539" s="150">
        <v>3418</v>
      </c>
      <c r="D539" s="150">
        <v>49079</v>
      </c>
      <c r="E539" s="151">
        <v>0</v>
      </c>
      <c r="F539" s="151">
        <v>52497</v>
      </c>
    </row>
    <row r="540" spans="1:6" x14ac:dyDescent="0.25">
      <c r="A540" s="152" t="s">
        <v>394</v>
      </c>
      <c r="B540" s="150">
        <v>1448</v>
      </c>
      <c r="C540" s="150">
        <v>21</v>
      </c>
      <c r="D540" s="150">
        <v>1427</v>
      </c>
      <c r="E540" s="151">
        <v>0</v>
      </c>
      <c r="F540" s="151">
        <v>1448</v>
      </c>
    </row>
    <row r="541" spans="1:6" x14ac:dyDescent="0.25">
      <c r="A541" s="152" t="s">
        <v>395</v>
      </c>
      <c r="B541" s="150">
        <v>2192</v>
      </c>
      <c r="C541" s="150">
        <v>71</v>
      </c>
      <c r="D541" s="150">
        <v>2121</v>
      </c>
      <c r="E541" s="151">
        <v>0</v>
      </c>
      <c r="F541" s="151">
        <v>2192</v>
      </c>
    </row>
    <row r="542" spans="1:6" x14ac:dyDescent="0.25">
      <c r="A542" s="152" t="s">
        <v>396</v>
      </c>
      <c r="B542" s="150">
        <v>17269</v>
      </c>
      <c r="C542" s="150">
        <v>385</v>
      </c>
      <c r="D542" s="150">
        <v>16884</v>
      </c>
      <c r="E542" s="151">
        <v>6</v>
      </c>
      <c r="F542" s="151">
        <v>17263</v>
      </c>
    </row>
    <row r="543" spans="1:6" x14ac:dyDescent="0.25">
      <c r="A543" s="152" t="s">
        <v>397</v>
      </c>
      <c r="B543" s="150">
        <v>9452</v>
      </c>
      <c r="C543" s="150">
        <v>106</v>
      </c>
      <c r="D543" s="150">
        <v>9346</v>
      </c>
      <c r="E543" s="151">
        <v>0</v>
      </c>
      <c r="F543" s="151">
        <v>9452</v>
      </c>
    </row>
    <row r="544" spans="1:6" x14ac:dyDescent="0.25">
      <c r="A544" s="152" t="s">
        <v>398</v>
      </c>
      <c r="B544" s="150">
        <v>259906</v>
      </c>
      <c r="C544" s="150">
        <v>15137</v>
      </c>
      <c r="D544" s="150">
        <v>244769</v>
      </c>
      <c r="E544" s="151">
        <v>423</v>
      </c>
      <c r="F544" s="151">
        <v>259483</v>
      </c>
    </row>
    <row r="545" spans="1:6" x14ac:dyDescent="0.25">
      <c r="A545" s="152" t="s">
        <v>399</v>
      </c>
      <c r="B545" s="150">
        <v>18440</v>
      </c>
      <c r="C545" s="150">
        <v>1207</v>
      </c>
      <c r="D545" s="150">
        <v>17233</v>
      </c>
      <c r="E545" s="151">
        <v>0</v>
      </c>
      <c r="F545" s="151">
        <v>18440</v>
      </c>
    </row>
    <row r="546" spans="1:6" x14ac:dyDescent="0.25">
      <c r="A546" s="152" t="s">
        <v>400</v>
      </c>
      <c r="B546" s="150">
        <v>5087</v>
      </c>
      <c r="C546" s="150">
        <v>123</v>
      </c>
      <c r="D546" s="150">
        <v>4964</v>
      </c>
      <c r="E546" s="151">
        <v>0</v>
      </c>
      <c r="F546" s="151">
        <v>5087</v>
      </c>
    </row>
    <row r="547" spans="1:6" x14ac:dyDescent="0.25">
      <c r="A547" s="152" t="s">
        <v>401</v>
      </c>
      <c r="B547" s="150">
        <v>24637</v>
      </c>
      <c r="C547" s="150">
        <v>1153</v>
      </c>
      <c r="D547" s="150">
        <v>23484</v>
      </c>
      <c r="E547" s="151">
        <v>0</v>
      </c>
      <c r="F547" s="151">
        <v>24637</v>
      </c>
    </row>
    <row r="548" spans="1:6" x14ac:dyDescent="0.25">
      <c r="A548" s="152" t="s">
        <v>402</v>
      </c>
      <c r="B548" s="150">
        <v>6805</v>
      </c>
      <c r="C548" s="150">
        <v>100</v>
      </c>
      <c r="D548" s="150">
        <v>6705</v>
      </c>
      <c r="E548" s="151">
        <v>0</v>
      </c>
      <c r="F548" s="151">
        <v>6805</v>
      </c>
    </row>
    <row r="549" spans="1:6" x14ac:dyDescent="0.25">
      <c r="A549" s="152" t="s">
        <v>143</v>
      </c>
      <c r="B549" s="150">
        <v>275966</v>
      </c>
      <c r="C549" s="150">
        <v>5472</v>
      </c>
      <c r="D549" s="150">
        <v>270494</v>
      </c>
      <c r="E549" s="151">
        <v>650</v>
      </c>
      <c r="F549" s="151">
        <v>275316</v>
      </c>
    </row>
    <row r="550" spans="1:6" x14ac:dyDescent="0.25">
      <c r="A550" s="152"/>
      <c r="B550" s="150"/>
      <c r="C550" s="150"/>
      <c r="D550" s="150"/>
      <c r="E550" s="151"/>
      <c r="F550" s="151"/>
    </row>
    <row r="551" spans="1:6" x14ac:dyDescent="0.25">
      <c r="A551" s="149" t="s">
        <v>516</v>
      </c>
      <c r="B551" s="150" t="s">
        <v>516</v>
      </c>
      <c r="C551" s="150" t="s">
        <v>516</v>
      </c>
      <c r="D551" s="150" t="s">
        <v>516</v>
      </c>
      <c r="E551" s="151" t="s">
        <v>516</v>
      </c>
      <c r="F551" s="151" t="s">
        <v>516</v>
      </c>
    </row>
    <row r="552" spans="1:6" x14ac:dyDescent="0.25">
      <c r="A552" s="149" t="s">
        <v>570</v>
      </c>
      <c r="B552" s="150">
        <v>646989</v>
      </c>
      <c r="C552" s="150">
        <v>44894</v>
      </c>
      <c r="D552" s="150">
        <v>602095</v>
      </c>
      <c r="E552" s="151">
        <v>3023</v>
      </c>
      <c r="F552" s="151">
        <v>643966</v>
      </c>
    </row>
    <row r="553" spans="1:6" x14ac:dyDescent="0.25">
      <c r="A553" s="152" t="s">
        <v>404</v>
      </c>
      <c r="B553" s="150">
        <v>15450</v>
      </c>
      <c r="C553" s="150">
        <v>1943</v>
      </c>
      <c r="D553" s="150">
        <v>13507</v>
      </c>
      <c r="E553" s="151">
        <v>0</v>
      </c>
      <c r="F553" s="151">
        <v>15450</v>
      </c>
    </row>
    <row r="554" spans="1:6" x14ac:dyDescent="0.25">
      <c r="A554" s="152" t="s">
        <v>405</v>
      </c>
      <c r="B554" s="150">
        <v>18888</v>
      </c>
      <c r="C554" s="150">
        <v>1590</v>
      </c>
      <c r="D554" s="150">
        <v>17298</v>
      </c>
      <c r="E554" s="151">
        <v>179</v>
      </c>
      <c r="F554" s="151">
        <v>18709</v>
      </c>
    </row>
    <row r="555" spans="1:6" x14ac:dyDescent="0.25">
      <c r="A555" s="152" t="s">
        <v>406</v>
      </c>
      <c r="B555" s="150">
        <v>4277</v>
      </c>
      <c r="C555" s="150">
        <v>1389</v>
      </c>
      <c r="D555" s="150">
        <v>2888</v>
      </c>
      <c r="E555" s="151">
        <v>0</v>
      </c>
      <c r="F555" s="151">
        <v>4277</v>
      </c>
    </row>
    <row r="556" spans="1:6" x14ac:dyDescent="0.25">
      <c r="A556" s="152" t="s">
        <v>407</v>
      </c>
      <c r="B556" s="150">
        <v>4123</v>
      </c>
      <c r="C556" s="150">
        <v>406</v>
      </c>
      <c r="D556" s="150">
        <v>3717</v>
      </c>
      <c r="E556" s="151">
        <v>0</v>
      </c>
      <c r="F556" s="151">
        <v>4123</v>
      </c>
    </row>
    <row r="557" spans="1:6" x14ac:dyDescent="0.25">
      <c r="A557" s="152" t="s">
        <v>408</v>
      </c>
      <c r="B557" s="150">
        <v>2437</v>
      </c>
      <c r="C557" s="150">
        <v>182</v>
      </c>
      <c r="D557" s="150">
        <v>2255</v>
      </c>
      <c r="E557" s="151">
        <v>0</v>
      </c>
      <c r="F557" s="151">
        <v>2437</v>
      </c>
    </row>
    <row r="558" spans="1:6" x14ac:dyDescent="0.25">
      <c r="A558" s="152" t="s">
        <v>409</v>
      </c>
      <c r="B558" s="150">
        <v>5782</v>
      </c>
      <c r="C558" s="150">
        <v>156</v>
      </c>
      <c r="D558" s="150">
        <v>5626</v>
      </c>
      <c r="E558" s="151">
        <v>0</v>
      </c>
      <c r="F558" s="151">
        <v>5782</v>
      </c>
    </row>
    <row r="559" spans="1:6" x14ac:dyDescent="0.25">
      <c r="A559" s="152" t="s">
        <v>410</v>
      </c>
      <c r="B559" s="150">
        <v>3096</v>
      </c>
      <c r="C559" s="150">
        <v>104</v>
      </c>
      <c r="D559" s="150">
        <v>2992</v>
      </c>
      <c r="E559" s="151">
        <v>0</v>
      </c>
      <c r="F559" s="151">
        <v>3096</v>
      </c>
    </row>
    <row r="560" spans="1:6" x14ac:dyDescent="0.25">
      <c r="A560" s="152" t="s">
        <v>767</v>
      </c>
      <c r="B560" s="150">
        <v>23252</v>
      </c>
      <c r="C560" s="150">
        <v>2692</v>
      </c>
      <c r="D560" s="150">
        <v>20560</v>
      </c>
      <c r="E560" s="151">
        <v>0</v>
      </c>
      <c r="F560" s="151">
        <v>23252</v>
      </c>
    </row>
    <row r="561" spans="1:6" x14ac:dyDescent="0.25">
      <c r="A561" s="152" t="s">
        <v>412</v>
      </c>
      <c r="B561" s="150">
        <v>235</v>
      </c>
      <c r="C561" s="150">
        <v>5</v>
      </c>
      <c r="D561" s="150">
        <v>230</v>
      </c>
      <c r="E561" s="151">
        <v>0</v>
      </c>
      <c r="F561" s="151">
        <v>235</v>
      </c>
    </row>
    <row r="562" spans="1:6" x14ac:dyDescent="0.25">
      <c r="A562" s="152" t="s">
        <v>413</v>
      </c>
      <c r="B562" s="150">
        <v>252</v>
      </c>
      <c r="C562" s="150">
        <v>-2</v>
      </c>
      <c r="D562" s="150">
        <v>254</v>
      </c>
      <c r="E562" s="151">
        <v>0</v>
      </c>
      <c r="F562" s="151">
        <v>252</v>
      </c>
    </row>
    <row r="563" spans="1:6" x14ac:dyDescent="0.25">
      <c r="A563" s="152" t="s">
        <v>414</v>
      </c>
      <c r="B563" s="150">
        <v>5728</v>
      </c>
      <c r="C563" s="150">
        <v>713</v>
      </c>
      <c r="D563" s="150">
        <v>5015</v>
      </c>
      <c r="E563" s="151">
        <v>0</v>
      </c>
      <c r="F563" s="151">
        <v>5728</v>
      </c>
    </row>
    <row r="564" spans="1:6" x14ac:dyDescent="0.25">
      <c r="A564" s="152" t="s">
        <v>415</v>
      </c>
      <c r="B564" s="150">
        <v>1315</v>
      </c>
      <c r="C564" s="150">
        <v>84</v>
      </c>
      <c r="D564" s="150">
        <v>1231</v>
      </c>
      <c r="E564" s="151">
        <v>0</v>
      </c>
      <c r="F564" s="151">
        <v>1315</v>
      </c>
    </row>
    <row r="565" spans="1:6" x14ac:dyDescent="0.25">
      <c r="A565" s="152" t="s">
        <v>416</v>
      </c>
      <c r="B565" s="150">
        <v>102507</v>
      </c>
      <c r="C565" s="150">
        <v>5085</v>
      </c>
      <c r="D565" s="150">
        <v>97422</v>
      </c>
      <c r="E565" s="151">
        <v>0</v>
      </c>
      <c r="F565" s="151">
        <v>102507</v>
      </c>
    </row>
    <row r="566" spans="1:6" x14ac:dyDescent="0.25">
      <c r="A566" s="152" t="s">
        <v>417</v>
      </c>
      <c r="B566" s="150">
        <v>15362</v>
      </c>
      <c r="C566" s="150">
        <v>1137</v>
      </c>
      <c r="D566" s="150">
        <v>14225</v>
      </c>
      <c r="E566" s="151">
        <v>0</v>
      </c>
      <c r="F566" s="151">
        <v>15362</v>
      </c>
    </row>
    <row r="567" spans="1:6" x14ac:dyDescent="0.25">
      <c r="A567" s="152" t="s">
        <v>418</v>
      </c>
      <c r="B567" s="150">
        <v>3828</v>
      </c>
      <c r="C567" s="150">
        <v>11</v>
      </c>
      <c r="D567" s="150">
        <v>3817</v>
      </c>
      <c r="E567" s="151">
        <v>0</v>
      </c>
      <c r="F567" s="151">
        <v>3828</v>
      </c>
    </row>
    <row r="568" spans="1:6" x14ac:dyDescent="0.25">
      <c r="A568" s="152" t="s">
        <v>419</v>
      </c>
      <c r="B568" s="150">
        <v>1670</v>
      </c>
      <c r="C568" s="150">
        <v>108</v>
      </c>
      <c r="D568" s="150">
        <v>1562</v>
      </c>
      <c r="E568" s="151">
        <v>0</v>
      </c>
      <c r="F568" s="151">
        <v>1670</v>
      </c>
    </row>
    <row r="569" spans="1:6" x14ac:dyDescent="0.25">
      <c r="A569" s="152" t="s">
        <v>420</v>
      </c>
      <c r="B569" s="150">
        <v>39524</v>
      </c>
      <c r="C569" s="150">
        <v>5650</v>
      </c>
      <c r="D569" s="150">
        <v>33874</v>
      </c>
      <c r="E569" s="151">
        <v>0</v>
      </c>
      <c r="F569" s="151">
        <v>39524</v>
      </c>
    </row>
    <row r="570" spans="1:6" x14ac:dyDescent="0.25">
      <c r="A570" s="152" t="s">
        <v>740</v>
      </c>
      <c r="B570" s="150">
        <v>399263</v>
      </c>
      <c r="C570" s="150">
        <v>23641</v>
      </c>
      <c r="D570" s="150">
        <v>375622</v>
      </c>
      <c r="E570" s="151">
        <v>2844</v>
      </c>
      <c r="F570" s="151">
        <v>396419</v>
      </c>
    </row>
    <row r="571" spans="1:6" x14ac:dyDescent="0.25">
      <c r="A571" s="152"/>
      <c r="B571" s="150"/>
      <c r="C571" s="150"/>
      <c r="D571" s="150"/>
      <c r="E571" s="151"/>
      <c r="F571" s="151"/>
    </row>
    <row r="572" spans="1:6" x14ac:dyDescent="0.25">
      <c r="A572" s="141" t="s">
        <v>516</v>
      </c>
      <c r="B572" s="150" t="s">
        <v>516</v>
      </c>
      <c r="C572" s="150" t="s">
        <v>516</v>
      </c>
      <c r="D572" s="151" t="s">
        <v>516</v>
      </c>
      <c r="E572" s="151" t="s">
        <v>516</v>
      </c>
      <c r="F572" s="151" t="s">
        <v>516</v>
      </c>
    </row>
    <row r="573" spans="1:6" x14ac:dyDescent="0.25">
      <c r="A573" s="149" t="s">
        <v>571</v>
      </c>
      <c r="B573" s="150">
        <v>72972</v>
      </c>
      <c r="C573" s="150">
        <v>-1392</v>
      </c>
      <c r="D573" s="150">
        <v>74364</v>
      </c>
      <c r="E573" s="151">
        <v>432</v>
      </c>
      <c r="F573" s="151">
        <v>72540</v>
      </c>
    </row>
    <row r="574" spans="1:6" x14ac:dyDescent="0.25">
      <c r="A574" s="152" t="s">
        <v>422</v>
      </c>
      <c r="B574" s="150">
        <v>1543</v>
      </c>
      <c r="C574" s="150">
        <v>-34</v>
      </c>
      <c r="D574" s="150">
        <v>1577</v>
      </c>
      <c r="E574" s="151">
        <v>0</v>
      </c>
      <c r="F574" s="151">
        <v>1543</v>
      </c>
    </row>
    <row r="575" spans="1:6" x14ac:dyDescent="0.25">
      <c r="A575" s="152" t="s">
        <v>423</v>
      </c>
      <c r="B575" s="150">
        <v>1328</v>
      </c>
      <c r="C575" s="150">
        <v>-75</v>
      </c>
      <c r="D575" s="150">
        <v>1403</v>
      </c>
      <c r="E575" s="151">
        <v>0</v>
      </c>
      <c r="F575" s="151">
        <v>1328</v>
      </c>
    </row>
    <row r="576" spans="1:6" x14ac:dyDescent="0.25">
      <c r="A576" s="152" t="s">
        <v>424</v>
      </c>
      <c r="B576" s="150">
        <v>10548</v>
      </c>
      <c r="C576" s="150">
        <v>-10</v>
      </c>
      <c r="D576" s="150">
        <v>10558</v>
      </c>
      <c r="E576" s="151">
        <v>0</v>
      </c>
      <c r="F576" s="151">
        <v>10548</v>
      </c>
    </row>
    <row r="577" spans="1:6" x14ac:dyDescent="0.25">
      <c r="A577" s="152" t="s">
        <v>425</v>
      </c>
      <c r="B577" s="150">
        <v>873</v>
      </c>
      <c r="C577" s="150">
        <v>-39</v>
      </c>
      <c r="D577" s="150">
        <v>912</v>
      </c>
      <c r="E577" s="151">
        <v>0</v>
      </c>
      <c r="F577" s="151">
        <v>873</v>
      </c>
    </row>
    <row r="578" spans="1:6" x14ac:dyDescent="0.25">
      <c r="A578" s="152" t="s">
        <v>426</v>
      </c>
      <c r="B578" s="150">
        <v>717</v>
      </c>
      <c r="C578" s="150">
        <v>16</v>
      </c>
      <c r="D578" s="150">
        <v>701</v>
      </c>
      <c r="E578" s="151">
        <v>0</v>
      </c>
      <c r="F578" s="151">
        <v>717</v>
      </c>
    </row>
    <row r="579" spans="1:6" x14ac:dyDescent="0.25">
      <c r="A579" s="152" t="s">
        <v>143</v>
      </c>
      <c r="B579" s="150">
        <v>57963</v>
      </c>
      <c r="C579" s="150">
        <v>-1250</v>
      </c>
      <c r="D579" s="150">
        <v>59213</v>
      </c>
      <c r="E579" s="151">
        <v>432</v>
      </c>
      <c r="F579" s="151">
        <v>57531</v>
      </c>
    </row>
    <row r="580" spans="1:6" x14ac:dyDescent="0.25">
      <c r="A580" s="152"/>
      <c r="B580" s="150"/>
      <c r="C580" s="150"/>
      <c r="D580" s="150"/>
      <c r="E580" s="151"/>
      <c r="F580" s="151"/>
    </row>
    <row r="581" spans="1:6" x14ac:dyDescent="0.25">
      <c r="A581" s="141" t="s">
        <v>516</v>
      </c>
      <c r="B581" s="150" t="s">
        <v>516</v>
      </c>
      <c r="C581" s="150" t="s">
        <v>516</v>
      </c>
      <c r="D581" s="151" t="s">
        <v>516</v>
      </c>
      <c r="E581" s="151" t="s">
        <v>516</v>
      </c>
      <c r="F581" s="151" t="s">
        <v>516</v>
      </c>
    </row>
    <row r="582" spans="1:6" x14ac:dyDescent="0.25">
      <c r="A582" s="149" t="s">
        <v>572</v>
      </c>
      <c r="B582" s="150">
        <v>220257</v>
      </c>
      <c r="C582" s="150">
        <v>30218</v>
      </c>
      <c r="D582" s="150">
        <v>190039</v>
      </c>
      <c r="E582" s="151">
        <v>169</v>
      </c>
      <c r="F582" s="151">
        <v>220088</v>
      </c>
    </row>
    <row r="583" spans="1:6" x14ac:dyDescent="0.25">
      <c r="A583" s="152" t="s">
        <v>1338</v>
      </c>
      <c r="B583" s="150">
        <v>616</v>
      </c>
      <c r="C583" s="150">
        <v>36</v>
      </c>
      <c r="D583" s="150">
        <v>580</v>
      </c>
      <c r="E583" s="151">
        <v>0</v>
      </c>
      <c r="F583" s="151">
        <v>616</v>
      </c>
    </row>
    <row r="584" spans="1:6" x14ac:dyDescent="0.25">
      <c r="A584" s="152" t="s">
        <v>125</v>
      </c>
      <c r="B584" s="150">
        <v>2</v>
      </c>
      <c r="C584" s="150">
        <v>2</v>
      </c>
      <c r="D584" s="150">
        <v>0</v>
      </c>
      <c r="E584" s="151">
        <v>0</v>
      </c>
      <c r="F584" s="151">
        <v>2</v>
      </c>
    </row>
    <row r="585" spans="1:6" x14ac:dyDescent="0.25">
      <c r="A585" s="152" t="s">
        <v>428</v>
      </c>
      <c r="B585" s="150">
        <v>13747</v>
      </c>
      <c r="C585" s="150">
        <v>772</v>
      </c>
      <c r="D585" s="150">
        <v>12975</v>
      </c>
      <c r="E585" s="151">
        <v>0</v>
      </c>
      <c r="F585" s="151">
        <v>13747</v>
      </c>
    </row>
    <row r="586" spans="1:6" x14ac:dyDescent="0.25">
      <c r="A586" s="152" t="s">
        <v>429</v>
      </c>
      <c r="B586" s="150">
        <v>6555</v>
      </c>
      <c r="C586" s="150">
        <v>379</v>
      </c>
      <c r="D586" s="150">
        <v>6176</v>
      </c>
      <c r="E586" s="151">
        <v>0</v>
      </c>
      <c r="F586" s="151">
        <v>6555</v>
      </c>
    </row>
    <row r="587" spans="1:6" x14ac:dyDescent="0.25">
      <c r="A587" s="152" t="s">
        <v>143</v>
      </c>
      <c r="B587" s="150">
        <v>199337</v>
      </c>
      <c r="C587" s="150">
        <v>29029</v>
      </c>
      <c r="D587" s="150">
        <v>170308</v>
      </c>
      <c r="E587" s="151">
        <v>169</v>
      </c>
      <c r="F587" s="151">
        <v>199168</v>
      </c>
    </row>
    <row r="588" spans="1:6" x14ac:dyDescent="0.25">
      <c r="A588" s="152"/>
      <c r="B588" s="150"/>
      <c r="C588" s="150"/>
      <c r="D588" s="150"/>
      <c r="E588" s="151"/>
      <c r="F588" s="151"/>
    </row>
    <row r="589" spans="1:6" x14ac:dyDescent="0.25">
      <c r="A589" s="153" t="s">
        <v>516</v>
      </c>
      <c r="B589" s="150" t="s">
        <v>516</v>
      </c>
      <c r="C589" s="150" t="s">
        <v>516</v>
      </c>
      <c r="D589" s="150" t="s">
        <v>516</v>
      </c>
      <c r="E589" s="151" t="s">
        <v>516</v>
      </c>
      <c r="F589" s="151" t="s">
        <v>516</v>
      </c>
    </row>
    <row r="590" spans="1:6" x14ac:dyDescent="0.25">
      <c r="A590" s="156" t="s">
        <v>573</v>
      </c>
      <c r="B590" s="150">
        <v>292826</v>
      </c>
      <c r="C590" s="150">
        <v>15037</v>
      </c>
      <c r="D590" s="150">
        <v>277789</v>
      </c>
      <c r="E590" s="151">
        <v>127</v>
      </c>
      <c r="F590" s="151">
        <v>292699</v>
      </c>
    </row>
    <row r="591" spans="1:6" x14ac:dyDescent="0.25">
      <c r="A591" s="152" t="s">
        <v>431</v>
      </c>
      <c r="B591" s="150">
        <v>42489</v>
      </c>
      <c r="C591" s="150">
        <v>899</v>
      </c>
      <c r="D591" s="150">
        <v>41590</v>
      </c>
      <c r="E591" s="151">
        <v>32</v>
      </c>
      <c r="F591" s="151">
        <v>42457</v>
      </c>
    </row>
    <row r="592" spans="1:6" x14ac:dyDescent="0.25">
      <c r="A592" s="152" t="s">
        <v>432</v>
      </c>
      <c r="B592" s="150">
        <v>178091</v>
      </c>
      <c r="C592" s="150">
        <v>13488</v>
      </c>
      <c r="D592" s="150">
        <v>164603</v>
      </c>
      <c r="E592" s="151">
        <v>6</v>
      </c>
      <c r="F592" s="151">
        <v>178085</v>
      </c>
    </row>
    <row r="593" spans="1:6" x14ac:dyDescent="0.25">
      <c r="A593" s="152" t="s">
        <v>433</v>
      </c>
      <c r="B593" s="150">
        <v>607</v>
      </c>
      <c r="C593" s="150">
        <v>17</v>
      </c>
      <c r="D593" s="150">
        <v>590</v>
      </c>
      <c r="E593" s="151">
        <v>0</v>
      </c>
      <c r="F593" s="151">
        <v>607</v>
      </c>
    </row>
    <row r="594" spans="1:6" x14ac:dyDescent="0.25">
      <c r="A594" s="152" t="s">
        <v>143</v>
      </c>
      <c r="B594" s="150">
        <v>71639</v>
      </c>
      <c r="C594" s="150">
        <v>633</v>
      </c>
      <c r="D594" s="150">
        <v>71006</v>
      </c>
      <c r="E594" s="151">
        <v>89</v>
      </c>
      <c r="F594" s="151">
        <v>71550</v>
      </c>
    </row>
    <row r="595" spans="1:6" x14ac:dyDescent="0.25">
      <c r="A595" s="152"/>
      <c r="B595" s="150"/>
      <c r="C595" s="150"/>
      <c r="D595" s="150"/>
      <c r="E595" s="151"/>
      <c r="F595" s="151"/>
    </row>
    <row r="596" spans="1:6" x14ac:dyDescent="0.25">
      <c r="A596" s="156" t="s">
        <v>516</v>
      </c>
      <c r="B596" s="150" t="s">
        <v>516</v>
      </c>
      <c r="C596" s="150" t="s">
        <v>516</v>
      </c>
      <c r="D596" s="150" t="s">
        <v>516</v>
      </c>
      <c r="E596" s="151" t="s">
        <v>516</v>
      </c>
      <c r="F596" s="151" t="s">
        <v>516</v>
      </c>
    </row>
    <row r="597" spans="1:6" x14ac:dyDescent="0.25">
      <c r="A597" s="149" t="s">
        <v>574</v>
      </c>
      <c r="B597" s="150">
        <v>167009</v>
      </c>
      <c r="C597" s="150">
        <v>15637</v>
      </c>
      <c r="D597" s="150">
        <v>151372</v>
      </c>
      <c r="E597" s="151">
        <v>5343</v>
      </c>
      <c r="F597" s="151">
        <v>161666</v>
      </c>
    </row>
    <row r="598" spans="1:6" x14ac:dyDescent="0.25">
      <c r="A598" s="152" t="s">
        <v>435</v>
      </c>
      <c r="B598" s="150">
        <v>5818</v>
      </c>
      <c r="C598" s="150">
        <v>55</v>
      </c>
      <c r="D598" s="150">
        <v>5763</v>
      </c>
      <c r="E598" s="151">
        <v>0</v>
      </c>
      <c r="F598" s="151">
        <v>5818</v>
      </c>
    </row>
    <row r="599" spans="1:6" x14ac:dyDescent="0.25">
      <c r="A599" s="152" t="s">
        <v>436</v>
      </c>
      <c r="B599" s="150">
        <v>538</v>
      </c>
      <c r="C599" s="150">
        <v>5</v>
      </c>
      <c r="D599" s="150">
        <v>533</v>
      </c>
      <c r="E599" s="151">
        <v>0</v>
      </c>
      <c r="F599" s="151">
        <v>538</v>
      </c>
    </row>
    <row r="600" spans="1:6" x14ac:dyDescent="0.25">
      <c r="A600" s="152" t="s">
        <v>437</v>
      </c>
      <c r="B600" s="150">
        <v>10038</v>
      </c>
      <c r="C600" s="150">
        <v>1212</v>
      </c>
      <c r="D600" s="150">
        <v>8826</v>
      </c>
      <c r="E600" s="151">
        <v>76</v>
      </c>
      <c r="F600" s="151">
        <v>9962</v>
      </c>
    </row>
    <row r="601" spans="1:6" x14ac:dyDescent="0.25">
      <c r="A601" s="152" t="s">
        <v>143</v>
      </c>
      <c r="B601" s="150">
        <v>150615</v>
      </c>
      <c r="C601" s="150">
        <v>14365</v>
      </c>
      <c r="D601" s="150">
        <v>136250</v>
      </c>
      <c r="E601" s="151">
        <v>5267</v>
      </c>
      <c r="F601" s="151">
        <v>145348</v>
      </c>
    </row>
    <row r="602" spans="1:6" x14ac:dyDescent="0.25">
      <c r="A602" s="152"/>
      <c r="B602" s="150"/>
      <c r="C602" s="150"/>
      <c r="D602" s="150"/>
      <c r="E602" s="151"/>
      <c r="F602" s="151"/>
    </row>
    <row r="603" spans="1:6" x14ac:dyDescent="0.25">
      <c r="A603" s="153" t="s">
        <v>516</v>
      </c>
      <c r="B603" s="150" t="s">
        <v>516</v>
      </c>
      <c r="C603" s="150" t="s">
        <v>516</v>
      </c>
      <c r="D603" s="150" t="s">
        <v>516</v>
      </c>
      <c r="E603" s="151" t="s">
        <v>516</v>
      </c>
      <c r="F603" s="151" t="s">
        <v>516</v>
      </c>
    </row>
    <row r="604" spans="1:6" x14ac:dyDescent="0.25">
      <c r="A604" s="149" t="s">
        <v>575</v>
      </c>
      <c r="B604" s="150">
        <v>399538</v>
      </c>
      <c r="C604" s="150">
        <v>20090</v>
      </c>
      <c r="D604" s="150">
        <v>379448</v>
      </c>
      <c r="E604" s="151">
        <v>6</v>
      </c>
      <c r="F604" s="151">
        <v>399532</v>
      </c>
    </row>
    <row r="605" spans="1:6" x14ac:dyDescent="0.25">
      <c r="A605" s="152" t="s">
        <v>242</v>
      </c>
      <c r="B605" s="150">
        <v>4489</v>
      </c>
      <c r="C605" s="150">
        <v>-1</v>
      </c>
      <c r="D605" s="150">
        <v>4490</v>
      </c>
      <c r="E605" s="151">
        <v>0</v>
      </c>
      <c r="F605" s="151">
        <v>4489</v>
      </c>
    </row>
    <row r="606" spans="1:6" x14ac:dyDescent="0.25">
      <c r="A606" s="152" t="s">
        <v>439</v>
      </c>
      <c r="B606" s="150">
        <v>64472</v>
      </c>
      <c r="C606" s="150">
        <v>7115</v>
      </c>
      <c r="D606" s="150">
        <v>57357</v>
      </c>
      <c r="E606" s="151">
        <v>0</v>
      </c>
      <c r="F606" s="151">
        <v>64472</v>
      </c>
    </row>
    <row r="607" spans="1:6" x14ac:dyDescent="0.25">
      <c r="A607" s="152" t="s">
        <v>440</v>
      </c>
      <c r="B607" s="150">
        <v>53865</v>
      </c>
      <c r="C607" s="150">
        <v>1948</v>
      </c>
      <c r="D607" s="150">
        <v>51917</v>
      </c>
      <c r="E607" s="151">
        <v>6</v>
      </c>
      <c r="F607" s="151">
        <v>53859</v>
      </c>
    </row>
    <row r="608" spans="1:6" x14ac:dyDescent="0.25">
      <c r="A608" s="152" t="s">
        <v>441</v>
      </c>
      <c r="B608" s="150">
        <v>21849</v>
      </c>
      <c r="C608" s="150">
        <v>1101</v>
      </c>
      <c r="D608" s="150">
        <v>20748</v>
      </c>
      <c r="E608" s="151">
        <v>0</v>
      </c>
      <c r="F608" s="151">
        <v>21849</v>
      </c>
    </row>
    <row r="609" spans="1:6" x14ac:dyDescent="0.25">
      <c r="A609" s="152" t="s">
        <v>143</v>
      </c>
      <c r="B609" s="150">
        <v>254863</v>
      </c>
      <c r="C609" s="150">
        <v>9927</v>
      </c>
      <c r="D609" s="150">
        <v>244936</v>
      </c>
      <c r="E609" s="151">
        <v>0</v>
      </c>
      <c r="F609" s="151">
        <v>254863</v>
      </c>
    </row>
    <row r="610" spans="1:6" x14ac:dyDescent="0.25">
      <c r="A610" s="152"/>
      <c r="B610" s="150"/>
      <c r="C610" s="150"/>
      <c r="D610" s="150"/>
      <c r="E610" s="151"/>
      <c r="F610" s="151"/>
    </row>
    <row r="611" spans="1:6" x14ac:dyDescent="0.25">
      <c r="A611" s="141" t="s">
        <v>516</v>
      </c>
      <c r="B611" s="150" t="s">
        <v>516</v>
      </c>
      <c r="C611" s="150" t="s">
        <v>516</v>
      </c>
      <c r="D611" s="151" t="s">
        <v>516</v>
      </c>
      <c r="E611" s="151" t="s">
        <v>516</v>
      </c>
      <c r="F611" s="151" t="s">
        <v>516</v>
      </c>
    </row>
    <row r="612" spans="1:6" x14ac:dyDescent="0.25">
      <c r="A612" s="149" t="s">
        <v>576</v>
      </c>
      <c r="B612" s="150">
        <v>449124</v>
      </c>
      <c r="C612" s="150">
        <v>26406</v>
      </c>
      <c r="D612" s="150">
        <v>422718</v>
      </c>
      <c r="E612" s="151">
        <v>112</v>
      </c>
      <c r="F612" s="151">
        <v>449012</v>
      </c>
    </row>
    <row r="613" spans="1:6" x14ac:dyDescent="0.25">
      <c r="A613" s="152" t="s">
        <v>443</v>
      </c>
      <c r="B613" s="150">
        <v>43905</v>
      </c>
      <c r="C613" s="150">
        <v>2409</v>
      </c>
      <c r="D613" s="150">
        <v>41496</v>
      </c>
      <c r="E613" s="151">
        <v>0</v>
      </c>
      <c r="F613" s="151">
        <v>43905</v>
      </c>
    </row>
    <row r="614" spans="1:6" x14ac:dyDescent="0.25">
      <c r="A614" s="152" t="s">
        <v>444</v>
      </c>
      <c r="B614" s="150">
        <v>27786</v>
      </c>
      <c r="C614" s="150">
        <v>1545</v>
      </c>
      <c r="D614" s="150">
        <v>26241</v>
      </c>
      <c r="E614" s="151">
        <v>5</v>
      </c>
      <c r="F614" s="151">
        <v>27781</v>
      </c>
    </row>
    <row r="615" spans="1:6" x14ac:dyDescent="0.25">
      <c r="A615" s="152" t="s">
        <v>445</v>
      </c>
      <c r="B615" s="150">
        <v>16119</v>
      </c>
      <c r="C615" s="150">
        <v>2297</v>
      </c>
      <c r="D615" s="150">
        <v>13822</v>
      </c>
      <c r="E615" s="151">
        <v>0</v>
      </c>
      <c r="F615" s="151">
        <v>16119</v>
      </c>
    </row>
    <row r="616" spans="1:6" x14ac:dyDescent="0.25">
      <c r="A616" s="152" t="s">
        <v>446</v>
      </c>
      <c r="B616" s="150">
        <v>14897</v>
      </c>
      <c r="C616" s="150">
        <v>1240</v>
      </c>
      <c r="D616" s="150">
        <v>13657</v>
      </c>
      <c r="E616" s="151">
        <v>0</v>
      </c>
      <c r="F616" s="151">
        <v>14897</v>
      </c>
    </row>
    <row r="617" spans="1:6" x14ac:dyDescent="0.25">
      <c r="A617" s="152" t="s">
        <v>447</v>
      </c>
      <c r="B617" s="150">
        <v>37128</v>
      </c>
      <c r="C617" s="150">
        <v>3786</v>
      </c>
      <c r="D617" s="150">
        <v>33342</v>
      </c>
      <c r="E617" s="151">
        <v>0</v>
      </c>
      <c r="F617" s="151">
        <v>37128</v>
      </c>
    </row>
    <row r="618" spans="1:6" x14ac:dyDescent="0.25">
      <c r="A618" s="152" t="s">
        <v>448</v>
      </c>
      <c r="B618" s="150">
        <v>57248</v>
      </c>
      <c r="C618" s="150">
        <v>3678</v>
      </c>
      <c r="D618" s="150">
        <v>53570</v>
      </c>
      <c r="E618" s="151">
        <v>15</v>
      </c>
      <c r="F618" s="151">
        <v>57233</v>
      </c>
    </row>
    <row r="619" spans="1:6" x14ac:dyDescent="0.25">
      <c r="A619" s="152" t="s">
        <v>449</v>
      </c>
      <c r="B619" s="150">
        <v>36156</v>
      </c>
      <c r="C619" s="150">
        <v>2874</v>
      </c>
      <c r="D619" s="150">
        <v>33282</v>
      </c>
      <c r="E619" s="151">
        <v>0</v>
      </c>
      <c r="F619" s="151">
        <v>36156</v>
      </c>
    </row>
    <row r="620" spans="1:6" x14ac:dyDescent="0.25">
      <c r="A620" s="152" t="s">
        <v>143</v>
      </c>
      <c r="B620" s="150">
        <v>215885</v>
      </c>
      <c r="C620" s="150">
        <v>8577</v>
      </c>
      <c r="D620" s="150">
        <v>207308</v>
      </c>
      <c r="E620" s="151">
        <v>92</v>
      </c>
      <c r="F620" s="151">
        <v>215793</v>
      </c>
    </row>
    <row r="621" spans="1:6" x14ac:dyDescent="0.25">
      <c r="A621" s="152"/>
      <c r="B621" s="150"/>
      <c r="C621" s="150"/>
      <c r="D621" s="150"/>
      <c r="E621" s="151"/>
      <c r="F621" s="151"/>
    </row>
    <row r="622" spans="1:6" x14ac:dyDescent="0.25">
      <c r="A622" s="153" t="s">
        <v>516</v>
      </c>
      <c r="B622" s="150" t="s">
        <v>516</v>
      </c>
      <c r="C622" s="150" t="s">
        <v>516</v>
      </c>
      <c r="D622" s="150" t="s">
        <v>516</v>
      </c>
      <c r="E622" s="151" t="s">
        <v>516</v>
      </c>
      <c r="F622" s="151" t="s">
        <v>516</v>
      </c>
    </row>
    <row r="623" spans="1:6" x14ac:dyDescent="0.25">
      <c r="A623" s="149" t="s">
        <v>577</v>
      </c>
      <c r="B623" s="150">
        <v>118577</v>
      </c>
      <c r="C623" s="150">
        <v>25157</v>
      </c>
      <c r="D623" s="150">
        <v>93420</v>
      </c>
      <c r="E623" s="151">
        <v>8294</v>
      </c>
      <c r="F623" s="151">
        <v>110283</v>
      </c>
    </row>
    <row r="624" spans="1:6" x14ac:dyDescent="0.25">
      <c r="A624" s="152" t="s">
        <v>451</v>
      </c>
      <c r="B624" s="150">
        <v>2490</v>
      </c>
      <c r="C624" s="150">
        <v>72</v>
      </c>
      <c r="D624" s="150">
        <v>2418</v>
      </c>
      <c r="E624" s="151">
        <v>0</v>
      </c>
      <c r="F624" s="151">
        <v>2490</v>
      </c>
    </row>
    <row r="625" spans="1:6" x14ac:dyDescent="0.25">
      <c r="A625" s="152" t="s">
        <v>452</v>
      </c>
      <c r="B625" s="150">
        <v>1061</v>
      </c>
      <c r="C625" s="150">
        <v>73</v>
      </c>
      <c r="D625" s="150">
        <v>988</v>
      </c>
      <c r="E625" s="151">
        <v>0</v>
      </c>
      <c r="F625" s="151">
        <v>1061</v>
      </c>
    </row>
    <row r="626" spans="1:6" x14ac:dyDescent="0.25">
      <c r="A626" s="152" t="s">
        <v>453</v>
      </c>
      <c r="B626" s="150">
        <v>714</v>
      </c>
      <c r="C626" s="150">
        <v>11</v>
      </c>
      <c r="D626" s="150">
        <v>703</v>
      </c>
      <c r="E626" s="151">
        <v>0</v>
      </c>
      <c r="F626" s="151">
        <v>714</v>
      </c>
    </row>
    <row r="627" spans="1:6" x14ac:dyDescent="0.25">
      <c r="A627" s="152" t="s">
        <v>454</v>
      </c>
      <c r="B627" s="150">
        <v>803</v>
      </c>
      <c r="C627" s="150">
        <v>18</v>
      </c>
      <c r="D627" s="150">
        <v>785</v>
      </c>
      <c r="E627" s="151">
        <v>0</v>
      </c>
      <c r="F627" s="151">
        <v>803</v>
      </c>
    </row>
    <row r="628" spans="1:6" x14ac:dyDescent="0.25">
      <c r="A628" s="152" t="s">
        <v>455</v>
      </c>
      <c r="B628" s="150">
        <v>8016</v>
      </c>
      <c r="C628" s="150">
        <v>1307</v>
      </c>
      <c r="D628" s="150">
        <v>6709</v>
      </c>
      <c r="E628" s="151">
        <v>0</v>
      </c>
      <c r="F628" s="151">
        <v>8016</v>
      </c>
    </row>
    <row r="629" spans="1:6" x14ac:dyDescent="0.25">
      <c r="A629" s="152" t="s">
        <v>143</v>
      </c>
      <c r="B629" s="150">
        <v>105493</v>
      </c>
      <c r="C629" s="150">
        <v>23676</v>
      </c>
      <c r="D629" s="150">
        <v>81817</v>
      </c>
      <c r="E629" s="151">
        <v>8294</v>
      </c>
      <c r="F629" s="151">
        <v>97199</v>
      </c>
    </row>
    <row r="630" spans="1:6" x14ac:dyDescent="0.25">
      <c r="A630" s="152"/>
      <c r="B630" s="150"/>
      <c r="C630" s="150"/>
      <c r="D630" s="150"/>
      <c r="E630" s="151"/>
      <c r="F630" s="151"/>
    </row>
    <row r="631" spans="1:6" x14ac:dyDescent="0.25">
      <c r="A631" s="141" t="s">
        <v>516</v>
      </c>
      <c r="B631" s="150" t="s">
        <v>516</v>
      </c>
      <c r="C631" s="150" t="s">
        <v>516</v>
      </c>
      <c r="D631" s="151" t="s">
        <v>516</v>
      </c>
      <c r="E631" s="151" t="s">
        <v>516</v>
      </c>
      <c r="F631" s="151" t="s">
        <v>516</v>
      </c>
    </row>
    <row r="632" spans="1:6" x14ac:dyDescent="0.25">
      <c r="A632" s="149" t="s">
        <v>578</v>
      </c>
      <c r="B632" s="150">
        <v>44349</v>
      </c>
      <c r="C632" s="150">
        <v>2798</v>
      </c>
      <c r="D632" s="150">
        <v>41551</v>
      </c>
      <c r="E632" s="151">
        <v>2705</v>
      </c>
      <c r="F632" s="151">
        <v>41644</v>
      </c>
    </row>
    <row r="633" spans="1:6" x14ac:dyDescent="0.25">
      <c r="A633" s="152" t="s">
        <v>457</v>
      </c>
      <c r="B633" s="150">
        <v>699</v>
      </c>
      <c r="C633" s="150">
        <v>-13</v>
      </c>
      <c r="D633" s="150">
        <v>712</v>
      </c>
      <c r="E633" s="151">
        <v>0</v>
      </c>
      <c r="F633" s="151">
        <v>699</v>
      </c>
    </row>
    <row r="634" spans="1:6" x14ac:dyDescent="0.25">
      <c r="A634" s="152" t="s">
        <v>458</v>
      </c>
      <c r="B634" s="150">
        <v>6819</v>
      </c>
      <c r="C634" s="150">
        <v>-31</v>
      </c>
      <c r="D634" s="150">
        <v>6850</v>
      </c>
      <c r="E634" s="151">
        <v>0</v>
      </c>
      <c r="F634" s="151">
        <v>6819</v>
      </c>
    </row>
    <row r="635" spans="1:6" x14ac:dyDescent="0.25">
      <c r="A635" s="152" t="s">
        <v>143</v>
      </c>
      <c r="B635" s="150">
        <v>36831</v>
      </c>
      <c r="C635" s="150">
        <v>2842</v>
      </c>
      <c r="D635" s="150">
        <v>33989</v>
      </c>
      <c r="E635" s="151">
        <v>2705</v>
      </c>
      <c r="F635" s="151">
        <v>34126</v>
      </c>
    </row>
    <row r="636" spans="1:6" x14ac:dyDescent="0.25">
      <c r="A636" s="152"/>
      <c r="B636" s="150"/>
      <c r="C636" s="150"/>
      <c r="D636" s="150"/>
      <c r="E636" s="151"/>
      <c r="F636" s="151"/>
    </row>
    <row r="637" spans="1:6" x14ac:dyDescent="0.25">
      <c r="A637" s="141" t="s">
        <v>516</v>
      </c>
      <c r="B637" s="150" t="s">
        <v>516</v>
      </c>
      <c r="C637" s="150" t="s">
        <v>516</v>
      </c>
      <c r="D637" s="151" t="s">
        <v>516</v>
      </c>
      <c r="E637" s="151" t="s">
        <v>516</v>
      </c>
      <c r="F637" s="151" t="s">
        <v>516</v>
      </c>
    </row>
    <row r="638" spans="1:6" x14ac:dyDescent="0.25">
      <c r="A638" s="149" t="s">
        <v>579</v>
      </c>
      <c r="B638" s="150">
        <v>22478</v>
      </c>
      <c r="C638" s="150">
        <v>-92</v>
      </c>
      <c r="D638" s="150">
        <v>22570</v>
      </c>
      <c r="E638" s="151">
        <v>2780</v>
      </c>
      <c r="F638" s="151">
        <v>19698</v>
      </c>
    </row>
    <row r="639" spans="1:6" x14ac:dyDescent="0.25">
      <c r="A639" s="152" t="s">
        <v>460</v>
      </c>
      <c r="B639" s="150">
        <v>6974</v>
      </c>
      <c r="C639" s="150">
        <v>-43</v>
      </c>
      <c r="D639" s="150">
        <v>7017</v>
      </c>
      <c r="E639" s="151">
        <v>0</v>
      </c>
      <c r="F639" s="151">
        <v>6974</v>
      </c>
    </row>
    <row r="640" spans="1:6" x14ac:dyDescent="0.25">
      <c r="A640" s="152" t="s">
        <v>143</v>
      </c>
      <c r="B640" s="150">
        <v>15504</v>
      </c>
      <c r="C640" s="150">
        <v>-49</v>
      </c>
      <c r="D640" s="150">
        <v>15553</v>
      </c>
      <c r="E640" s="151">
        <v>2780</v>
      </c>
      <c r="F640" s="151">
        <v>12724</v>
      </c>
    </row>
    <row r="641" spans="1:6" x14ac:dyDescent="0.25">
      <c r="A641" s="152"/>
      <c r="B641" s="150"/>
      <c r="C641" s="150"/>
      <c r="D641" s="150"/>
      <c r="E641" s="151"/>
      <c r="F641" s="151"/>
    </row>
    <row r="642" spans="1:6" x14ac:dyDescent="0.25">
      <c r="A642" s="141" t="s">
        <v>516</v>
      </c>
      <c r="B642" s="150" t="s">
        <v>516</v>
      </c>
      <c r="C642" s="150" t="s">
        <v>516</v>
      </c>
      <c r="D642" s="151" t="s">
        <v>516</v>
      </c>
      <c r="E642" s="151" t="s">
        <v>516</v>
      </c>
      <c r="F642" s="151" t="s">
        <v>516</v>
      </c>
    </row>
    <row r="643" spans="1:6" x14ac:dyDescent="0.25">
      <c r="A643" s="149" t="s">
        <v>580</v>
      </c>
      <c r="B643" s="150">
        <v>15887</v>
      </c>
      <c r="C643" s="150">
        <v>352</v>
      </c>
      <c r="D643" s="150">
        <v>15535</v>
      </c>
      <c r="E643" s="151">
        <v>4989</v>
      </c>
      <c r="F643" s="151">
        <v>10898</v>
      </c>
    </row>
    <row r="644" spans="1:6" x14ac:dyDescent="0.25">
      <c r="A644" s="152" t="s">
        <v>462</v>
      </c>
      <c r="B644" s="150">
        <v>1853</v>
      </c>
      <c r="C644" s="150">
        <v>-44</v>
      </c>
      <c r="D644" s="150">
        <v>1897</v>
      </c>
      <c r="E644" s="151">
        <v>0</v>
      </c>
      <c r="F644" s="151">
        <v>1853</v>
      </c>
    </row>
    <row r="645" spans="1:6" x14ac:dyDescent="0.25">
      <c r="A645" s="152" t="s">
        <v>463</v>
      </c>
      <c r="B645" s="150">
        <v>243</v>
      </c>
      <c r="C645" s="150">
        <v>-12</v>
      </c>
      <c r="D645" s="150">
        <v>255</v>
      </c>
      <c r="E645" s="151">
        <v>0</v>
      </c>
      <c r="F645" s="151">
        <v>243</v>
      </c>
    </row>
    <row r="646" spans="1:6" x14ac:dyDescent="0.25">
      <c r="A646" s="152" t="s">
        <v>769</v>
      </c>
      <c r="B646" s="150">
        <v>339</v>
      </c>
      <c r="C646" s="150">
        <v>-68</v>
      </c>
      <c r="D646" s="150">
        <v>407</v>
      </c>
      <c r="E646" s="151">
        <v>0</v>
      </c>
      <c r="F646" s="151">
        <v>339</v>
      </c>
    </row>
    <row r="647" spans="1:6" x14ac:dyDescent="0.25">
      <c r="A647" s="152" t="s">
        <v>740</v>
      </c>
      <c r="B647" s="150">
        <v>13452</v>
      </c>
      <c r="C647" s="150">
        <v>476</v>
      </c>
      <c r="D647" s="150">
        <v>12976</v>
      </c>
      <c r="E647" s="151">
        <v>4989</v>
      </c>
      <c r="F647" s="151">
        <v>8463</v>
      </c>
    </row>
    <row r="648" spans="1:6" x14ac:dyDescent="0.25">
      <c r="A648" s="152"/>
      <c r="B648" s="150"/>
      <c r="C648" s="150"/>
      <c r="D648" s="150"/>
      <c r="E648" s="151"/>
      <c r="F648" s="151"/>
    </row>
    <row r="649" spans="1:6" x14ac:dyDescent="0.25">
      <c r="A649" s="141" t="s">
        <v>516</v>
      </c>
      <c r="B649" s="150" t="s">
        <v>516</v>
      </c>
      <c r="C649" s="150" t="s">
        <v>516</v>
      </c>
      <c r="D649" s="151" t="s">
        <v>516</v>
      </c>
      <c r="E649" s="151" t="s">
        <v>516</v>
      </c>
      <c r="F649" s="151" t="s">
        <v>516</v>
      </c>
    </row>
    <row r="650" spans="1:6" x14ac:dyDescent="0.25">
      <c r="A650" s="149" t="s">
        <v>581</v>
      </c>
      <c r="B650" s="150">
        <v>517411</v>
      </c>
      <c r="C650" s="150">
        <v>22818</v>
      </c>
      <c r="D650" s="150">
        <v>494593</v>
      </c>
      <c r="E650" s="151">
        <v>1896</v>
      </c>
      <c r="F650" s="151">
        <v>515515</v>
      </c>
    </row>
    <row r="651" spans="1:6" x14ac:dyDescent="0.25">
      <c r="A651" s="152" t="s">
        <v>466</v>
      </c>
      <c r="B651" s="150">
        <v>64569</v>
      </c>
      <c r="C651" s="150">
        <v>3564</v>
      </c>
      <c r="D651" s="150">
        <v>61005</v>
      </c>
      <c r="E651" s="151">
        <v>30</v>
      </c>
      <c r="F651" s="151">
        <v>64539</v>
      </c>
    </row>
    <row r="652" spans="1:6" x14ac:dyDescent="0.25">
      <c r="A652" s="152" t="s">
        <v>467</v>
      </c>
      <c r="B652" s="150">
        <v>4291</v>
      </c>
      <c r="C652" s="150">
        <v>44</v>
      </c>
      <c r="D652" s="150">
        <v>4247</v>
      </c>
      <c r="E652" s="151">
        <v>0</v>
      </c>
      <c r="F652" s="151">
        <v>4291</v>
      </c>
    </row>
    <row r="653" spans="1:6" x14ac:dyDescent="0.25">
      <c r="A653" s="152" t="s">
        <v>468</v>
      </c>
      <c r="B653" s="150">
        <v>20242</v>
      </c>
      <c r="C653" s="150">
        <v>922</v>
      </c>
      <c r="D653" s="150">
        <v>19320</v>
      </c>
      <c r="E653" s="151">
        <v>0</v>
      </c>
      <c r="F653" s="151">
        <v>20242</v>
      </c>
    </row>
    <row r="654" spans="1:6" x14ac:dyDescent="0.25">
      <c r="A654" s="152" t="s">
        <v>469</v>
      </c>
      <c r="B654" s="150">
        <v>31792</v>
      </c>
      <c r="C654" s="150">
        <v>4761</v>
      </c>
      <c r="D654" s="150">
        <v>27031</v>
      </c>
      <c r="E654" s="151">
        <v>0</v>
      </c>
      <c r="F654" s="151">
        <v>31792</v>
      </c>
    </row>
    <row r="655" spans="1:6" x14ac:dyDescent="0.25">
      <c r="A655" s="152" t="s">
        <v>470</v>
      </c>
      <c r="B655" s="150">
        <v>88922</v>
      </c>
      <c r="C655" s="150">
        <v>3740</v>
      </c>
      <c r="D655" s="150">
        <v>85182</v>
      </c>
      <c r="E655" s="151">
        <v>0</v>
      </c>
      <c r="F655" s="151">
        <v>88922</v>
      </c>
    </row>
    <row r="656" spans="1:6" x14ac:dyDescent="0.25">
      <c r="A656" s="152" t="s">
        <v>471</v>
      </c>
      <c r="B656" s="150">
        <v>21280</v>
      </c>
      <c r="C656" s="150">
        <v>530</v>
      </c>
      <c r="D656" s="150">
        <v>20750</v>
      </c>
      <c r="E656" s="151">
        <v>0</v>
      </c>
      <c r="F656" s="151">
        <v>21280</v>
      </c>
    </row>
    <row r="657" spans="1:6" x14ac:dyDescent="0.25">
      <c r="A657" s="152" t="s">
        <v>124</v>
      </c>
      <c r="B657" s="150">
        <v>60</v>
      </c>
      <c r="C657" s="150">
        <v>0</v>
      </c>
      <c r="D657" s="150">
        <v>60</v>
      </c>
      <c r="E657" s="151">
        <v>0</v>
      </c>
      <c r="F657" s="151">
        <v>60</v>
      </c>
    </row>
    <row r="658" spans="1:6" x14ac:dyDescent="0.25">
      <c r="A658" s="152" t="s">
        <v>472</v>
      </c>
      <c r="B658" s="150">
        <v>11823</v>
      </c>
      <c r="C658" s="150">
        <v>164</v>
      </c>
      <c r="D658" s="150">
        <v>11659</v>
      </c>
      <c r="E658" s="151">
        <v>0</v>
      </c>
      <c r="F658" s="151">
        <v>11823</v>
      </c>
    </row>
    <row r="659" spans="1:6" x14ac:dyDescent="0.25">
      <c r="A659" s="152" t="s">
        <v>473</v>
      </c>
      <c r="B659" s="150">
        <v>2662</v>
      </c>
      <c r="C659" s="150">
        <v>38</v>
      </c>
      <c r="D659" s="150">
        <v>2624</v>
      </c>
      <c r="E659" s="151">
        <v>0</v>
      </c>
      <c r="F659" s="151">
        <v>2662</v>
      </c>
    </row>
    <row r="660" spans="1:6" x14ac:dyDescent="0.25">
      <c r="A660" s="152" t="s">
        <v>474</v>
      </c>
      <c r="B660" s="150">
        <v>25078</v>
      </c>
      <c r="C660" s="150">
        <v>2614</v>
      </c>
      <c r="D660" s="150">
        <v>22464</v>
      </c>
      <c r="E660" s="151">
        <v>0</v>
      </c>
      <c r="F660" s="151">
        <v>25078</v>
      </c>
    </row>
    <row r="661" spans="1:6" x14ac:dyDescent="0.25">
      <c r="A661" s="152" t="s">
        <v>475</v>
      </c>
      <c r="B661" s="150">
        <v>1972</v>
      </c>
      <c r="C661" s="150">
        <v>180</v>
      </c>
      <c r="D661" s="150">
        <v>1792</v>
      </c>
      <c r="E661" s="151">
        <v>0</v>
      </c>
      <c r="F661" s="151">
        <v>1972</v>
      </c>
    </row>
    <row r="662" spans="1:6" x14ac:dyDescent="0.25">
      <c r="A662" s="152" t="s">
        <v>476</v>
      </c>
      <c r="B662" s="150">
        <v>11679</v>
      </c>
      <c r="C662" s="150">
        <v>1080</v>
      </c>
      <c r="D662" s="150">
        <v>10599</v>
      </c>
      <c r="E662" s="151">
        <v>0</v>
      </c>
      <c r="F662" s="151">
        <v>11679</v>
      </c>
    </row>
    <row r="663" spans="1:6" x14ac:dyDescent="0.25">
      <c r="A663" s="152" t="s">
        <v>477</v>
      </c>
      <c r="B663" s="150">
        <v>40366</v>
      </c>
      <c r="C663" s="150">
        <v>2229</v>
      </c>
      <c r="D663" s="150">
        <v>38137</v>
      </c>
      <c r="E663" s="151">
        <v>6</v>
      </c>
      <c r="F663" s="151">
        <v>40360</v>
      </c>
    </row>
    <row r="664" spans="1:6" x14ac:dyDescent="0.25">
      <c r="A664" s="152" t="s">
        <v>478</v>
      </c>
      <c r="B664" s="150">
        <v>1694</v>
      </c>
      <c r="C664" s="150">
        <v>-42</v>
      </c>
      <c r="D664" s="150">
        <v>1736</v>
      </c>
      <c r="E664" s="151">
        <v>0</v>
      </c>
      <c r="F664" s="151">
        <v>1694</v>
      </c>
    </row>
    <row r="665" spans="1:6" x14ac:dyDescent="0.25">
      <c r="A665" s="152" t="s">
        <v>479</v>
      </c>
      <c r="B665" s="150">
        <v>3062</v>
      </c>
      <c r="C665" s="150">
        <v>30</v>
      </c>
      <c r="D665" s="150">
        <v>3032</v>
      </c>
      <c r="E665" s="151">
        <v>0</v>
      </c>
      <c r="F665" s="151">
        <v>3062</v>
      </c>
    </row>
    <row r="666" spans="1:6" x14ac:dyDescent="0.25">
      <c r="A666" s="152" t="s">
        <v>480</v>
      </c>
      <c r="B666" s="150">
        <v>59315</v>
      </c>
      <c r="C666" s="150">
        <v>3267</v>
      </c>
      <c r="D666" s="150">
        <v>56048</v>
      </c>
      <c r="E666" s="151">
        <v>0</v>
      </c>
      <c r="F666" s="151">
        <v>59315</v>
      </c>
    </row>
    <row r="667" spans="1:6" x14ac:dyDescent="0.25">
      <c r="A667" s="152" t="s">
        <v>481</v>
      </c>
      <c r="B667" s="150">
        <v>12635</v>
      </c>
      <c r="C667" s="150">
        <v>383</v>
      </c>
      <c r="D667" s="150">
        <v>12252</v>
      </c>
      <c r="E667" s="151">
        <v>0</v>
      </c>
      <c r="F667" s="151">
        <v>12635</v>
      </c>
    </row>
    <row r="668" spans="1:6" x14ac:dyDescent="0.25">
      <c r="A668" s="152" t="s">
        <v>143</v>
      </c>
      <c r="B668" s="150">
        <v>115969</v>
      </c>
      <c r="C668" s="150">
        <v>-686</v>
      </c>
      <c r="D668" s="150">
        <v>116655</v>
      </c>
      <c r="E668" s="151">
        <v>1860</v>
      </c>
      <c r="F668" s="151">
        <v>114109</v>
      </c>
    </row>
    <row r="669" spans="1:6" x14ac:dyDescent="0.25">
      <c r="A669" s="152"/>
      <c r="B669" s="150"/>
      <c r="C669" s="150"/>
      <c r="D669" s="150"/>
      <c r="E669" s="151"/>
      <c r="F669" s="151"/>
    </row>
    <row r="670" spans="1:6" x14ac:dyDescent="0.25">
      <c r="A670" s="152" t="s">
        <v>722</v>
      </c>
      <c r="B670" s="150" t="s">
        <v>516</v>
      </c>
      <c r="C670" s="150" t="s">
        <v>516</v>
      </c>
      <c r="D670" s="151" t="s">
        <v>516</v>
      </c>
      <c r="E670" s="151" t="s">
        <v>516</v>
      </c>
      <c r="F670" s="151" t="s">
        <v>516</v>
      </c>
    </row>
    <row r="671" spans="1:6" x14ac:dyDescent="0.25">
      <c r="A671" s="149" t="s">
        <v>582</v>
      </c>
      <c r="B671" s="150">
        <v>31599</v>
      </c>
      <c r="C671" s="150">
        <v>823</v>
      </c>
      <c r="D671" s="150">
        <v>30776</v>
      </c>
      <c r="E671" s="151">
        <v>3151</v>
      </c>
      <c r="F671" s="151">
        <v>28448</v>
      </c>
    </row>
    <row r="672" spans="1:6" x14ac:dyDescent="0.25">
      <c r="A672" s="152" t="s">
        <v>483</v>
      </c>
      <c r="B672" s="150">
        <v>285</v>
      </c>
      <c r="C672" s="150">
        <v>-8</v>
      </c>
      <c r="D672" s="150">
        <v>293</v>
      </c>
      <c r="E672" s="151">
        <v>0</v>
      </c>
      <c r="F672" s="151">
        <v>285</v>
      </c>
    </row>
    <row r="673" spans="1:6" x14ac:dyDescent="0.25">
      <c r="A673" s="152" t="s">
        <v>484</v>
      </c>
      <c r="B673" s="150">
        <v>466</v>
      </c>
      <c r="C673" s="150">
        <v>9</v>
      </c>
      <c r="D673" s="150">
        <v>457</v>
      </c>
      <c r="E673" s="151">
        <v>0</v>
      </c>
      <c r="F673" s="151">
        <v>466</v>
      </c>
    </row>
    <row r="674" spans="1:6" x14ac:dyDescent="0.25">
      <c r="A674" s="152" t="s">
        <v>143</v>
      </c>
      <c r="B674" s="150">
        <v>30848</v>
      </c>
      <c r="C674" s="150">
        <v>822</v>
      </c>
      <c r="D674" s="150">
        <v>30026</v>
      </c>
      <c r="E674" s="151">
        <v>3151</v>
      </c>
      <c r="F674" s="151">
        <v>27697</v>
      </c>
    </row>
    <row r="675" spans="1:6" x14ac:dyDescent="0.25">
      <c r="A675" s="152"/>
      <c r="B675" s="150"/>
      <c r="C675" s="150"/>
      <c r="D675" s="150"/>
      <c r="E675" s="151"/>
      <c r="F675" s="151"/>
    </row>
    <row r="676" spans="1:6" x14ac:dyDescent="0.25">
      <c r="A676" s="141" t="s">
        <v>516</v>
      </c>
      <c r="B676" s="150" t="s">
        <v>516</v>
      </c>
      <c r="C676" s="150" t="s">
        <v>516</v>
      </c>
      <c r="D676" s="151" t="s">
        <v>516</v>
      </c>
      <c r="E676" s="151" t="s">
        <v>516</v>
      </c>
      <c r="F676" s="151" t="s">
        <v>516</v>
      </c>
    </row>
    <row r="677" spans="1:6" x14ac:dyDescent="0.25">
      <c r="A677" s="149" t="s">
        <v>583</v>
      </c>
      <c r="B677" s="150">
        <v>62943</v>
      </c>
      <c r="C677" s="150">
        <v>7900</v>
      </c>
      <c r="D677" s="150">
        <v>55043</v>
      </c>
      <c r="E677" s="151">
        <v>1485</v>
      </c>
      <c r="F677" s="151">
        <v>61458</v>
      </c>
    </row>
    <row r="678" spans="1:6" x14ac:dyDescent="0.25">
      <c r="A678" s="152" t="s">
        <v>486</v>
      </c>
      <c r="B678" s="150">
        <v>5476</v>
      </c>
      <c r="C678" s="150">
        <v>299</v>
      </c>
      <c r="D678" s="150">
        <v>5177</v>
      </c>
      <c r="E678" s="151">
        <v>39</v>
      </c>
      <c r="F678" s="151">
        <v>5437</v>
      </c>
    </row>
    <row r="679" spans="1:6" x14ac:dyDescent="0.25">
      <c r="A679" s="152" t="s">
        <v>487</v>
      </c>
      <c r="B679" s="150">
        <v>3014</v>
      </c>
      <c r="C679" s="150">
        <v>1227</v>
      </c>
      <c r="D679" s="150">
        <v>1787</v>
      </c>
      <c r="E679" s="151">
        <v>0</v>
      </c>
      <c r="F679" s="151">
        <v>3014</v>
      </c>
    </row>
    <row r="680" spans="1:6" x14ac:dyDescent="0.25">
      <c r="A680" s="152" t="s">
        <v>488</v>
      </c>
      <c r="B680" s="150">
        <v>597</v>
      </c>
      <c r="C680" s="150">
        <v>-47</v>
      </c>
      <c r="D680" s="150">
        <v>644</v>
      </c>
      <c r="E680" s="151">
        <v>0</v>
      </c>
      <c r="F680" s="151">
        <v>597</v>
      </c>
    </row>
    <row r="681" spans="1:6" x14ac:dyDescent="0.25">
      <c r="A681" s="152" t="s">
        <v>143</v>
      </c>
      <c r="B681" s="150">
        <v>53856</v>
      </c>
      <c r="C681" s="150">
        <v>6421</v>
      </c>
      <c r="D681" s="150">
        <v>47435</v>
      </c>
      <c r="E681" s="151">
        <v>1446</v>
      </c>
      <c r="F681" s="151">
        <v>52410</v>
      </c>
    </row>
    <row r="682" spans="1:6" x14ac:dyDescent="0.25">
      <c r="A682" s="152"/>
      <c r="B682" s="150"/>
      <c r="C682" s="150"/>
      <c r="D682" s="150"/>
      <c r="E682" s="151"/>
      <c r="F682" s="151"/>
    </row>
    <row r="683" spans="1:6" x14ac:dyDescent="0.25">
      <c r="A683" s="141" t="s">
        <v>516</v>
      </c>
      <c r="B683" s="150" t="s">
        <v>516</v>
      </c>
      <c r="C683" s="150" t="s">
        <v>516</v>
      </c>
      <c r="D683" s="151" t="s">
        <v>516</v>
      </c>
      <c r="E683" s="151" t="s">
        <v>516</v>
      </c>
      <c r="F683" s="151" t="s">
        <v>516</v>
      </c>
    </row>
    <row r="684" spans="1:6" x14ac:dyDescent="0.25">
      <c r="A684" s="149" t="s">
        <v>584</v>
      </c>
      <c r="B684" s="150">
        <v>24888</v>
      </c>
      <c r="C684" s="150">
        <v>-8</v>
      </c>
      <c r="D684" s="150">
        <v>24896</v>
      </c>
      <c r="E684" s="151">
        <v>2319</v>
      </c>
      <c r="F684" s="151">
        <v>22569</v>
      </c>
    </row>
    <row r="685" spans="1:6" x14ac:dyDescent="0.25">
      <c r="A685" s="152" t="s">
        <v>490</v>
      </c>
      <c r="B685" s="150">
        <v>292</v>
      </c>
      <c r="C685" s="150">
        <v>-119</v>
      </c>
      <c r="D685" s="150">
        <v>411</v>
      </c>
      <c r="E685" s="151">
        <v>0</v>
      </c>
      <c r="F685" s="151">
        <v>292</v>
      </c>
    </row>
    <row r="686" spans="1:6" x14ac:dyDescent="0.25">
      <c r="A686" s="152" t="s">
        <v>491</v>
      </c>
      <c r="B686" s="150">
        <v>3464</v>
      </c>
      <c r="C686" s="150">
        <v>-141</v>
      </c>
      <c r="D686" s="150">
        <v>3605</v>
      </c>
      <c r="E686" s="151">
        <v>0</v>
      </c>
      <c r="F686" s="151">
        <v>3464</v>
      </c>
    </row>
    <row r="687" spans="1:6" x14ac:dyDescent="0.25">
      <c r="A687" s="152" t="s">
        <v>492</v>
      </c>
      <c r="B687" s="150">
        <v>232</v>
      </c>
      <c r="C687" s="150">
        <v>-38</v>
      </c>
      <c r="D687" s="150">
        <v>270</v>
      </c>
      <c r="E687" s="151">
        <v>0</v>
      </c>
      <c r="F687" s="151">
        <v>232</v>
      </c>
    </row>
    <row r="688" spans="1:6" x14ac:dyDescent="0.25">
      <c r="A688" s="152" t="s">
        <v>493</v>
      </c>
      <c r="B688" s="150">
        <v>749</v>
      </c>
      <c r="C688" s="150">
        <v>62</v>
      </c>
      <c r="D688" s="150">
        <v>687</v>
      </c>
      <c r="E688" s="151">
        <v>0</v>
      </c>
      <c r="F688" s="151">
        <v>749</v>
      </c>
    </row>
    <row r="689" spans="1:6" x14ac:dyDescent="0.25">
      <c r="A689" s="152" t="s">
        <v>494</v>
      </c>
      <c r="B689" s="150">
        <v>383</v>
      </c>
      <c r="C689" s="150">
        <v>0</v>
      </c>
      <c r="D689" s="150">
        <v>383</v>
      </c>
      <c r="E689" s="151">
        <v>0</v>
      </c>
      <c r="F689" s="151">
        <v>383</v>
      </c>
    </row>
    <row r="690" spans="1:6" x14ac:dyDescent="0.25">
      <c r="A690" s="152" t="s">
        <v>143</v>
      </c>
      <c r="B690" s="150">
        <v>19768</v>
      </c>
      <c r="C690" s="150">
        <v>228</v>
      </c>
      <c r="D690" s="150">
        <v>19540</v>
      </c>
      <c r="E690" s="151">
        <v>2319</v>
      </c>
      <c r="F690" s="151">
        <v>17449</v>
      </c>
    </row>
    <row r="691" spans="1:6" x14ac:dyDescent="0.25">
      <c r="A691" s="152"/>
      <c r="B691" s="150"/>
      <c r="C691" s="150"/>
      <c r="D691" s="150"/>
      <c r="E691" s="151"/>
      <c r="F691" s="151"/>
    </row>
    <row r="692" spans="1:6" x14ac:dyDescent="0.25">
      <c r="A692" s="157"/>
      <c r="B692" s="150"/>
      <c r="C692" s="150"/>
      <c r="D692" s="150"/>
      <c r="E692" s="151"/>
      <c r="F692" s="151"/>
    </row>
    <row r="693" spans="1:6" x14ac:dyDescent="0.25">
      <c r="A693" s="158" t="s">
        <v>738</v>
      </c>
      <c r="B693" s="159">
        <v>20148654</v>
      </c>
      <c r="C693" s="159">
        <v>1347322</v>
      </c>
      <c r="D693" s="159">
        <v>18801332</v>
      </c>
      <c r="E693" s="159">
        <v>122090</v>
      </c>
      <c r="F693" s="159">
        <v>20026564</v>
      </c>
    </row>
    <row r="694" spans="1:6" x14ac:dyDescent="0.25">
      <c r="A694" s="157" t="s">
        <v>770</v>
      </c>
      <c r="B694" s="150">
        <v>10203629</v>
      </c>
      <c r="C694" s="150">
        <v>750448</v>
      </c>
      <c r="D694" s="150">
        <v>9453181</v>
      </c>
      <c r="E694" s="150">
        <v>20200</v>
      </c>
      <c r="F694" s="150">
        <v>10183429</v>
      </c>
    </row>
    <row r="695" spans="1:6" x14ac:dyDescent="0.25">
      <c r="A695" s="157" t="s">
        <v>36</v>
      </c>
      <c r="B695" s="150">
        <v>9945025</v>
      </c>
      <c r="C695" s="150">
        <v>596874</v>
      </c>
      <c r="D695" s="150">
        <v>9348151</v>
      </c>
      <c r="E695" s="150">
        <v>101890</v>
      </c>
      <c r="F695" s="150">
        <v>9843135</v>
      </c>
    </row>
    <row r="696" spans="1:6" x14ac:dyDescent="0.25">
      <c r="A696" s="141"/>
    </row>
    <row r="697" spans="1:6" s="160" customFormat="1" ht="12.75" x14ac:dyDescent="0.2">
      <c r="A697" s="492" t="s">
        <v>727</v>
      </c>
      <c r="B697" s="492"/>
      <c r="C697" s="492"/>
      <c r="D697" s="492"/>
      <c r="E697" s="492"/>
      <c r="F697" s="492"/>
    </row>
    <row r="698" spans="1:6" s="160" customFormat="1" ht="12.75" x14ac:dyDescent="0.2">
      <c r="A698" s="492" t="s">
        <v>728</v>
      </c>
      <c r="B698" s="492"/>
      <c r="C698" s="492"/>
      <c r="D698" s="492"/>
      <c r="E698" s="492"/>
      <c r="F698" s="492"/>
    </row>
    <row r="699" spans="1:6" s="160" customFormat="1" ht="12.75" x14ac:dyDescent="0.2">
      <c r="A699" s="492" t="s">
        <v>1339</v>
      </c>
      <c r="B699" s="492"/>
      <c r="C699" s="492"/>
      <c r="D699" s="492"/>
      <c r="E699" s="492"/>
      <c r="F699" s="492"/>
    </row>
    <row r="700" spans="1:6" x14ac:dyDescent="0.25">
      <c r="B700" s="142"/>
      <c r="C700" s="142"/>
      <c r="D700" s="142"/>
      <c r="E700" s="142"/>
      <c r="F700" s="142"/>
    </row>
    <row r="701" spans="1:6" x14ac:dyDescent="0.25">
      <c r="A701" s="161" t="s">
        <v>1346</v>
      </c>
    </row>
  </sheetData>
  <mergeCells count="5">
    <mergeCell ref="A2:F2"/>
    <mergeCell ref="E3:F3"/>
    <mergeCell ref="A697:F697"/>
    <mergeCell ref="A698:F698"/>
    <mergeCell ref="A699:F699"/>
  </mergeCells>
  <conditionalFormatting sqref="A701">
    <cfRule type="expression" dxfId="188" priority="1" stopIfTrue="1">
      <formula>NOT(ISERROR(SEARCH("County",A701)))</formula>
    </cfRule>
  </conditionalFormatting>
  <pageMargins left="0.65" right="0.65" top="0.8" bottom="0.8" header="0.4" footer="0.3"/>
  <pageSetup orientation="portrait" r:id="rId1"/>
  <headerFooter>
    <oddHeader>&amp;C&amp;"-,Bold"&amp;14Estimates of Population by County and City in Florida: April 1, 2016</oddHeader>
    <oddFooter>&amp;LBureau of Economic and Business Research, University of Florida&amp;RFlorida Estimates of Population 2016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Q709"/>
  <sheetViews>
    <sheetView topLeftCell="A472" workbookViewId="0">
      <selection activeCell="N43" sqref="N43"/>
    </sheetView>
  </sheetViews>
  <sheetFormatPr defaultColWidth="9.140625" defaultRowHeight="14.25" x14ac:dyDescent="0.2"/>
  <cols>
    <col min="1" max="1" width="30" style="101" customWidth="1"/>
    <col min="2" max="2" width="14.28515625" style="130" customWidth="1"/>
    <col min="3" max="5" width="14.28515625" style="101" customWidth="1"/>
    <col min="6" max="6" width="19.7109375" style="101" customWidth="1"/>
    <col min="7" max="7" width="9.140625" style="101"/>
    <col min="8" max="8" width="11.7109375" style="101" customWidth="1"/>
    <col min="9" max="9" width="11.28515625" style="101" customWidth="1"/>
    <col min="10" max="15" width="11.7109375" style="101" customWidth="1"/>
    <col min="16" max="16" width="11.7109375" style="101" bestFit="1" customWidth="1"/>
    <col min="17" max="16384" width="9.140625" style="101"/>
  </cols>
  <sheetData>
    <row r="1" spans="1:16" x14ac:dyDescent="0.2">
      <c r="A1" s="121" t="s">
        <v>1347</v>
      </c>
    </row>
    <row r="3" spans="1:16" x14ac:dyDescent="0.2">
      <c r="A3" s="110"/>
      <c r="E3" s="129"/>
      <c r="F3" s="128" t="s">
        <v>505</v>
      </c>
    </row>
    <row r="4" spans="1:16" x14ac:dyDescent="0.2">
      <c r="A4" s="127"/>
      <c r="B4" s="131" t="s">
        <v>597</v>
      </c>
      <c r="C4" s="124"/>
      <c r="D4" s="124" t="s">
        <v>597</v>
      </c>
      <c r="E4" s="124"/>
      <c r="F4" s="124" t="s">
        <v>683</v>
      </c>
    </row>
    <row r="5" spans="1:16" x14ac:dyDescent="0.2">
      <c r="A5" s="127" t="s">
        <v>508</v>
      </c>
      <c r="B5" s="131" t="s">
        <v>1348</v>
      </c>
      <c r="C5" s="124" t="s">
        <v>684</v>
      </c>
      <c r="D5" s="124" t="s">
        <v>736</v>
      </c>
      <c r="E5" s="124"/>
      <c r="F5" s="124" t="s">
        <v>511</v>
      </c>
    </row>
    <row r="6" spans="1:16" ht="15" thickBot="1" x14ac:dyDescent="0.25">
      <c r="A6" s="126" t="s">
        <v>512</v>
      </c>
      <c r="B6" s="132" t="s">
        <v>685</v>
      </c>
      <c r="C6" s="125" t="s">
        <v>509</v>
      </c>
      <c r="D6" s="125" t="s">
        <v>686</v>
      </c>
      <c r="E6" s="125" t="s">
        <v>687</v>
      </c>
      <c r="F6" s="125" t="s">
        <v>1349</v>
      </c>
      <c r="G6" s="123"/>
      <c r="H6" s="123"/>
      <c r="I6" s="123"/>
    </row>
    <row r="7" spans="1:16" ht="15" thickTop="1" x14ac:dyDescent="0.2">
      <c r="A7" s="110"/>
      <c r="B7" s="131"/>
      <c r="C7" s="124"/>
      <c r="D7" s="124"/>
      <c r="E7" s="124"/>
      <c r="F7" s="124"/>
      <c r="G7" s="123"/>
      <c r="H7" s="123"/>
      <c r="I7" s="123"/>
    </row>
    <row r="8" spans="1:16" x14ac:dyDescent="0.2">
      <c r="A8" s="115" t="s">
        <v>738</v>
      </c>
      <c r="B8" s="133">
        <v>19815183</v>
      </c>
      <c r="C8" s="114">
        <v>1013851</v>
      </c>
      <c r="D8" s="114">
        <v>18801332</v>
      </c>
      <c r="E8" s="114">
        <v>123645</v>
      </c>
      <c r="F8" s="114">
        <v>19691538</v>
      </c>
      <c r="H8" s="104"/>
      <c r="I8" s="104"/>
      <c r="J8" s="104"/>
      <c r="K8" s="104"/>
      <c r="L8" s="104"/>
      <c r="M8" s="113"/>
      <c r="N8" s="104"/>
      <c r="O8" s="104"/>
      <c r="P8" s="104"/>
    </row>
    <row r="9" spans="1:16" x14ac:dyDescent="0.2">
      <c r="A9" s="110"/>
      <c r="B9" s="131"/>
      <c r="C9" s="124"/>
      <c r="D9" s="124"/>
      <c r="E9" s="124"/>
      <c r="F9" s="124"/>
      <c r="G9" s="123"/>
      <c r="H9" s="123"/>
      <c r="I9" s="123"/>
    </row>
    <row r="10" spans="1:16" x14ac:dyDescent="0.2">
      <c r="A10" s="121" t="s">
        <v>515</v>
      </c>
      <c r="B10" s="134">
        <v>254893</v>
      </c>
      <c r="C10" s="119">
        <v>7557</v>
      </c>
      <c r="D10" s="119">
        <v>247336</v>
      </c>
      <c r="E10" s="118">
        <v>1290</v>
      </c>
      <c r="F10" s="118">
        <v>253603</v>
      </c>
    </row>
    <row r="11" spans="1:16" x14ac:dyDescent="0.2">
      <c r="A11" s="13" t="s">
        <v>10</v>
      </c>
      <c r="B11" s="135">
        <v>9788</v>
      </c>
      <c r="C11" s="112">
        <v>729</v>
      </c>
      <c r="D11" s="112">
        <v>9059</v>
      </c>
      <c r="E11" s="120">
        <v>0</v>
      </c>
      <c r="F11" s="120">
        <v>9788</v>
      </c>
    </row>
    <row r="12" spans="1:16" x14ac:dyDescent="0.2">
      <c r="A12" s="13" t="s">
        <v>11</v>
      </c>
      <c r="B12" s="135">
        <v>1140</v>
      </c>
      <c r="C12" s="112">
        <v>22</v>
      </c>
      <c r="D12" s="112">
        <v>1118</v>
      </c>
      <c r="E12" s="120">
        <v>0</v>
      </c>
      <c r="F12" s="120">
        <v>1140</v>
      </c>
    </row>
    <row r="13" spans="1:16" x14ac:dyDescent="0.2">
      <c r="A13" s="13" t="s">
        <v>739</v>
      </c>
      <c r="B13" s="135">
        <v>127955</v>
      </c>
      <c r="C13" s="112">
        <v>3479</v>
      </c>
      <c r="D13" s="112">
        <v>124476</v>
      </c>
      <c r="E13" s="120">
        <v>842</v>
      </c>
      <c r="F13" s="120">
        <v>127113</v>
      </c>
    </row>
    <row r="14" spans="1:16" x14ac:dyDescent="0.2">
      <c r="A14" s="13" t="s">
        <v>13</v>
      </c>
      <c r="B14" s="135">
        <v>1370</v>
      </c>
      <c r="C14" s="112">
        <v>-47</v>
      </c>
      <c r="D14" s="112">
        <v>1417</v>
      </c>
      <c r="E14" s="120">
        <v>0</v>
      </c>
      <c r="F14" s="120">
        <v>1370</v>
      </c>
    </row>
    <row r="15" spans="1:16" x14ac:dyDescent="0.2">
      <c r="A15" s="13" t="s">
        <v>14</v>
      </c>
      <c r="B15" s="135">
        <v>5742</v>
      </c>
      <c r="C15" s="112">
        <v>392</v>
      </c>
      <c r="D15" s="112">
        <v>5350</v>
      </c>
      <c r="E15" s="120">
        <v>0</v>
      </c>
      <c r="F15" s="120">
        <v>5742</v>
      </c>
    </row>
    <row r="16" spans="1:16" x14ac:dyDescent="0.2">
      <c r="A16" s="13" t="s">
        <v>15</v>
      </c>
      <c r="B16" s="135">
        <v>373</v>
      </c>
      <c r="C16" s="112">
        <v>13</v>
      </c>
      <c r="D16" s="112">
        <v>360</v>
      </c>
      <c r="E16" s="120">
        <v>0</v>
      </c>
      <c r="F16" s="120">
        <v>373</v>
      </c>
    </row>
    <row r="17" spans="1:10" x14ac:dyDescent="0.2">
      <c r="A17" s="13" t="s">
        <v>16</v>
      </c>
      <c r="B17" s="135">
        <v>593</v>
      </c>
      <c r="C17" s="112">
        <v>-7</v>
      </c>
      <c r="D17" s="112">
        <v>600</v>
      </c>
      <c r="E17" s="120">
        <v>0</v>
      </c>
      <c r="F17" s="120">
        <v>593</v>
      </c>
    </row>
    <row r="18" spans="1:10" x14ac:dyDescent="0.2">
      <c r="A18" s="13" t="s">
        <v>17</v>
      </c>
      <c r="B18" s="135">
        <v>5360</v>
      </c>
      <c r="C18" s="112">
        <v>410</v>
      </c>
      <c r="D18" s="112">
        <v>4950</v>
      </c>
      <c r="E18" s="120">
        <v>0</v>
      </c>
      <c r="F18" s="120">
        <v>5360</v>
      </c>
    </row>
    <row r="19" spans="1:10" x14ac:dyDescent="0.2">
      <c r="A19" s="13" t="s">
        <v>18</v>
      </c>
      <c r="B19" s="135">
        <v>951</v>
      </c>
      <c r="C19" s="112">
        <v>-64</v>
      </c>
      <c r="D19" s="112">
        <v>1015</v>
      </c>
      <c r="E19" s="120">
        <v>0</v>
      </c>
      <c r="F19" s="120">
        <v>951</v>
      </c>
    </row>
    <row r="20" spans="1:10" x14ac:dyDescent="0.2">
      <c r="A20" s="13" t="s">
        <v>740</v>
      </c>
      <c r="B20" s="135">
        <v>101621</v>
      </c>
      <c r="C20" s="112">
        <v>2630</v>
      </c>
      <c r="D20" s="112">
        <v>98991</v>
      </c>
      <c r="E20" s="120">
        <v>448</v>
      </c>
      <c r="F20" s="120">
        <v>101173</v>
      </c>
      <c r="J20" s="117"/>
    </row>
    <row r="21" spans="1:10" x14ac:dyDescent="0.2">
      <c r="A21" s="122" t="s">
        <v>516</v>
      </c>
      <c r="B21" s="136" t="s">
        <v>516</v>
      </c>
      <c r="C21" s="117" t="s">
        <v>516</v>
      </c>
      <c r="D21" s="117" t="s">
        <v>516</v>
      </c>
      <c r="E21" s="117" t="s">
        <v>516</v>
      </c>
      <c r="F21" s="117" t="s">
        <v>516</v>
      </c>
      <c r="G21" s="117"/>
      <c r="H21" s="117"/>
      <c r="I21" s="117"/>
      <c r="J21" s="117"/>
    </row>
    <row r="22" spans="1:10" x14ac:dyDescent="0.2">
      <c r="A22" s="110" t="s">
        <v>516</v>
      </c>
      <c r="B22" s="134" t="s">
        <v>516</v>
      </c>
      <c r="C22" s="119" t="s">
        <v>516</v>
      </c>
      <c r="D22" s="119" t="s">
        <v>516</v>
      </c>
      <c r="E22" s="118" t="s">
        <v>516</v>
      </c>
      <c r="F22" s="118" t="s">
        <v>516</v>
      </c>
      <c r="G22" s="117"/>
      <c r="H22" s="117"/>
      <c r="I22" s="117"/>
      <c r="J22" s="117"/>
    </row>
    <row r="23" spans="1:10" x14ac:dyDescent="0.2">
      <c r="A23" s="121" t="s">
        <v>517</v>
      </c>
      <c r="B23" s="134">
        <v>27017</v>
      </c>
      <c r="C23" s="119">
        <v>-98</v>
      </c>
      <c r="D23" s="119">
        <v>27115</v>
      </c>
      <c r="E23" s="118">
        <v>2098</v>
      </c>
      <c r="F23" s="118">
        <v>24919</v>
      </c>
      <c r="G23" s="117"/>
      <c r="H23" s="117"/>
      <c r="I23" s="117"/>
      <c r="J23" s="117"/>
    </row>
    <row r="24" spans="1:10" x14ac:dyDescent="0.2">
      <c r="A24" s="13" t="s">
        <v>21</v>
      </c>
      <c r="B24" s="135">
        <v>435</v>
      </c>
      <c r="C24" s="112">
        <v>-2</v>
      </c>
      <c r="D24" s="112">
        <v>437</v>
      </c>
      <c r="E24" s="120">
        <v>0</v>
      </c>
      <c r="F24" s="120">
        <v>435</v>
      </c>
    </row>
    <row r="25" spans="1:10" x14ac:dyDescent="0.2">
      <c r="A25" s="13" t="s">
        <v>22</v>
      </c>
      <c r="B25" s="135">
        <v>6430</v>
      </c>
      <c r="C25" s="112">
        <v>56</v>
      </c>
      <c r="D25" s="112">
        <v>6374</v>
      </c>
      <c r="E25" s="120">
        <v>0</v>
      </c>
      <c r="F25" s="120">
        <v>6430</v>
      </c>
    </row>
    <row r="26" spans="1:10" x14ac:dyDescent="0.2">
      <c r="A26" s="13" t="s">
        <v>143</v>
      </c>
      <c r="B26" s="135">
        <v>20152</v>
      </c>
      <c r="C26" s="112">
        <v>-152</v>
      </c>
      <c r="D26" s="112">
        <v>20304</v>
      </c>
      <c r="E26" s="120">
        <v>2098</v>
      </c>
      <c r="F26" s="120">
        <v>18054</v>
      </c>
    </row>
    <row r="27" spans="1:10" x14ac:dyDescent="0.2">
      <c r="A27" s="122" t="s">
        <v>516</v>
      </c>
      <c r="B27" s="135" t="s">
        <v>516</v>
      </c>
      <c r="C27" s="112" t="s">
        <v>516</v>
      </c>
      <c r="D27" s="112" t="s">
        <v>516</v>
      </c>
      <c r="E27" s="120" t="s">
        <v>516</v>
      </c>
      <c r="F27" s="120" t="s">
        <v>516</v>
      </c>
    </row>
    <row r="28" spans="1:10" x14ac:dyDescent="0.2">
      <c r="A28" s="110" t="s">
        <v>516</v>
      </c>
      <c r="B28" s="136" t="s">
        <v>516</v>
      </c>
      <c r="C28" s="117" t="s">
        <v>516</v>
      </c>
      <c r="D28" s="117" t="s">
        <v>516</v>
      </c>
      <c r="E28" s="117" t="s">
        <v>516</v>
      </c>
      <c r="F28" s="117" t="s">
        <v>516</v>
      </c>
      <c r="G28" s="117"/>
      <c r="H28" s="117"/>
      <c r="I28" s="117"/>
      <c r="J28" s="117"/>
    </row>
    <row r="29" spans="1:10" x14ac:dyDescent="0.2">
      <c r="A29" s="121" t="s">
        <v>518</v>
      </c>
      <c r="B29" s="134">
        <v>173310</v>
      </c>
      <c r="C29" s="119">
        <v>4458</v>
      </c>
      <c r="D29" s="119">
        <v>168852</v>
      </c>
      <c r="E29" s="118">
        <v>1176</v>
      </c>
      <c r="F29" s="118">
        <v>172134</v>
      </c>
      <c r="G29" s="117"/>
      <c r="H29" s="117"/>
      <c r="I29" s="117"/>
      <c r="J29" s="117"/>
    </row>
    <row r="30" spans="1:10" x14ac:dyDescent="0.2">
      <c r="A30" s="13" t="s">
        <v>24</v>
      </c>
      <c r="B30" s="135">
        <v>14681</v>
      </c>
      <c r="C30" s="112">
        <v>276</v>
      </c>
      <c r="D30" s="112">
        <v>14405</v>
      </c>
      <c r="E30" s="120">
        <v>0</v>
      </c>
      <c r="F30" s="120">
        <v>14681</v>
      </c>
    </row>
    <row r="31" spans="1:10" x14ac:dyDescent="0.2">
      <c r="A31" s="13" t="s">
        <v>25</v>
      </c>
      <c r="B31" s="135">
        <v>19287</v>
      </c>
      <c r="C31" s="112">
        <v>794</v>
      </c>
      <c r="D31" s="112">
        <v>18493</v>
      </c>
      <c r="E31" s="120">
        <v>0</v>
      </c>
      <c r="F31" s="120">
        <v>19287</v>
      </c>
    </row>
    <row r="32" spans="1:10" x14ac:dyDescent="0.2">
      <c r="A32" s="13" t="s">
        <v>26</v>
      </c>
      <c r="B32" s="135">
        <v>1136</v>
      </c>
      <c r="C32" s="112">
        <v>64</v>
      </c>
      <c r="D32" s="112">
        <v>1072</v>
      </c>
      <c r="E32" s="120">
        <v>0</v>
      </c>
      <c r="F32" s="120">
        <v>1136</v>
      </c>
    </row>
    <row r="33" spans="1:9" x14ac:dyDescent="0.2">
      <c r="A33" s="13" t="s">
        <v>741</v>
      </c>
      <c r="B33" s="135">
        <v>35835</v>
      </c>
      <c r="C33" s="112">
        <v>330</v>
      </c>
      <c r="D33" s="120">
        <v>35505</v>
      </c>
      <c r="E33" s="120">
        <v>124</v>
      </c>
      <c r="F33" s="120">
        <v>35711</v>
      </c>
    </row>
    <row r="34" spans="1:9" x14ac:dyDescent="0.2">
      <c r="A34" s="13" t="s">
        <v>28</v>
      </c>
      <c r="B34" s="135">
        <v>12467</v>
      </c>
      <c r="C34" s="112">
        <v>449</v>
      </c>
      <c r="D34" s="112">
        <v>12018</v>
      </c>
      <c r="E34" s="120">
        <v>0</v>
      </c>
      <c r="F34" s="120">
        <v>12467</v>
      </c>
    </row>
    <row r="35" spans="1:9" x14ac:dyDescent="0.2">
      <c r="A35" s="13" t="s">
        <v>29</v>
      </c>
      <c r="B35" s="135">
        <v>4409</v>
      </c>
      <c r="C35" s="112">
        <v>92</v>
      </c>
      <c r="D35" s="112">
        <v>4317</v>
      </c>
      <c r="E35" s="120">
        <v>0</v>
      </c>
      <c r="F35" s="120">
        <v>4409</v>
      </c>
    </row>
    <row r="36" spans="1:9" x14ac:dyDescent="0.2">
      <c r="A36" s="13" t="s">
        <v>30</v>
      </c>
      <c r="B36" s="135">
        <v>9097</v>
      </c>
      <c r="C36" s="112">
        <v>194</v>
      </c>
      <c r="D36" s="112">
        <v>8903</v>
      </c>
      <c r="E36" s="120">
        <v>0</v>
      </c>
      <c r="F36" s="120">
        <v>9097</v>
      </c>
    </row>
    <row r="37" spans="1:9" x14ac:dyDescent="0.2">
      <c r="A37" s="13" t="s">
        <v>740</v>
      </c>
      <c r="B37" s="135">
        <v>76398</v>
      </c>
      <c r="C37" s="112">
        <v>2259</v>
      </c>
      <c r="D37" s="112">
        <v>74139</v>
      </c>
      <c r="E37" s="120">
        <v>1052</v>
      </c>
      <c r="F37" s="120">
        <v>75346</v>
      </c>
    </row>
    <row r="38" spans="1:9" x14ac:dyDescent="0.2">
      <c r="A38" s="121" t="s">
        <v>516</v>
      </c>
      <c r="B38" s="135" t="s">
        <v>516</v>
      </c>
      <c r="C38" s="112" t="s">
        <v>516</v>
      </c>
      <c r="D38" s="112" t="s">
        <v>516</v>
      </c>
      <c r="E38" s="120" t="s">
        <v>516</v>
      </c>
      <c r="F38" s="120" t="s">
        <v>516</v>
      </c>
    </row>
    <row r="39" spans="1:9" x14ac:dyDescent="0.2">
      <c r="A39" s="110" t="s">
        <v>516</v>
      </c>
      <c r="B39" s="135" t="s">
        <v>516</v>
      </c>
      <c r="C39" s="112" t="s">
        <v>516</v>
      </c>
      <c r="D39" s="120" t="s">
        <v>516</v>
      </c>
      <c r="E39" s="120" t="s">
        <v>516</v>
      </c>
      <c r="F39" s="120" t="s">
        <v>516</v>
      </c>
    </row>
    <row r="40" spans="1:9" x14ac:dyDescent="0.2">
      <c r="A40" s="121" t="s">
        <v>519</v>
      </c>
      <c r="B40" s="134">
        <v>27310</v>
      </c>
      <c r="C40" s="119">
        <v>-1210</v>
      </c>
      <c r="D40" s="119">
        <v>28520</v>
      </c>
      <c r="E40" s="118">
        <v>2926</v>
      </c>
      <c r="F40" s="118">
        <v>24384</v>
      </c>
      <c r="G40" s="117"/>
      <c r="H40" s="117"/>
      <c r="I40" s="117"/>
    </row>
    <row r="41" spans="1:9" x14ac:dyDescent="0.2">
      <c r="A41" s="13" t="s">
        <v>32</v>
      </c>
      <c r="B41" s="135">
        <v>322</v>
      </c>
      <c r="C41" s="112">
        <v>-16</v>
      </c>
      <c r="D41" s="112">
        <v>338</v>
      </c>
      <c r="E41" s="120">
        <v>0</v>
      </c>
      <c r="F41" s="120">
        <v>322</v>
      </c>
    </row>
    <row r="42" spans="1:9" x14ac:dyDescent="0.2">
      <c r="A42" s="13" t="s">
        <v>602</v>
      </c>
      <c r="B42" s="135">
        <v>477</v>
      </c>
      <c r="C42" s="112">
        <v>-23</v>
      </c>
      <c r="D42" s="112">
        <v>500</v>
      </c>
      <c r="E42" s="120">
        <v>0</v>
      </c>
      <c r="F42" s="120">
        <v>477</v>
      </c>
    </row>
    <row r="43" spans="1:9" x14ac:dyDescent="0.2">
      <c r="A43" s="13" t="s">
        <v>34</v>
      </c>
      <c r="B43" s="135">
        <v>711</v>
      </c>
      <c r="C43" s="112">
        <v>-19</v>
      </c>
      <c r="D43" s="112">
        <v>730</v>
      </c>
      <c r="E43" s="120">
        <v>0</v>
      </c>
      <c r="F43" s="120">
        <v>711</v>
      </c>
    </row>
    <row r="44" spans="1:9" x14ac:dyDescent="0.2">
      <c r="A44" s="13" t="s">
        <v>35</v>
      </c>
      <c r="B44" s="135">
        <v>5442</v>
      </c>
      <c r="C44" s="112">
        <v>-7</v>
      </c>
      <c r="D44" s="112">
        <v>5449</v>
      </c>
      <c r="E44" s="120">
        <v>11</v>
      </c>
      <c r="F44" s="120">
        <v>5431</v>
      </c>
    </row>
    <row r="45" spans="1:9" x14ac:dyDescent="0.2">
      <c r="A45" s="13" t="s">
        <v>143</v>
      </c>
      <c r="B45" s="135">
        <v>20358</v>
      </c>
      <c r="C45" s="112">
        <v>-1145</v>
      </c>
      <c r="D45" s="112">
        <v>21503</v>
      </c>
      <c r="E45" s="120">
        <v>2915</v>
      </c>
      <c r="F45" s="120">
        <v>17443</v>
      </c>
    </row>
    <row r="46" spans="1:9" x14ac:dyDescent="0.2">
      <c r="A46" s="110" t="s">
        <v>516</v>
      </c>
      <c r="B46" s="135" t="s">
        <v>516</v>
      </c>
      <c r="C46" s="112" t="s">
        <v>516</v>
      </c>
      <c r="D46" s="112" t="s">
        <v>516</v>
      </c>
      <c r="E46" s="120" t="s">
        <v>516</v>
      </c>
      <c r="F46" s="120" t="s">
        <v>516</v>
      </c>
    </row>
    <row r="47" spans="1:9" x14ac:dyDescent="0.2">
      <c r="A47" s="110" t="s">
        <v>516</v>
      </c>
      <c r="B47" s="135" t="s">
        <v>516</v>
      </c>
      <c r="C47" s="112" t="s">
        <v>516</v>
      </c>
      <c r="D47" s="120" t="s">
        <v>516</v>
      </c>
      <c r="E47" s="120" t="s">
        <v>516</v>
      </c>
      <c r="F47" s="120" t="s">
        <v>516</v>
      </c>
    </row>
    <row r="48" spans="1:9" x14ac:dyDescent="0.2">
      <c r="A48" s="121" t="s">
        <v>522</v>
      </c>
      <c r="B48" s="134">
        <v>561714</v>
      </c>
      <c r="C48" s="119">
        <v>18338</v>
      </c>
      <c r="D48" s="119">
        <v>543376</v>
      </c>
      <c r="E48" s="118">
        <v>211</v>
      </c>
      <c r="F48" s="118">
        <v>561503</v>
      </c>
      <c r="G48" s="117"/>
      <c r="H48" s="117"/>
      <c r="I48" s="117"/>
    </row>
    <row r="49" spans="1:6" x14ac:dyDescent="0.2">
      <c r="A49" s="13" t="s">
        <v>38</v>
      </c>
      <c r="B49" s="135">
        <v>10084</v>
      </c>
      <c r="C49" s="112">
        <v>172</v>
      </c>
      <c r="D49" s="112">
        <v>9912</v>
      </c>
      <c r="E49" s="120">
        <v>0</v>
      </c>
      <c r="F49" s="120">
        <v>10084</v>
      </c>
    </row>
    <row r="50" spans="1:6" x14ac:dyDescent="0.2">
      <c r="A50" s="13" t="s">
        <v>39</v>
      </c>
      <c r="B50" s="135">
        <v>18313</v>
      </c>
      <c r="C50" s="112">
        <v>1173</v>
      </c>
      <c r="D50" s="112">
        <v>17140</v>
      </c>
      <c r="E50" s="120">
        <v>0</v>
      </c>
      <c r="F50" s="120">
        <v>18313</v>
      </c>
    </row>
    <row r="51" spans="1:6" x14ac:dyDescent="0.2">
      <c r="A51" s="13" t="s">
        <v>40</v>
      </c>
      <c r="B51" s="135">
        <v>11182</v>
      </c>
      <c r="C51" s="112">
        <v>-49</v>
      </c>
      <c r="D51" s="112">
        <v>11231</v>
      </c>
      <c r="E51" s="120">
        <v>0</v>
      </c>
      <c r="F51" s="120">
        <v>11182</v>
      </c>
    </row>
    <row r="52" spans="1:6" x14ac:dyDescent="0.2">
      <c r="A52" s="13" t="s">
        <v>41</v>
      </c>
      <c r="B52" s="135">
        <v>3949</v>
      </c>
      <c r="C52" s="112">
        <v>99</v>
      </c>
      <c r="D52" s="112">
        <v>3850</v>
      </c>
      <c r="E52" s="120">
        <v>0</v>
      </c>
      <c r="F52" s="120">
        <v>3949</v>
      </c>
    </row>
    <row r="53" spans="1:6" x14ac:dyDescent="0.2">
      <c r="A53" s="13" t="s">
        <v>42</v>
      </c>
      <c r="B53" s="135">
        <v>2787</v>
      </c>
      <c r="C53" s="112">
        <v>67</v>
      </c>
      <c r="D53" s="112">
        <v>2720</v>
      </c>
      <c r="E53" s="120">
        <v>0</v>
      </c>
      <c r="F53" s="120">
        <v>2787</v>
      </c>
    </row>
    <row r="54" spans="1:6" x14ac:dyDescent="0.2">
      <c r="A54" s="13" t="s">
        <v>43</v>
      </c>
      <c r="B54" s="135">
        <v>8386</v>
      </c>
      <c r="C54" s="112">
        <v>161</v>
      </c>
      <c r="D54" s="112">
        <v>8225</v>
      </c>
      <c r="E54" s="120">
        <v>0</v>
      </c>
      <c r="F54" s="120">
        <v>8386</v>
      </c>
    </row>
    <row r="55" spans="1:6" x14ac:dyDescent="0.2">
      <c r="A55" s="13" t="s">
        <v>44</v>
      </c>
      <c r="B55" s="135">
        <v>2796</v>
      </c>
      <c r="C55" s="112">
        <v>39</v>
      </c>
      <c r="D55" s="112">
        <v>2757</v>
      </c>
      <c r="E55" s="120">
        <v>0</v>
      </c>
      <c r="F55" s="120">
        <v>2796</v>
      </c>
    </row>
    <row r="56" spans="1:6" x14ac:dyDescent="0.2">
      <c r="A56" s="13" t="s">
        <v>742</v>
      </c>
      <c r="B56" s="135">
        <v>79600</v>
      </c>
      <c r="C56" s="112">
        <v>3395</v>
      </c>
      <c r="D56" s="120">
        <v>76205</v>
      </c>
      <c r="E56" s="120">
        <v>30</v>
      </c>
      <c r="F56" s="120">
        <v>79570</v>
      </c>
    </row>
    <row r="57" spans="1:6" x14ac:dyDescent="0.2">
      <c r="A57" s="13" t="s">
        <v>46</v>
      </c>
      <c r="B57" s="135">
        <v>3078</v>
      </c>
      <c r="C57" s="112">
        <v>-23</v>
      </c>
      <c r="D57" s="112">
        <v>3101</v>
      </c>
      <c r="E57" s="120">
        <v>0</v>
      </c>
      <c r="F57" s="120">
        <v>3078</v>
      </c>
    </row>
    <row r="58" spans="1:6" x14ac:dyDescent="0.2">
      <c r="A58" s="13" t="s">
        <v>47</v>
      </c>
      <c r="B58" s="135">
        <v>664</v>
      </c>
      <c r="C58" s="112">
        <v>2</v>
      </c>
      <c r="D58" s="112">
        <v>662</v>
      </c>
      <c r="E58" s="120">
        <v>0</v>
      </c>
      <c r="F58" s="120">
        <v>664</v>
      </c>
    </row>
    <row r="59" spans="1:6" x14ac:dyDescent="0.2">
      <c r="A59" s="13" t="s">
        <v>48</v>
      </c>
      <c r="B59" s="135">
        <v>107481</v>
      </c>
      <c r="C59" s="112">
        <v>4291</v>
      </c>
      <c r="D59" s="112">
        <v>103190</v>
      </c>
      <c r="E59" s="120">
        <v>0</v>
      </c>
      <c r="F59" s="120">
        <v>107481</v>
      </c>
    </row>
    <row r="60" spans="1:6" x14ac:dyDescent="0.2">
      <c r="A60" s="13" t="s">
        <v>49</v>
      </c>
      <c r="B60" s="135">
        <v>975</v>
      </c>
      <c r="C60" s="112">
        <v>75</v>
      </c>
      <c r="D60" s="112">
        <v>900</v>
      </c>
      <c r="E60" s="120">
        <v>0</v>
      </c>
      <c r="F60" s="120">
        <v>975</v>
      </c>
    </row>
    <row r="61" spans="1:6" x14ac:dyDescent="0.2">
      <c r="A61" s="13" t="s">
        <v>50</v>
      </c>
      <c r="B61" s="135">
        <v>26165</v>
      </c>
      <c r="C61" s="112">
        <v>1239</v>
      </c>
      <c r="D61" s="112">
        <v>24926</v>
      </c>
      <c r="E61" s="120">
        <v>27</v>
      </c>
      <c r="F61" s="120">
        <v>26138</v>
      </c>
    </row>
    <row r="62" spans="1:6" x14ac:dyDescent="0.2">
      <c r="A62" s="13" t="s">
        <v>51</v>
      </c>
      <c r="B62" s="135">
        <v>10403</v>
      </c>
      <c r="C62" s="112">
        <v>294</v>
      </c>
      <c r="D62" s="112">
        <v>10109</v>
      </c>
      <c r="E62" s="120">
        <v>0</v>
      </c>
      <c r="F62" s="120">
        <v>10403</v>
      </c>
    </row>
    <row r="63" spans="1:6" x14ac:dyDescent="0.2">
      <c r="A63" s="13" t="s">
        <v>52</v>
      </c>
      <c r="B63" s="135">
        <v>45325</v>
      </c>
      <c r="C63" s="112">
        <v>1564</v>
      </c>
      <c r="D63" s="112">
        <v>43761</v>
      </c>
      <c r="E63" s="120">
        <v>24</v>
      </c>
      <c r="F63" s="120">
        <v>45301</v>
      </c>
    </row>
    <row r="64" spans="1:6" x14ac:dyDescent="0.2">
      <c r="A64" s="13" t="s">
        <v>53</v>
      </c>
      <c r="B64" s="135">
        <v>20250</v>
      </c>
      <c r="C64" s="112">
        <v>1895</v>
      </c>
      <c r="D64" s="112">
        <v>18355</v>
      </c>
      <c r="E64" s="120">
        <v>0</v>
      </c>
      <c r="F64" s="120">
        <v>20250</v>
      </c>
    </row>
    <row r="65" spans="1:9" x14ac:dyDescent="0.2">
      <c r="A65" s="13" t="s">
        <v>740</v>
      </c>
      <c r="B65" s="135">
        <v>210276</v>
      </c>
      <c r="C65" s="112">
        <v>3944</v>
      </c>
      <c r="D65" s="112">
        <v>206332</v>
      </c>
      <c r="E65" s="120">
        <v>130</v>
      </c>
      <c r="F65" s="120">
        <v>210146</v>
      </c>
    </row>
    <row r="66" spans="1:9" x14ac:dyDescent="0.2">
      <c r="A66" s="13" t="s">
        <v>516</v>
      </c>
      <c r="B66" s="135" t="s">
        <v>516</v>
      </c>
      <c r="C66" s="112" t="s">
        <v>516</v>
      </c>
      <c r="D66" s="112" t="s">
        <v>516</v>
      </c>
      <c r="E66" s="120" t="s">
        <v>516</v>
      </c>
      <c r="F66" s="120" t="s">
        <v>516</v>
      </c>
    </row>
    <row r="67" spans="1:9" x14ac:dyDescent="0.2">
      <c r="A67" s="110" t="s">
        <v>516</v>
      </c>
      <c r="B67" s="135" t="s">
        <v>516</v>
      </c>
      <c r="C67" s="112" t="s">
        <v>516</v>
      </c>
      <c r="D67" s="112" t="s">
        <v>516</v>
      </c>
      <c r="E67" s="120" t="s">
        <v>516</v>
      </c>
      <c r="F67" s="120" t="s">
        <v>516</v>
      </c>
    </row>
    <row r="68" spans="1:9" x14ac:dyDescent="0.2">
      <c r="A68" s="121" t="s">
        <v>523</v>
      </c>
      <c r="B68" s="134">
        <v>1827367</v>
      </c>
      <c r="C68" s="119">
        <v>79301</v>
      </c>
      <c r="D68" s="119">
        <v>1748066</v>
      </c>
      <c r="E68" s="118">
        <v>1046</v>
      </c>
      <c r="F68" s="118">
        <v>1826321</v>
      </c>
      <c r="G68" s="117"/>
      <c r="H68" s="117"/>
      <c r="I68" s="117"/>
    </row>
    <row r="69" spans="1:9" x14ac:dyDescent="0.2">
      <c r="A69" s="13" t="s">
        <v>55</v>
      </c>
      <c r="B69" s="135">
        <v>56593</v>
      </c>
      <c r="C69" s="112">
        <v>3684</v>
      </c>
      <c r="D69" s="112">
        <v>52909</v>
      </c>
      <c r="E69" s="120">
        <v>0</v>
      </c>
      <c r="F69" s="120">
        <v>56593</v>
      </c>
    </row>
    <row r="70" spans="1:9" x14ac:dyDescent="0.2">
      <c r="A70" s="13" t="s">
        <v>56</v>
      </c>
      <c r="B70" s="135">
        <v>33176</v>
      </c>
      <c r="C70" s="112">
        <v>4629</v>
      </c>
      <c r="D70" s="112">
        <v>28547</v>
      </c>
      <c r="E70" s="120">
        <v>6</v>
      </c>
      <c r="F70" s="120">
        <v>33170</v>
      </c>
    </row>
    <row r="71" spans="1:9" x14ac:dyDescent="0.2">
      <c r="A71" s="13" t="s">
        <v>57</v>
      </c>
      <c r="B71" s="135">
        <v>124282</v>
      </c>
      <c r="C71" s="112">
        <v>3186</v>
      </c>
      <c r="D71" s="112">
        <v>121096</v>
      </c>
      <c r="E71" s="120">
        <v>0</v>
      </c>
      <c r="F71" s="120">
        <v>124282</v>
      </c>
    </row>
    <row r="72" spans="1:9" x14ac:dyDescent="0.2">
      <c r="A72" s="13" t="s">
        <v>58</v>
      </c>
      <c r="B72" s="135">
        <v>30644</v>
      </c>
      <c r="C72" s="112">
        <v>1005</v>
      </c>
      <c r="D72" s="112">
        <v>29639</v>
      </c>
      <c r="E72" s="120">
        <v>0</v>
      </c>
      <c r="F72" s="120">
        <v>30644</v>
      </c>
    </row>
    <row r="73" spans="1:9" x14ac:dyDescent="0.2">
      <c r="A73" s="13" t="s">
        <v>59</v>
      </c>
      <c r="B73" s="135">
        <v>96908</v>
      </c>
      <c r="C73" s="112">
        <v>4916</v>
      </c>
      <c r="D73" s="112">
        <v>91992</v>
      </c>
      <c r="E73" s="120">
        <v>6</v>
      </c>
      <c r="F73" s="120">
        <v>96902</v>
      </c>
    </row>
    <row r="74" spans="1:9" x14ac:dyDescent="0.2">
      <c r="A74" s="13" t="s">
        <v>61</v>
      </c>
      <c r="B74" s="135">
        <v>76662</v>
      </c>
      <c r="C74" s="112">
        <v>1644</v>
      </c>
      <c r="D74" s="112">
        <v>75018</v>
      </c>
      <c r="E74" s="120">
        <v>0</v>
      </c>
      <c r="F74" s="120">
        <v>76662</v>
      </c>
    </row>
    <row r="75" spans="1:9" x14ac:dyDescent="0.2">
      <c r="A75" s="13" t="s">
        <v>62</v>
      </c>
      <c r="B75" s="135">
        <v>175123</v>
      </c>
      <c r="C75" s="112">
        <v>9602</v>
      </c>
      <c r="D75" s="112">
        <v>165521</v>
      </c>
      <c r="E75" s="120">
        <v>247</v>
      </c>
      <c r="F75" s="120">
        <v>174876</v>
      </c>
    </row>
    <row r="76" spans="1:9" x14ac:dyDescent="0.2">
      <c r="A76" s="13" t="s">
        <v>63</v>
      </c>
      <c r="B76" s="135">
        <v>38424</v>
      </c>
      <c r="C76" s="112">
        <v>1311</v>
      </c>
      <c r="D76" s="112">
        <v>37113</v>
      </c>
      <c r="E76" s="120">
        <v>0</v>
      </c>
      <c r="F76" s="120">
        <v>38424</v>
      </c>
    </row>
    <row r="77" spans="1:9" x14ac:dyDescent="0.2">
      <c r="A77" s="13" t="s">
        <v>64</v>
      </c>
      <c r="B77" s="135">
        <v>1867</v>
      </c>
      <c r="C77" s="112">
        <v>-8</v>
      </c>
      <c r="D77" s="112">
        <v>1875</v>
      </c>
      <c r="E77" s="120">
        <v>0</v>
      </c>
      <c r="F77" s="120">
        <v>1867</v>
      </c>
    </row>
    <row r="78" spans="1:9" x14ac:dyDescent="0.2">
      <c r="A78" s="13" t="s">
        <v>65</v>
      </c>
      <c r="B78" s="135">
        <v>144926</v>
      </c>
      <c r="C78" s="112">
        <v>4158</v>
      </c>
      <c r="D78" s="112">
        <v>140768</v>
      </c>
      <c r="E78" s="120">
        <v>0</v>
      </c>
      <c r="F78" s="120">
        <v>144926</v>
      </c>
    </row>
    <row r="79" spans="1:9" x14ac:dyDescent="0.2">
      <c r="A79" s="13" t="s">
        <v>66</v>
      </c>
      <c r="B79" s="135">
        <v>6056</v>
      </c>
      <c r="C79" s="112">
        <v>0</v>
      </c>
      <c r="D79" s="112">
        <v>6056</v>
      </c>
      <c r="E79" s="120">
        <v>0</v>
      </c>
      <c r="F79" s="120">
        <v>6056</v>
      </c>
    </row>
    <row r="80" spans="1:9" x14ac:dyDescent="0.2">
      <c r="A80" s="13" t="s">
        <v>67</v>
      </c>
      <c r="B80" s="135">
        <v>34201</v>
      </c>
      <c r="C80" s="112">
        <v>1608</v>
      </c>
      <c r="D80" s="112">
        <v>32593</v>
      </c>
      <c r="E80" s="120">
        <v>0</v>
      </c>
      <c r="F80" s="120">
        <v>34201</v>
      </c>
    </row>
    <row r="81" spans="1:6" x14ac:dyDescent="0.2">
      <c r="A81" s="13" t="s">
        <v>68</v>
      </c>
      <c r="B81" s="135">
        <v>69651</v>
      </c>
      <c r="C81" s="112">
        <v>2764</v>
      </c>
      <c r="D81" s="112">
        <v>66887</v>
      </c>
      <c r="E81" s="120">
        <v>0</v>
      </c>
      <c r="F81" s="120">
        <v>69651</v>
      </c>
    </row>
    <row r="82" spans="1:6" x14ac:dyDescent="0.2">
      <c r="A82" s="13" t="s">
        <v>69</v>
      </c>
      <c r="B82" s="135">
        <v>24</v>
      </c>
      <c r="C82" s="112">
        <v>0</v>
      </c>
      <c r="D82" s="112">
        <v>24</v>
      </c>
      <c r="E82" s="120">
        <v>0</v>
      </c>
      <c r="F82" s="120">
        <v>24</v>
      </c>
    </row>
    <row r="83" spans="1:6" x14ac:dyDescent="0.2">
      <c r="A83" s="13" t="s">
        <v>70</v>
      </c>
      <c r="B83" s="135">
        <v>10358</v>
      </c>
      <c r="C83" s="112">
        <v>14</v>
      </c>
      <c r="D83" s="112">
        <v>10344</v>
      </c>
      <c r="E83" s="120">
        <v>0</v>
      </c>
      <c r="F83" s="120">
        <v>10358</v>
      </c>
    </row>
    <row r="84" spans="1:6" x14ac:dyDescent="0.2">
      <c r="A84" s="13" t="s">
        <v>71</v>
      </c>
      <c r="B84" s="135">
        <v>55851</v>
      </c>
      <c r="C84" s="112">
        <v>2567</v>
      </c>
      <c r="D84" s="112">
        <v>53284</v>
      </c>
      <c r="E84" s="120">
        <v>0</v>
      </c>
      <c r="F84" s="120">
        <v>55851</v>
      </c>
    </row>
    <row r="85" spans="1:6" x14ac:dyDescent="0.2">
      <c r="A85" s="13" t="s">
        <v>72</v>
      </c>
      <c r="B85" s="135">
        <v>132096</v>
      </c>
      <c r="C85" s="112">
        <v>10055</v>
      </c>
      <c r="D85" s="112">
        <v>122041</v>
      </c>
      <c r="E85" s="120">
        <v>0</v>
      </c>
      <c r="F85" s="120">
        <v>132096</v>
      </c>
    </row>
    <row r="86" spans="1:6" x14ac:dyDescent="0.2">
      <c r="A86" s="13" t="s">
        <v>73</v>
      </c>
      <c r="B86" s="135">
        <v>43232</v>
      </c>
      <c r="C86" s="112">
        <v>2209</v>
      </c>
      <c r="D86" s="112">
        <v>41023</v>
      </c>
      <c r="E86" s="120">
        <v>0</v>
      </c>
      <c r="F86" s="120">
        <v>43232</v>
      </c>
    </row>
    <row r="87" spans="1:6" x14ac:dyDescent="0.2">
      <c r="A87" s="13" t="s">
        <v>74</v>
      </c>
      <c r="B87" s="135">
        <v>43390</v>
      </c>
      <c r="C87" s="112">
        <v>2027</v>
      </c>
      <c r="D87" s="112">
        <v>41363</v>
      </c>
      <c r="E87" s="120">
        <v>0</v>
      </c>
      <c r="F87" s="120">
        <v>43390</v>
      </c>
    </row>
    <row r="88" spans="1:6" x14ac:dyDescent="0.2">
      <c r="A88" s="13" t="s">
        <v>75</v>
      </c>
      <c r="B88" s="135">
        <v>28128</v>
      </c>
      <c r="C88" s="112">
        <v>4166</v>
      </c>
      <c r="D88" s="112">
        <v>23962</v>
      </c>
      <c r="E88" s="120">
        <v>0</v>
      </c>
      <c r="F88" s="120">
        <v>28128</v>
      </c>
    </row>
    <row r="89" spans="1:6" x14ac:dyDescent="0.2">
      <c r="A89" s="13" t="s">
        <v>76</v>
      </c>
      <c r="B89" s="135">
        <v>6236</v>
      </c>
      <c r="C89" s="112">
        <v>134</v>
      </c>
      <c r="D89" s="112">
        <v>6102</v>
      </c>
      <c r="E89" s="120">
        <v>0</v>
      </c>
      <c r="F89" s="120">
        <v>6236</v>
      </c>
    </row>
    <row r="90" spans="1:6" x14ac:dyDescent="0.2">
      <c r="A90" s="13" t="s">
        <v>743</v>
      </c>
      <c r="B90" s="135">
        <v>159922</v>
      </c>
      <c r="C90" s="112">
        <v>5903</v>
      </c>
      <c r="D90" s="112">
        <v>154019</v>
      </c>
      <c r="E90" s="120">
        <v>560</v>
      </c>
      <c r="F90" s="120">
        <v>159362</v>
      </c>
    </row>
    <row r="91" spans="1:6" x14ac:dyDescent="0.2">
      <c r="A91" s="13" t="s">
        <v>78</v>
      </c>
      <c r="B91" s="135">
        <v>87496</v>
      </c>
      <c r="C91" s="112">
        <v>2541</v>
      </c>
      <c r="D91" s="112">
        <v>84955</v>
      </c>
      <c r="E91" s="120">
        <v>0</v>
      </c>
      <c r="F91" s="120">
        <v>87496</v>
      </c>
    </row>
    <row r="92" spans="1:6" x14ac:dyDescent="0.2">
      <c r="A92" s="13" t="s">
        <v>79</v>
      </c>
      <c r="B92" s="135">
        <v>106260</v>
      </c>
      <c r="C92" s="112">
        <v>6415</v>
      </c>
      <c r="D92" s="112">
        <v>99845</v>
      </c>
      <c r="E92" s="120">
        <v>143</v>
      </c>
      <c r="F92" s="120">
        <v>106117</v>
      </c>
    </row>
    <row r="93" spans="1:6" x14ac:dyDescent="0.2">
      <c r="A93" s="13" t="s">
        <v>80</v>
      </c>
      <c r="B93" s="135">
        <v>670</v>
      </c>
      <c r="C93" s="112">
        <v>0</v>
      </c>
      <c r="D93" s="112">
        <v>670</v>
      </c>
      <c r="E93" s="120">
        <v>0</v>
      </c>
      <c r="F93" s="120">
        <v>670</v>
      </c>
    </row>
    <row r="94" spans="1:6" x14ac:dyDescent="0.2">
      <c r="A94" s="13" t="s">
        <v>81</v>
      </c>
      <c r="B94" s="135">
        <v>7389</v>
      </c>
      <c r="C94" s="112">
        <v>44</v>
      </c>
      <c r="D94" s="112">
        <v>7345</v>
      </c>
      <c r="E94" s="120">
        <v>0</v>
      </c>
      <c r="F94" s="120">
        <v>7389</v>
      </c>
    </row>
    <row r="95" spans="1:6" x14ac:dyDescent="0.2">
      <c r="A95" s="13" t="s">
        <v>82</v>
      </c>
      <c r="B95" s="135">
        <v>88630</v>
      </c>
      <c r="C95" s="112">
        <v>4191</v>
      </c>
      <c r="D95" s="112">
        <v>84439</v>
      </c>
      <c r="E95" s="120">
        <v>0</v>
      </c>
      <c r="F95" s="120">
        <v>88630</v>
      </c>
    </row>
    <row r="96" spans="1:6" x14ac:dyDescent="0.2">
      <c r="A96" s="13" t="s">
        <v>83</v>
      </c>
      <c r="B96" s="135">
        <v>62264</v>
      </c>
      <c r="C96" s="112">
        <v>1837</v>
      </c>
      <c r="D96" s="112">
        <v>60427</v>
      </c>
      <c r="E96" s="120">
        <v>0</v>
      </c>
      <c r="F96" s="120">
        <v>62264</v>
      </c>
    </row>
    <row r="97" spans="1:9" x14ac:dyDescent="0.2">
      <c r="A97" s="13" t="s">
        <v>84</v>
      </c>
      <c r="B97" s="135">
        <v>65734</v>
      </c>
      <c r="C97" s="112">
        <v>401</v>
      </c>
      <c r="D97" s="112">
        <v>65333</v>
      </c>
      <c r="E97" s="120">
        <v>0</v>
      </c>
      <c r="F97" s="120">
        <v>65734</v>
      </c>
    </row>
    <row r="98" spans="1:9" x14ac:dyDescent="0.2">
      <c r="A98" s="13" t="s">
        <v>85</v>
      </c>
      <c r="B98" s="135">
        <v>14499</v>
      </c>
      <c r="C98" s="112">
        <v>343</v>
      </c>
      <c r="D98" s="112">
        <v>14156</v>
      </c>
      <c r="E98" s="120">
        <v>0</v>
      </c>
      <c r="F98" s="120">
        <v>14499</v>
      </c>
    </row>
    <row r="99" spans="1:9" x14ac:dyDescent="0.2">
      <c r="A99" s="13" t="s">
        <v>86</v>
      </c>
      <c r="B99" s="135">
        <v>12160</v>
      </c>
      <c r="C99" s="112">
        <v>528</v>
      </c>
      <c r="D99" s="112">
        <v>11632</v>
      </c>
      <c r="E99" s="120">
        <v>0</v>
      </c>
      <c r="F99" s="120">
        <v>12160</v>
      </c>
    </row>
    <row r="100" spans="1:9" x14ac:dyDescent="0.2">
      <c r="A100" s="13" t="s">
        <v>740</v>
      </c>
      <c r="B100" s="135">
        <v>14515</v>
      </c>
      <c r="C100" s="112">
        <v>-2573</v>
      </c>
      <c r="D100" s="112">
        <v>17088</v>
      </c>
      <c r="E100" s="120">
        <v>84</v>
      </c>
      <c r="F100" s="120">
        <v>14431</v>
      </c>
    </row>
    <row r="101" spans="1:9" x14ac:dyDescent="0.2">
      <c r="A101" s="122" t="s">
        <v>516</v>
      </c>
      <c r="B101" s="135" t="s">
        <v>516</v>
      </c>
      <c r="C101" s="112" t="s">
        <v>516</v>
      </c>
      <c r="D101" s="112" t="s">
        <v>516</v>
      </c>
      <c r="E101" s="120" t="s">
        <v>516</v>
      </c>
      <c r="F101" s="120" t="s">
        <v>516</v>
      </c>
    </row>
    <row r="102" spans="1:9" x14ac:dyDescent="0.2">
      <c r="A102" s="110" t="s">
        <v>516</v>
      </c>
      <c r="B102" s="135" t="s">
        <v>516</v>
      </c>
      <c r="C102" s="112" t="s">
        <v>516</v>
      </c>
      <c r="D102" s="112" t="s">
        <v>516</v>
      </c>
      <c r="E102" s="120" t="s">
        <v>516</v>
      </c>
      <c r="F102" s="120" t="s">
        <v>516</v>
      </c>
    </row>
    <row r="103" spans="1:9" x14ac:dyDescent="0.2">
      <c r="A103" s="121" t="s">
        <v>524</v>
      </c>
      <c r="B103" s="134">
        <v>14549</v>
      </c>
      <c r="C103" s="119">
        <v>-76</v>
      </c>
      <c r="D103" s="119">
        <v>14625</v>
      </c>
      <c r="E103" s="118">
        <v>1617</v>
      </c>
      <c r="F103" s="118">
        <v>12932</v>
      </c>
      <c r="G103" s="117"/>
      <c r="H103" s="117"/>
      <c r="I103" s="117"/>
    </row>
    <row r="104" spans="1:9" x14ac:dyDescent="0.2">
      <c r="A104" s="13" t="s">
        <v>88</v>
      </c>
      <c r="B104" s="135">
        <v>568</v>
      </c>
      <c r="C104" s="112">
        <v>32</v>
      </c>
      <c r="D104" s="112">
        <v>536</v>
      </c>
      <c r="E104" s="120">
        <v>0</v>
      </c>
      <c r="F104" s="120">
        <v>568</v>
      </c>
    </row>
    <row r="105" spans="1:9" x14ac:dyDescent="0.2">
      <c r="A105" s="13" t="s">
        <v>89</v>
      </c>
      <c r="B105" s="135">
        <v>2468</v>
      </c>
      <c r="C105" s="112">
        <v>-46</v>
      </c>
      <c r="D105" s="112">
        <v>2514</v>
      </c>
      <c r="E105" s="120">
        <v>0</v>
      </c>
      <c r="F105" s="120">
        <v>2468</v>
      </c>
    </row>
    <row r="106" spans="1:9" x14ac:dyDescent="0.2">
      <c r="A106" s="13" t="s">
        <v>143</v>
      </c>
      <c r="B106" s="135">
        <v>11513</v>
      </c>
      <c r="C106" s="112">
        <v>-62</v>
      </c>
      <c r="D106" s="112">
        <v>11575</v>
      </c>
      <c r="E106" s="120">
        <v>1617</v>
      </c>
      <c r="F106" s="120">
        <v>9896</v>
      </c>
    </row>
    <row r="107" spans="1:9" x14ac:dyDescent="0.2">
      <c r="A107" s="122" t="s">
        <v>516</v>
      </c>
      <c r="B107" s="135" t="s">
        <v>516</v>
      </c>
      <c r="C107" s="112" t="s">
        <v>516</v>
      </c>
      <c r="D107" s="112" t="s">
        <v>516</v>
      </c>
      <c r="E107" s="120" t="s">
        <v>516</v>
      </c>
      <c r="F107" s="120" t="s">
        <v>516</v>
      </c>
    </row>
    <row r="108" spans="1:9" x14ac:dyDescent="0.2">
      <c r="A108" s="110" t="s">
        <v>516</v>
      </c>
      <c r="B108" s="135" t="s">
        <v>516</v>
      </c>
      <c r="C108" s="112" t="s">
        <v>516</v>
      </c>
      <c r="D108" s="120" t="s">
        <v>516</v>
      </c>
      <c r="E108" s="120" t="s">
        <v>516</v>
      </c>
      <c r="F108" s="120" t="s">
        <v>516</v>
      </c>
    </row>
    <row r="109" spans="1:9" x14ac:dyDescent="0.2">
      <c r="A109" s="121" t="s">
        <v>525</v>
      </c>
      <c r="B109" s="134">
        <v>167141</v>
      </c>
      <c r="C109" s="119">
        <v>7163</v>
      </c>
      <c r="D109" s="119">
        <v>159978</v>
      </c>
      <c r="E109" s="118">
        <v>1261</v>
      </c>
      <c r="F109" s="118">
        <v>165880</v>
      </c>
      <c r="G109" s="117"/>
      <c r="H109" s="117"/>
      <c r="I109" s="117"/>
    </row>
    <row r="110" spans="1:9" x14ac:dyDescent="0.2">
      <c r="A110" s="13" t="s">
        <v>91</v>
      </c>
      <c r="B110" s="135">
        <v>17675</v>
      </c>
      <c r="C110" s="112">
        <v>1034</v>
      </c>
      <c r="D110" s="112">
        <v>16641</v>
      </c>
      <c r="E110" s="120">
        <v>0</v>
      </c>
      <c r="F110" s="120">
        <v>17675</v>
      </c>
    </row>
    <row r="111" spans="1:9" x14ac:dyDescent="0.2">
      <c r="A111" s="13" t="s">
        <v>143</v>
      </c>
      <c r="B111" s="135">
        <v>149466</v>
      </c>
      <c r="C111" s="112">
        <v>6129</v>
      </c>
      <c r="D111" s="112">
        <v>143337</v>
      </c>
      <c r="E111" s="120">
        <v>1261</v>
      </c>
      <c r="F111" s="120">
        <v>148205</v>
      </c>
    </row>
    <row r="112" spans="1:9" x14ac:dyDescent="0.2">
      <c r="A112" s="121" t="s">
        <v>516</v>
      </c>
      <c r="B112" s="135" t="s">
        <v>516</v>
      </c>
      <c r="C112" s="112" t="s">
        <v>516</v>
      </c>
      <c r="D112" s="112" t="s">
        <v>516</v>
      </c>
      <c r="E112" s="120" t="s">
        <v>516</v>
      </c>
      <c r="F112" s="120" t="s">
        <v>516</v>
      </c>
    </row>
    <row r="113" spans="1:9" x14ac:dyDescent="0.2">
      <c r="A113" s="110" t="s">
        <v>516</v>
      </c>
      <c r="B113" s="135" t="s">
        <v>516</v>
      </c>
      <c r="C113" s="112" t="s">
        <v>516</v>
      </c>
      <c r="D113" s="120" t="s">
        <v>516</v>
      </c>
      <c r="E113" s="120" t="s">
        <v>516</v>
      </c>
      <c r="F113" s="120" t="s">
        <v>516</v>
      </c>
    </row>
    <row r="114" spans="1:9" x14ac:dyDescent="0.2">
      <c r="A114" s="121" t="s">
        <v>526</v>
      </c>
      <c r="B114" s="134">
        <v>141501</v>
      </c>
      <c r="C114" s="119">
        <v>265</v>
      </c>
      <c r="D114" s="119">
        <v>141236</v>
      </c>
      <c r="E114" s="118">
        <v>137</v>
      </c>
      <c r="F114" s="118">
        <v>141364</v>
      </c>
      <c r="G114" s="117"/>
      <c r="H114" s="117"/>
      <c r="I114" s="117"/>
    </row>
    <row r="115" spans="1:9" x14ac:dyDescent="0.2">
      <c r="A115" s="13" t="s">
        <v>93</v>
      </c>
      <c r="B115" s="135">
        <v>3112</v>
      </c>
      <c r="C115" s="112">
        <v>4</v>
      </c>
      <c r="D115" s="112">
        <v>3108</v>
      </c>
      <c r="E115" s="120">
        <v>0</v>
      </c>
      <c r="F115" s="120">
        <v>3112</v>
      </c>
    </row>
    <row r="116" spans="1:9" x14ac:dyDescent="0.2">
      <c r="A116" s="13" t="s">
        <v>94</v>
      </c>
      <c r="B116" s="135">
        <v>7227</v>
      </c>
      <c r="C116" s="112">
        <v>17</v>
      </c>
      <c r="D116" s="112">
        <v>7210</v>
      </c>
      <c r="E116" s="120">
        <v>0</v>
      </c>
      <c r="F116" s="120">
        <v>7227</v>
      </c>
    </row>
    <row r="117" spans="1:9" x14ac:dyDescent="0.2">
      <c r="A117" s="13" t="s">
        <v>143</v>
      </c>
      <c r="B117" s="135">
        <v>131162</v>
      </c>
      <c r="C117" s="112">
        <v>244</v>
      </c>
      <c r="D117" s="112">
        <v>130918</v>
      </c>
      <c r="E117" s="120">
        <v>137</v>
      </c>
      <c r="F117" s="120">
        <v>131025</v>
      </c>
    </row>
    <row r="118" spans="1:9" x14ac:dyDescent="0.2">
      <c r="A118" s="122" t="s">
        <v>516</v>
      </c>
      <c r="B118" s="135" t="s">
        <v>516</v>
      </c>
      <c r="C118" s="112" t="s">
        <v>516</v>
      </c>
      <c r="D118" s="112" t="s">
        <v>516</v>
      </c>
      <c r="E118" s="120" t="s">
        <v>516</v>
      </c>
      <c r="F118" s="120" t="s">
        <v>516</v>
      </c>
    </row>
    <row r="119" spans="1:9" x14ac:dyDescent="0.2">
      <c r="A119" s="110" t="s">
        <v>516</v>
      </c>
      <c r="B119" s="135" t="s">
        <v>516</v>
      </c>
      <c r="C119" s="112" t="s">
        <v>516</v>
      </c>
      <c r="D119" s="120" t="s">
        <v>516</v>
      </c>
      <c r="E119" s="120" t="s">
        <v>516</v>
      </c>
      <c r="F119" s="120" t="s">
        <v>516</v>
      </c>
    </row>
    <row r="120" spans="1:9" x14ac:dyDescent="0.2">
      <c r="A120" s="121" t="s">
        <v>527</v>
      </c>
      <c r="B120" s="134">
        <v>201277</v>
      </c>
      <c r="C120" s="119">
        <v>10412</v>
      </c>
      <c r="D120" s="119">
        <v>190865</v>
      </c>
      <c r="E120" s="118">
        <v>0</v>
      </c>
      <c r="F120" s="118">
        <v>201277</v>
      </c>
      <c r="G120" s="117"/>
      <c r="H120" s="117"/>
      <c r="I120" s="117"/>
    </row>
    <row r="121" spans="1:9" x14ac:dyDescent="0.2">
      <c r="A121" s="13" t="s">
        <v>96</v>
      </c>
      <c r="B121" s="135">
        <v>7043</v>
      </c>
      <c r="C121" s="112">
        <v>135</v>
      </c>
      <c r="D121" s="112">
        <v>6908</v>
      </c>
      <c r="E121" s="120">
        <v>0</v>
      </c>
      <c r="F121" s="120">
        <v>7043</v>
      </c>
    </row>
    <row r="122" spans="1:9" x14ac:dyDescent="0.2">
      <c r="A122" s="13" t="s">
        <v>97</v>
      </c>
      <c r="B122" s="135">
        <v>1367</v>
      </c>
      <c r="C122" s="112">
        <v>17</v>
      </c>
      <c r="D122" s="112">
        <v>1350</v>
      </c>
      <c r="E122" s="120">
        <v>0</v>
      </c>
      <c r="F122" s="120">
        <v>1367</v>
      </c>
    </row>
    <row r="123" spans="1:9" x14ac:dyDescent="0.2">
      <c r="A123" s="13" t="s">
        <v>98</v>
      </c>
      <c r="B123" s="135">
        <v>8510</v>
      </c>
      <c r="C123" s="112">
        <v>98</v>
      </c>
      <c r="D123" s="112">
        <v>8412</v>
      </c>
      <c r="E123" s="120">
        <v>0</v>
      </c>
      <c r="F123" s="120">
        <v>8510</v>
      </c>
    </row>
    <row r="124" spans="1:9" x14ac:dyDescent="0.2">
      <c r="A124" s="13" t="s">
        <v>99</v>
      </c>
      <c r="B124" s="135">
        <v>746</v>
      </c>
      <c r="C124" s="112">
        <v>-3</v>
      </c>
      <c r="D124" s="112">
        <v>749</v>
      </c>
      <c r="E124" s="120">
        <v>0</v>
      </c>
      <c r="F124" s="120">
        <v>746</v>
      </c>
    </row>
    <row r="125" spans="1:9" x14ac:dyDescent="0.2">
      <c r="A125" s="13" t="s">
        <v>143</v>
      </c>
      <c r="B125" s="135">
        <v>183611</v>
      </c>
      <c r="C125" s="112">
        <v>10165</v>
      </c>
      <c r="D125" s="112">
        <v>173446</v>
      </c>
      <c r="E125" s="120">
        <v>0</v>
      </c>
      <c r="F125" s="120">
        <v>183611</v>
      </c>
    </row>
    <row r="126" spans="1:9" x14ac:dyDescent="0.2">
      <c r="A126" s="122" t="s">
        <v>516</v>
      </c>
      <c r="B126" s="135" t="s">
        <v>516</v>
      </c>
      <c r="C126" s="112" t="s">
        <v>516</v>
      </c>
      <c r="D126" s="120" t="s">
        <v>516</v>
      </c>
      <c r="E126" s="120" t="s">
        <v>516</v>
      </c>
      <c r="F126" s="120" t="s">
        <v>516</v>
      </c>
    </row>
    <row r="127" spans="1:9" x14ac:dyDescent="0.2">
      <c r="A127" s="110" t="s">
        <v>516</v>
      </c>
      <c r="B127" s="134" t="s">
        <v>516</v>
      </c>
      <c r="C127" s="119" t="s">
        <v>516</v>
      </c>
      <c r="D127" s="119" t="s">
        <v>516</v>
      </c>
      <c r="E127" s="118" t="s">
        <v>516</v>
      </c>
      <c r="F127" s="118" t="s">
        <v>516</v>
      </c>
      <c r="G127" s="117"/>
      <c r="H127" s="117"/>
      <c r="I127" s="117"/>
    </row>
    <row r="128" spans="1:9" x14ac:dyDescent="0.2">
      <c r="A128" s="121" t="s">
        <v>528</v>
      </c>
      <c r="B128" s="134">
        <v>343802</v>
      </c>
      <c r="C128" s="119">
        <v>22282</v>
      </c>
      <c r="D128" s="119">
        <v>321520</v>
      </c>
      <c r="E128" s="118">
        <v>42</v>
      </c>
      <c r="F128" s="118">
        <v>343760</v>
      </c>
      <c r="G128" s="117"/>
      <c r="H128" s="117"/>
      <c r="I128" s="117"/>
    </row>
    <row r="129" spans="1:9" x14ac:dyDescent="0.2">
      <c r="A129" s="13" t="s">
        <v>101</v>
      </c>
      <c r="B129" s="135">
        <v>427</v>
      </c>
      <c r="C129" s="112">
        <v>27</v>
      </c>
      <c r="D129" s="112">
        <v>400</v>
      </c>
      <c r="E129" s="120">
        <v>0</v>
      </c>
      <c r="F129" s="120">
        <v>427</v>
      </c>
    </row>
    <row r="130" spans="1:9" x14ac:dyDescent="0.2">
      <c r="A130" s="13" t="s">
        <v>102</v>
      </c>
      <c r="B130" s="135">
        <v>16728</v>
      </c>
      <c r="C130" s="112">
        <v>315</v>
      </c>
      <c r="D130" s="112">
        <v>16413</v>
      </c>
      <c r="E130" s="120">
        <v>0</v>
      </c>
      <c r="F130" s="120">
        <v>16728</v>
      </c>
    </row>
    <row r="131" spans="1:9" x14ac:dyDescent="0.2">
      <c r="A131" s="13" t="s">
        <v>103</v>
      </c>
      <c r="B131" s="135">
        <v>19527</v>
      </c>
      <c r="C131" s="112">
        <v>-10</v>
      </c>
      <c r="D131" s="112">
        <v>19537</v>
      </c>
      <c r="E131" s="120">
        <v>0</v>
      </c>
      <c r="F131" s="120">
        <v>19527</v>
      </c>
    </row>
    <row r="132" spans="1:9" x14ac:dyDescent="0.2">
      <c r="A132" s="13" t="s">
        <v>143</v>
      </c>
      <c r="B132" s="135">
        <v>307120</v>
      </c>
      <c r="C132" s="112">
        <v>21950</v>
      </c>
      <c r="D132" s="112">
        <v>285170</v>
      </c>
      <c r="E132" s="120">
        <v>42</v>
      </c>
      <c r="F132" s="120">
        <v>307078</v>
      </c>
    </row>
    <row r="133" spans="1:9" x14ac:dyDescent="0.2">
      <c r="A133" s="122" t="s">
        <v>516</v>
      </c>
      <c r="B133" s="135" t="s">
        <v>516</v>
      </c>
      <c r="C133" s="112" t="s">
        <v>516</v>
      </c>
      <c r="D133" s="112" t="s">
        <v>516</v>
      </c>
      <c r="E133" s="120" t="s">
        <v>516</v>
      </c>
      <c r="F133" s="120" t="s">
        <v>516</v>
      </c>
    </row>
    <row r="134" spans="1:9" x14ac:dyDescent="0.2">
      <c r="A134" s="110" t="s">
        <v>516</v>
      </c>
      <c r="B134" s="135" t="s">
        <v>516</v>
      </c>
      <c r="C134" s="112" t="s">
        <v>516</v>
      </c>
      <c r="D134" s="120" t="s">
        <v>516</v>
      </c>
      <c r="E134" s="120" t="s">
        <v>516</v>
      </c>
      <c r="F134" s="120" t="s">
        <v>516</v>
      </c>
    </row>
    <row r="135" spans="1:9" x14ac:dyDescent="0.2">
      <c r="A135" s="121" t="s">
        <v>529</v>
      </c>
      <c r="B135" s="134">
        <v>68163</v>
      </c>
      <c r="C135" s="119">
        <v>632</v>
      </c>
      <c r="D135" s="119">
        <v>67531</v>
      </c>
      <c r="E135" s="118">
        <v>4126</v>
      </c>
      <c r="F135" s="118">
        <v>64037</v>
      </c>
      <c r="G135" s="117"/>
      <c r="H135" s="117"/>
      <c r="I135" s="117"/>
    </row>
    <row r="136" spans="1:9" x14ac:dyDescent="0.2">
      <c r="A136" s="13" t="s">
        <v>105</v>
      </c>
      <c r="B136" s="135">
        <v>560</v>
      </c>
      <c r="C136" s="112">
        <v>-7</v>
      </c>
      <c r="D136" s="112">
        <v>567</v>
      </c>
      <c r="E136" s="120">
        <v>0</v>
      </c>
      <c r="F136" s="120">
        <v>560</v>
      </c>
    </row>
    <row r="137" spans="1:9" x14ac:dyDescent="0.2">
      <c r="A137" s="13" t="s">
        <v>106</v>
      </c>
      <c r="B137" s="135">
        <v>12000</v>
      </c>
      <c r="C137" s="112">
        <v>-46</v>
      </c>
      <c r="D137" s="112">
        <v>12046</v>
      </c>
      <c r="E137" s="120">
        <v>319</v>
      </c>
      <c r="F137" s="120">
        <v>11681</v>
      </c>
    </row>
    <row r="138" spans="1:9" x14ac:dyDescent="0.2">
      <c r="A138" s="13" t="s">
        <v>143</v>
      </c>
      <c r="B138" s="135">
        <v>55603</v>
      </c>
      <c r="C138" s="112">
        <v>685</v>
      </c>
      <c r="D138" s="112">
        <v>54918</v>
      </c>
      <c r="E138" s="120">
        <v>3807</v>
      </c>
      <c r="F138" s="120">
        <v>51796</v>
      </c>
    </row>
    <row r="139" spans="1:9" x14ac:dyDescent="0.2">
      <c r="A139" s="122" t="s">
        <v>516</v>
      </c>
      <c r="B139" s="135" t="s">
        <v>516</v>
      </c>
      <c r="C139" s="112" t="s">
        <v>516</v>
      </c>
      <c r="D139" s="112" t="s">
        <v>516</v>
      </c>
      <c r="E139" s="120" t="s">
        <v>516</v>
      </c>
      <c r="F139" s="120" t="s">
        <v>516</v>
      </c>
    </row>
    <row r="140" spans="1:9" x14ac:dyDescent="0.2">
      <c r="A140" s="110" t="s">
        <v>516</v>
      </c>
      <c r="B140" s="135" t="s">
        <v>516</v>
      </c>
      <c r="C140" s="112" t="s">
        <v>516</v>
      </c>
      <c r="D140" s="120" t="s">
        <v>516</v>
      </c>
      <c r="E140" s="120" t="s">
        <v>516</v>
      </c>
      <c r="F140" s="120" t="s">
        <v>516</v>
      </c>
    </row>
    <row r="141" spans="1:9" x14ac:dyDescent="0.2">
      <c r="A141" s="121" t="s">
        <v>530</v>
      </c>
      <c r="B141" s="134">
        <v>34777</v>
      </c>
      <c r="C141" s="119">
        <v>-85</v>
      </c>
      <c r="D141" s="119">
        <v>34862</v>
      </c>
      <c r="E141" s="118">
        <v>2491</v>
      </c>
      <c r="F141" s="118">
        <v>32286</v>
      </c>
      <c r="G141" s="117"/>
      <c r="H141" s="117"/>
      <c r="I141" s="117"/>
    </row>
    <row r="142" spans="1:9" x14ac:dyDescent="0.2">
      <c r="A142" s="13" t="s">
        <v>108</v>
      </c>
      <c r="B142" s="135">
        <v>7610</v>
      </c>
      <c r="C142" s="112">
        <v>-27</v>
      </c>
      <c r="D142" s="112">
        <v>7637</v>
      </c>
      <c r="E142" s="120">
        <v>0</v>
      </c>
      <c r="F142" s="120">
        <v>7610</v>
      </c>
    </row>
    <row r="143" spans="1:9" x14ac:dyDescent="0.2">
      <c r="A143" s="13" t="s">
        <v>143</v>
      </c>
      <c r="B143" s="135">
        <v>27167</v>
      </c>
      <c r="C143" s="112">
        <v>-58</v>
      </c>
      <c r="D143" s="112">
        <v>27225</v>
      </c>
      <c r="E143" s="120">
        <v>2491</v>
      </c>
      <c r="F143" s="120">
        <v>24676</v>
      </c>
    </row>
    <row r="144" spans="1:9" x14ac:dyDescent="0.2">
      <c r="A144" s="122" t="s">
        <v>516</v>
      </c>
      <c r="B144" s="135" t="s">
        <v>516</v>
      </c>
      <c r="C144" s="112" t="s">
        <v>516</v>
      </c>
      <c r="D144" s="112" t="s">
        <v>516</v>
      </c>
      <c r="E144" s="120" t="s">
        <v>516</v>
      </c>
      <c r="F144" s="120" t="s">
        <v>516</v>
      </c>
    </row>
    <row r="145" spans="1:9" x14ac:dyDescent="0.2">
      <c r="A145" s="110" t="s">
        <v>516</v>
      </c>
      <c r="B145" s="135" t="s">
        <v>516</v>
      </c>
      <c r="C145" s="112" t="s">
        <v>516</v>
      </c>
      <c r="D145" s="120" t="s">
        <v>516</v>
      </c>
      <c r="E145" s="120" t="s">
        <v>516</v>
      </c>
      <c r="F145" s="120" t="s">
        <v>516</v>
      </c>
    </row>
    <row r="146" spans="1:9" x14ac:dyDescent="0.2">
      <c r="A146" s="121" t="s">
        <v>531</v>
      </c>
      <c r="B146" s="134">
        <v>16468</v>
      </c>
      <c r="C146" s="119">
        <v>46</v>
      </c>
      <c r="D146" s="119">
        <v>16422</v>
      </c>
      <c r="E146" s="118">
        <v>1536</v>
      </c>
      <c r="F146" s="118">
        <v>14932</v>
      </c>
      <c r="G146" s="117"/>
      <c r="H146" s="117"/>
      <c r="I146" s="117"/>
    </row>
    <row r="147" spans="1:9" x14ac:dyDescent="0.2">
      <c r="A147" s="13" t="s">
        <v>110</v>
      </c>
      <c r="B147" s="135">
        <v>1733</v>
      </c>
      <c r="C147" s="112">
        <v>5</v>
      </c>
      <c r="D147" s="112">
        <v>1728</v>
      </c>
      <c r="E147" s="120">
        <v>0</v>
      </c>
      <c r="F147" s="120">
        <v>1733</v>
      </c>
    </row>
    <row r="148" spans="1:9" x14ac:dyDescent="0.2">
      <c r="A148" s="13" t="s">
        <v>111</v>
      </c>
      <c r="B148" s="135">
        <v>159</v>
      </c>
      <c r="C148" s="112">
        <v>-10</v>
      </c>
      <c r="D148" s="112">
        <v>169</v>
      </c>
      <c r="E148" s="120">
        <v>0</v>
      </c>
      <c r="F148" s="120">
        <v>159</v>
      </c>
    </row>
    <row r="149" spans="1:9" x14ac:dyDescent="0.2">
      <c r="A149" s="13" t="s">
        <v>143</v>
      </c>
      <c r="B149" s="135">
        <v>14576</v>
      </c>
      <c r="C149" s="112">
        <v>51</v>
      </c>
      <c r="D149" s="112">
        <v>14525</v>
      </c>
      <c r="E149" s="120">
        <v>1536</v>
      </c>
      <c r="F149" s="120">
        <v>13040</v>
      </c>
    </row>
    <row r="150" spans="1:9" x14ac:dyDescent="0.2">
      <c r="A150" s="13" t="s">
        <v>516</v>
      </c>
      <c r="B150" s="135" t="s">
        <v>516</v>
      </c>
      <c r="C150" s="112" t="s">
        <v>516</v>
      </c>
      <c r="D150" s="112" t="s">
        <v>516</v>
      </c>
      <c r="E150" s="120" t="s">
        <v>516</v>
      </c>
      <c r="F150" s="120" t="s">
        <v>516</v>
      </c>
    </row>
    <row r="151" spans="1:9" x14ac:dyDescent="0.2">
      <c r="A151" s="121" t="s">
        <v>516</v>
      </c>
      <c r="B151" s="135" t="s">
        <v>516</v>
      </c>
      <c r="C151" s="112" t="s">
        <v>516</v>
      </c>
      <c r="D151" s="112" t="s">
        <v>516</v>
      </c>
      <c r="E151" s="120" t="s">
        <v>516</v>
      </c>
      <c r="F151" s="120" t="s">
        <v>516</v>
      </c>
    </row>
    <row r="152" spans="1:9" x14ac:dyDescent="0.2">
      <c r="A152" s="121" t="s">
        <v>532</v>
      </c>
      <c r="B152" s="134">
        <v>905574</v>
      </c>
      <c r="C152" s="119">
        <v>41311</v>
      </c>
      <c r="D152" s="119">
        <v>864263</v>
      </c>
      <c r="E152" s="118">
        <v>644</v>
      </c>
      <c r="F152" s="118">
        <v>904930</v>
      </c>
      <c r="G152" s="117"/>
      <c r="H152" s="117"/>
      <c r="I152" s="117"/>
    </row>
    <row r="153" spans="1:9" x14ac:dyDescent="0.2">
      <c r="A153" s="13" t="s">
        <v>113</v>
      </c>
      <c r="B153" s="135">
        <v>13012</v>
      </c>
      <c r="C153" s="112">
        <v>357</v>
      </c>
      <c r="D153" s="112">
        <v>12655</v>
      </c>
      <c r="E153" s="120">
        <v>0</v>
      </c>
      <c r="F153" s="120">
        <v>13012</v>
      </c>
    </row>
    <row r="154" spans="1:9" x14ac:dyDescent="0.2">
      <c r="A154" s="13" t="s">
        <v>114</v>
      </c>
      <c r="B154" s="135">
        <v>1385</v>
      </c>
      <c r="C154" s="112">
        <v>-40</v>
      </c>
      <c r="D154" s="112">
        <v>1425</v>
      </c>
      <c r="E154" s="120">
        <v>0</v>
      </c>
      <c r="F154" s="120">
        <v>1385</v>
      </c>
    </row>
    <row r="155" spans="1:9" x14ac:dyDescent="0.2">
      <c r="A155" s="13" t="s">
        <v>115</v>
      </c>
      <c r="B155" s="135">
        <v>861252</v>
      </c>
      <c r="C155" s="112">
        <v>39468</v>
      </c>
      <c r="D155" s="112">
        <v>821784</v>
      </c>
      <c r="E155" s="120">
        <v>644</v>
      </c>
      <c r="F155" s="120">
        <v>860608</v>
      </c>
    </row>
    <row r="156" spans="1:9" x14ac:dyDescent="0.2">
      <c r="A156" s="13" t="s">
        <v>116</v>
      </c>
      <c r="B156" s="135">
        <v>22805</v>
      </c>
      <c r="C156" s="112">
        <v>1443</v>
      </c>
      <c r="D156" s="112">
        <v>21362</v>
      </c>
      <c r="E156" s="120">
        <v>0</v>
      </c>
      <c r="F156" s="120">
        <v>22805</v>
      </c>
    </row>
    <row r="157" spans="1:9" x14ac:dyDescent="0.2">
      <c r="A157" s="13" t="s">
        <v>117</v>
      </c>
      <c r="B157" s="135">
        <v>7120</v>
      </c>
      <c r="C157" s="112">
        <v>83</v>
      </c>
      <c r="D157" s="112">
        <v>7037</v>
      </c>
      <c r="E157" s="120">
        <v>0</v>
      </c>
      <c r="F157" s="120">
        <v>7120</v>
      </c>
    </row>
    <row r="158" spans="1:9" x14ac:dyDescent="0.2">
      <c r="A158" s="110" t="s">
        <v>516</v>
      </c>
      <c r="B158" s="135" t="s">
        <v>516</v>
      </c>
      <c r="C158" s="112" t="s">
        <v>516</v>
      </c>
      <c r="D158" s="112" t="s">
        <v>516</v>
      </c>
      <c r="E158" s="120" t="s">
        <v>516</v>
      </c>
      <c r="F158" s="120" t="s">
        <v>516</v>
      </c>
    </row>
    <row r="159" spans="1:9" x14ac:dyDescent="0.2">
      <c r="A159" s="110" t="s">
        <v>516</v>
      </c>
      <c r="B159" s="135" t="s">
        <v>516</v>
      </c>
      <c r="C159" s="112" t="s">
        <v>516</v>
      </c>
      <c r="D159" s="112" t="s">
        <v>516</v>
      </c>
      <c r="E159" s="120" t="s">
        <v>516</v>
      </c>
      <c r="F159" s="120" t="s">
        <v>516</v>
      </c>
    </row>
    <row r="160" spans="1:9" x14ac:dyDescent="0.2">
      <c r="A160" s="121" t="s">
        <v>533</v>
      </c>
      <c r="B160" s="134">
        <v>306944</v>
      </c>
      <c r="C160" s="119">
        <v>9325</v>
      </c>
      <c r="D160" s="119">
        <v>297619</v>
      </c>
      <c r="E160" s="118">
        <v>2598</v>
      </c>
      <c r="F160" s="118">
        <v>304346</v>
      </c>
      <c r="G160" s="117"/>
      <c r="H160" s="117"/>
      <c r="I160" s="117"/>
    </row>
    <row r="161" spans="1:9" x14ac:dyDescent="0.2">
      <c r="A161" s="13" t="s">
        <v>119</v>
      </c>
      <c r="B161" s="135">
        <v>1578</v>
      </c>
      <c r="C161" s="112">
        <v>-120</v>
      </c>
      <c r="D161" s="112">
        <v>1698</v>
      </c>
      <c r="E161" s="120">
        <v>0</v>
      </c>
      <c r="F161" s="120">
        <v>1578</v>
      </c>
    </row>
    <row r="162" spans="1:9" x14ac:dyDescent="0.2">
      <c r="A162" s="13" t="s">
        <v>120</v>
      </c>
      <c r="B162" s="135">
        <v>53058</v>
      </c>
      <c r="C162" s="112">
        <v>1135</v>
      </c>
      <c r="D162" s="112">
        <v>51923</v>
      </c>
      <c r="E162" s="120">
        <v>46</v>
      </c>
      <c r="F162" s="120">
        <v>53012</v>
      </c>
    </row>
    <row r="163" spans="1:9" x14ac:dyDescent="0.2">
      <c r="A163" s="13" t="s">
        <v>143</v>
      </c>
      <c r="B163" s="135">
        <v>252308</v>
      </c>
      <c r="C163" s="112">
        <v>8310</v>
      </c>
      <c r="D163" s="112">
        <v>243998</v>
      </c>
      <c r="E163" s="120">
        <v>2552</v>
      </c>
      <c r="F163" s="120">
        <v>249756</v>
      </c>
    </row>
    <row r="164" spans="1:9" x14ac:dyDescent="0.2">
      <c r="A164" s="122" t="s">
        <v>516</v>
      </c>
      <c r="B164" s="135" t="s">
        <v>516</v>
      </c>
      <c r="C164" s="112" t="s">
        <v>516</v>
      </c>
      <c r="D164" s="112" t="s">
        <v>516</v>
      </c>
      <c r="E164" s="120" t="s">
        <v>516</v>
      </c>
      <c r="F164" s="120" t="s">
        <v>516</v>
      </c>
    </row>
    <row r="165" spans="1:9" x14ac:dyDescent="0.2">
      <c r="A165" s="110" t="s">
        <v>516</v>
      </c>
      <c r="B165" s="135" t="s">
        <v>516</v>
      </c>
      <c r="C165" s="112" t="s">
        <v>516</v>
      </c>
      <c r="D165" s="120" t="s">
        <v>516</v>
      </c>
      <c r="E165" s="120" t="s">
        <v>516</v>
      </c>
      <c r="F165" s="120" t="s">
        <v>516</v>
      </c>
    </row>
    <row r="166" spans="1:9" x14ac:dyDescent="0.2">
      <c r="A166" s="121" t="s">
        <v>534</v>
      </c>
      <c r="B166" s="134">
        <v>101353</v>
      </c>
      <c r="C166" s="119">
        <v>5657</v>
      </c>
      <c r="D166" s="119">
        <v>95696</v>
      </c>
      <c r="E166" s="118">
        <v>0</v>
      </c>
      <c r="F166" s="118">
        <v>101353</v>
      </c>
      <c r="G166" s="117"/>
      <c r="H166" s="117"/>
      <c r="I166" s="117"/>
    </row>
    <row r="167" spans="1:9" x14ac:dyDescent="0.2">
      <c r="A167" s="13" t="s">
        <v>122</v>
      </c>
      <c r="B167" s="135">
        <v>356</v>
      </c>
      <c r="C167" s="112">
        <v>18</v>
      </c>
      <c r="D167" s="112">
        <v>338</v>
      </c>
      <c r="E167" s="120">
        <v>0</v>
      </c>
      <c r="F167" s="120">
        <v>356</v>
      </c>
    </row>
    <row r="168" spans="1:9" x14ac:dyDescent="0.2">
      <c r="A168" s="13" t="s">
        <v>123</v>
      </c>
      <c r="B168" s="135">
        <v>2875</v>
      </c>
      <c r="C168" s="112">
        <v>199</v>
      </c>
      <c r="D168" s="112">
        <v>2676</v>
      </c>
      <c r="E168" s="120">
        <v>0</v>
      </c>
      <c r="F168" s="120">
        <v>2875</v>
      </c>
    </row>
    <row r="169" spans="1:9" x14ac:dyDescent="0.2">
      <c r="A169" s="13" t="s">
        <v>124</v>
      </c>
      <c r="B169" s="135">
        <v>4503</v>
      </c>
      <c r="C169" s="112">
        <v>79</v>
      </c>
      <c r="D169" s="112">
        <v>4424</v>
      </c>
      <c r="E169" s="120">
        <v>0</v>
      </c>
      <c r="F169" s="120">
        <v>4503</v>
      </c>
    </row>
    <row r="170" spans="1:9" x14ac:dyDescent="0.2">
      <c r="A170" s="13" t="s">
        <v>125</v>
      </c>
      <c r="B170" s="135">
        <v>4</v>
      </c>
      <c r="C170" s="112">
        <v>-12</v>
      </c>
      <c r="D170" s="112">
        <v>16</v>
      </c>
      <c r="E170" s="120">
        <v>0</v>
      </c>
      <c r="F170" s="120">
        <v>4</v>
      </c>
    </row>
    <row r="171" spans="1:9" x14ac:dyDescent="0.2">
      <c r="A171" s="13" t="s">
        <v>126</v>
      </c>
      <c r="B171" s="135">
        <v>79821</v>
      </c>
      <c r="C171" s="112">
        <v>4641</v>
      </c>
      <c r="D171" s="112">
        <v>75180</v>
      </c>
      <c r="E171" s="120">
        <v>0</v>
      </c>
      <c r="F171" s="120">
        <v>79821</v>
      </c>
    </row>
    <row r="172" spans="1:9" x14ac:dyDescent="0.2">
      <c r="A172" s="13" t="s">
        <v>143</v>
      </c>
      <c r="B172" s="135">
        <v>13794</v>
      </c>
      <c r="C172" s="112">
        <v>732</v>
      </c>
      <c r="D172" s="112">
        <v>13062</v>
      </c>
      <c r="E172" s="120">
        <v>0</v>
      </c>
      <c r="F172" s="120">
        <v>13794</v>
      </c>
    </row>
    <row r="173" spans="1:9" x14ac:dyDescent="0.2">
      <c r="A173" s="122" t="s">
        <v>516</v>
      </c>
      <c r="B173" s="135" t="s">
        <v>516</v>
      </c>
      <c r="C173" s="112" t="s">
        <v>516</v>
      </c>
      <c r="D173" s="112" t="s">
        <v>516</v>
      </c>
      <c r="E173" s="120" t="s">
        <v>516</v>
      </c>
      <c r="F173" s="120" t="s">
        <v>516</v>
      </c>
    </row>
    <row r="174" spans="1:9" x14ac:dyDescent="0.2">
      <c r="A174" s="110" t="s">
        <v>516</v>
      </c>
      <c r="B174" s="135" t="s">
        <v>516</v>
      </c>
      <c r="C174" s="112" t="s">
        <v>516</v>
      </c>
      <c r="D174" s="120" t="s">
        <v>516</v>
      </c>
      <c r="E174" s="120" t="s">
        <v>516</v>
      </c>
      <c r="F174" s="120" t="s">
        <v>516</v>
      </c>
    </row>
    <row r="175" spans="1:9" x14ac:dyDescent="0.2">
      <c r="A175" s="121" t="s">
        <v>535</v>
      </c>
      <c r="B175" s="134">
        <v>11840</v>
      </c>
      <c r="C175" s="119">
        <v>291</v>
      </c>
      <c r="D175" s="119">
        <v>11549</v>
      </c>
      <c r="E175" s="118">
        <v>1774</v>
      </c>
      <c r="F175" s="118">
        <v>10066</v>
      </c>
      <c r="G175" s="117"/>
      <c r="H175" s="117"/>
      <c r="I175" s="117"/>
    </row>
    <row r="176" spans="1:9" x14ac:dyDescent="0.2">
      <c r="A176" s="13" t="s">
        <v>128</v>
      </c>
      <c r="B176" s="135">
        <v>2302</v>
      </c>
      <c r="C176" s="112">
        <v>71</v>
      </c>
      <c r="D176" s="112">
        <v>2231</v>
      </c>
      <c r="E176" s="120">
        <v>0</v>
      </c>
      <c r="F176" s="120">
        <v>2302</v>
      </c>
    </row>
    <row r="177" spans="1:9" x14ac:dyDescent="0.2">
      <c r="A177" s="13" t="s">
        <v>129</v>
      </c>
      <c r="B177" s="135">
        <v>2765</v>
      </c>
      <c r="C177" s="112">
        <v>-13</v>
      </c>
      <c r="D177" s="112">
        <v>2778</v>
      </c>
      <c r="E177" s="120">
        <v>1368</v>
      </c>
      <c r="F177" s="120">
        <v>1397</v>
      </c>
    </row>
    <row r="178" spans="1:9" x14ac:dyDescent="0.2">
      <c r="A178" s="13" t="s">
        <v>143</v>
      </c>
      <c r="B178" s="135">
        <v>6773</v>
      </c>
      <c r="C178" s="112">
        <v>233</v>
      </c>
      <c r="D178" s="112">
        <v>6540</v>
      </c>
      <c r="E178" s="120">
        <v>406</v>
      </c>
      <c r="F178" s="120">
        <v>6367</v>
      </c>
    </row>
    <row r="179" spans="1:9" x14ac:dyDescent="0.2">
      <c r="A179" s="122" t="s">
        <v>516</v>
      </c>
      <c r="B179" s="135" t="s">
        <v>516</v>
      </c>
      <c r="C179" s="112" t="s">
        <v>516</v>
      </c>
      <c r="D179" s="112" t="s">
        <v>516</v>
      </c>
      <c r="E179" s="120" t="s">
        <v>516</v>
      </c>
      <c r="F179" s="120" t="s">
        <v>516</v>
      </c>
    </row>
    <row r="180" spans="1:9" x14ac:dyDescent="0.2">
      <c r="A180" s="110" t="s">
        <v>516</v>
      </c>
      <c r="B180" s="135" t="s">
        <v>516</v>
      </c>
      <c r="C180" s="112" t="s">
        <v>516</v>
      </c>
      <c r="D180" s="120" t="s">
        <v>516</v>
      </c>
      <c r="E180" s="120" t="s">
        <v>516</v>
      </c>
      <c r="F180" s="120" t="s">
        <v>516</v>
      </c>
    </row>
    <row r="181" spans="1:9" x14ac:dyDescent="0.2">
      <c r="A181" s="121" t="s">
        <v>536</v>
      </c>
      <c r="B181" s="134">
        <v>48315</v>
      </c>
      <c r="C181" s="119">
        <v>1926</v>
      </c>
      <c r="D181" s="119">
        <v>46389</v>
      </c>
      <c r="E181" s="118">
        <v>3285</v>
      </c>
      <c r="F181" s="118">
        <v>45030</v>
      </c>
      <c r="G181" s="117"/>
      <c r="H181" s="117"/>
      <c r="I181" s="117"/>
    </row>
    <row r="182" spans="1:9" x14ac:dyDescent="0.2">
      <c r="A182" s="13" t="s">
        <v>131</v>
      </c>
      <c r="B182" s="135">
        <v>3135</v>
      </c>
      <c r="C182" s="112">
        <v>-517</v>
      </c>
      <c r="D182" s="112">
        <v>3652</v>
      </c>
      <c r="E182" s="120">
        <v>958</v>
      </c>
      <c r="F182" s="120">
        <v>2177</v>
      </c>
    </row>
    <row r="183" spans="1:9" x14ac:dyDescent="0.2">
      <c r="A183" s="13" t="s">
        <v>132</v>
      </c>
      <c r="B183" s="135">
        <v>624</v>
      </c>
      <c r="C183" s="112">
        <v>22</v>
      </c>
      <c r="D183" s="112">
        <v>602</v>
      </c>
      <c r="E183" s="120">
        <v>0</v>
      </c>
      <c r="F183" s="120">
        <v>624</v>
      </c>
    </row>
    <row r="184" spans="1:9" x14ac:dyDescent="0.2">
      <c r="A184" s="13" t="s">
        <v>133</v>
      </c>
      <c r="B184" s="135">
        <v>1556</v>
      </c>
      <c r="C184" s="112">
        <v>96</v>
      </c>
      <c r="D184" s="112">
        <v>1460</v>
      </c>
      <c r="E184" s="120">
        <v>0</v>
      </c>
      <c r="F184" s="120">
        <v>1556</v>
      </c>
    </row>
    <row r="185" spans="1:9" x14ac:dyDescent="0.2">
      <c r="A185" s="13" t="s">
        <v>134</v>
      </c>
      <c r="B185" s="135">
        <v>1767</v>
      </c>
      <c r="C185" s="112">
        <v>13</v>
      </c>
      <c r="D185" s="112">
        <v>1754</v>
      </c>
      <c r="E185" s="120">
        <v>0</v>
      </c>
      <c r="F185" s="120">
        <v>1767</v>
      </c>
    </row>
    <row r="186" spans="1:9" x14ac:dyDescent="0.2">
      <c r="A186" s="13" t="s">
        <v>135</v>
      </c>
      <c r="B186" s="135">
        <v>3378</v>
      </c>
      <c r="C186" s="112">
        <v>374</v>
      </c>
      <c r="D186" s="112">
        <v>3004</v>
      </c>
      <c r="E186" s="120">
        <v>0</v>
      </c>
      <c r="F186" s="120">
        <v>3378</v>
      </c>
    </row>
    <row r="187" spans="1:9" x14ac:dyDescent="0.2">
      <c r="A187" s="13" t="s">
        <v>136</v>
      </c>
      <c r="B187" s="135">
        <v>7853</v>
      </c>
      <c r="C187" s="112">
        <v>-119</v>
      </c>
      <c r="D187" s="112">
        <v>7972</v>
      </c>
      <c r="E187" s="120">
        <v>378</v>
      </c>
      <c r="F187" s="120">
        <v>7475</v>
      </c>
    </row>
    <row r="188" spans="1:9" x14ac:dyDescent="0.2">
      <c r="A188" s="13" t="s">
        <v>143</v>
      </c>
      <c r="B188" s="135">
        <v>30002</v>
      </c>
      <c r="C188" s="112">
        <v>2057</v>
      </c>
      <c r="D188" s="112">
        <v>27945</v>
      </c>
      <c r="E188" s="120">
        <v>1949</v>
      </c>
      <c r="F188" s="120">
        <v>28053</v>
      </c>
    </row>
    <row r="189" spans="1:9" x14ac:dyDescent="0.2">
      <c r="A189" s="122" t="s">
        <v>516</v>
      </c>
      <c r="B189" s="135" t="s">
        <v>516</v>
      </c>
      <c r="C189" s="112" t="s">
        <v>516</v>
      </c>
      <c r="D189" s="112" t="s">
        <v>516</v>
      </c>
      <c r="E189" s="120" t="s">
        <v>516</v>
      </c>
      <c r="F189" s="120" t="s">
        <v>516</v>
      </c>
    </row>
    <row r="190" spans="1:9" x14ac:dyDescent="0.2">
      <c r="A190" s="110" t="s">
        <v>516</v>
      </c>
      <c r="B190" s="135" t="s">
        <v>516</v>
      </c>
      <c r="C190" s="112" t="s">
        <v>516</v>
      </c>
      <c r="D190" s="120" t="s">
        <v>516</v>
      </c>
      <c r="E190" s="120" t="s">
        <v>516</v>
      </c>
      <c r="F190" s="120" t="s">
        <v>516</v>
      </c>
    </row>
    <row r="191" spans="1:9" x14ac:dyDescent="0.2">
      <c r="A191" s="121" t="s">
        <v>537</v>
      </c>
      <c r="B191" s="134">
        <v>16839</v>
      </c>
      <c r="C191" s="119">
        <v>-100</v>
      </c>
      <c r="D191" s="119">
        <v>16939</v>
      </c>
      <c r="E191" s="118">
        <v>681</v>
      </c>
      <c r="F191" s="118">
        <v>16158</v>
      </c>
      <c r="G191" s="117"/>
      <c r="H191" s="117"/>
      <c r="I191" s="117"/>
    </row>
    <row r="192" spans="1:9" x14ac:dyDescent="0.2">
      <c r="A192" s="13" t="s">
        <v>138</v>
      </c>
      <c r="B192" s="135">
        <v>537</v>
      </c>
      <c r="C192" s="112">
        <v>81</v>
      </c>
      <c r="D192" s="112">
        <v>456</v>
      </c>
      <c r="E192" s="120">
        <v>0</v>
      </c>
      <c r="F192" s="120">
        <v>537</v>
      </c>
    </row>
    <row r="193" spans="1:9" x14ac:dyDescent="0.2">
      <c r="A193" s="13" t="s">
        <v>139</v>
      </c>
      <c r="B193" s="135">
        <v>329</v>
      </c>
      <c r="C193" s="112">
        <v>51</v>
      </c>
      <c r="D193" s="112">
        <v>278</v>
      </c>
      <c r="E193" s="120">
        <v>0</v>
      </c>
      <c r="F193" s="120">
        <v>329</v>
      </c>
    </row>
    <row r="194" spans="1:9" x14ac:dyDescent="0.2">
      <c r="A194" s="13" t="s">
        <v>140</v>
      </c>
      <c r="B194" s="135">
        <v>2067</v>
      </c>
      <c r="C194" s="112">
        <v>68</v>
      </c>
      <c r="D194" s="112">
        <v>1999</v>
      </c>
      <c r="E194" s="120">
        <v>0</v>
      </c>
      <c r="F194" s="120">
        <v>2067</v>
      </c>
    </row>
    <row r="195" spans="1:9" x14ac:dyDescent="0.2">
      <c r="A195" s="13" t="s">
        <v>143</v>
      </c>
      <c r="B195" s="135">
        <v>13906</v>
      </c>
      <c r="C195" s="112">
        <v>-300</v>
      </c>
      <c r="D195" s="112">
        <v>14206</v>
      </c>
      <c r="E195" s="120">
        <v>681</v>
      </c>
      <c r="F195" s="120">
        <v>13225</v>
      </c>
    </row>
    <row r="196" spans="1:9" x14ac:dyDescent="0.2">
      <c r="A196" s="110" t="s">
        <v>516</v>
      </c>
      <c r="B196" s="135" t="s">
        <v>516</v>
      </c>
      <c r="C196" s="112" t="s">
        <v>516</v>
      </c>
      <c r="D196" s="112" t="s">
        <v>516</v>
      </c>
      <c r="E196" s="120" t="s">
        <v>516</v>
      </c>
      <c r="F196" s="120" t="s">
        <v>516</v>
      </c>
    </row>
    <row r="197" spans="1:9" x14ac:dyDescent="0.2">
      <c r="A197" s="110" t="s">
        <v>516</v>
      </c>
      <c r="B197" s="135" t="s">
        <v>516</v>
      </c>
      <c r="C197" s="112" t="s">
        <v>516</v>
      </c>
      <c r="D197" s="120" t="s">
        <v>516</v>
      </c>
      <c r="E197" s="120" t="s">
        <v>516</v>
      </c>
      <c r="F197" s="120" t="s">
        <v>516</v>
      </c>
    </row>
    <row r="198" spans="1:9" x14ac:dyDescent="0.2">
      <c r="A198" s="121" t="s">
        <v>538</v>
      </c>
      <c r="B198" s="134">
        <v>12853</v>
      </c>
      <c r="C198" s="119">
        <v>-31</v>
      </c>
      <c r="D198" s="119">
        <v>12884</v>
      </c>
      <c r="E198" s="118">
        <v>981</v>
      </c>
      <c r="F198" s="118">
        <v>11872</v>
      </c>
      <c r="G198" s="117"/>
      <c r="H198" s="117"/>
      <c r="I198" s="117"/>
    </row>
    <row r="199" spans="1:9" x14ac:dyDescent="0.2">
      <c r="A199" s="13" t="s">
        <v>142</v>
      </c>
      <c r="B199" s="135">
        <v>1648</v>
      </c>
      <c r="C199" s="112">
        <v>-32</v>
      </c>
      <c r="D199" s="112">
        <v>1680</v>
      </c>
      <c r="E199" s="120">
        <v>0</v>
      </c>
      <c r="F199" s="120">
        <v>1648</v>
      </c>
    </row>
    <row r="200" spans="1:9" x14ac:dyDescent="0.2">
      <c r="A200" s="13" t="s">
        <v>143</v>
      </c>
      <c r="B200" s="135">
        <v>11205</v>
      </c>
      <c r="C200" s="112">
        <v>1</v>
      </c>
      <c r="D200" s="112">
        <v>11204</v>
      </c>
      <c r="E200" s="120">
        <v>981</v>
      </c>
      <c r="F200" s="120">
        <v>10224</v>
      </c>
    </row>
    <row r="201" spans="1:9" x14ac:dyDescent="0.2">
      <c r="A201" s="122" t="s">
        <v>516</v>
      </c>
      <c r="B201" s="135" t="s">
        <v>516</v>
      </c>
      <c r="C201" s="112" t="s">
        <v>516</v>
      </c>
      <c r="D201" s="112" t="s">
        <v>516</v>
      </c>
      <c r="E201" s="120" t="s">
        <v>516</v>
      </c>
      <c r="F201" s="120" t="s">
        <v>516</v>
      </c>
    </row>
    <row r="202" spans="1:9" x14ac:dyDescent="0.2">
      <c r="A202" s="110" t="s">
        <v>516</v>
      </c>
      <c r="B202" s="135" t="s">
        <v>516</v>
      </c>
      <c r="C202" s="112" t="s">
        <v>516</v>
      </c>
      <c r="D202" s="120" t="s">
        <v>516</v>
      </c>
      <c r="E202" s="120" t="s">
        <v>516</v>
      </c>
      <c r="F202" s="120" t="s">
        <v>516</v>
      </c>
    </row>
    <row r="203" spans="1:9" x14ac:dyDescent="0.2">
      <c r="A203" s="121" t="s">
        <v>539</v>
      </c>
      <c r="B203" s="134">
        <v>16346</v>
      </c>
      <c r="C203" s="119">
        <v>483</v>
      </c>
      <c r="D203" s="119">
        <v>15863</v>
      </c>
      <c r="E203" s="118">
        <v>3221</v>
      </c>
      <c r="F203" s="118">
        <v>13125</v>
      </c>
      <c r="G203" s="117"/>
      <c r="H203" s="117"/>
      <c r="I203" s="117"/>
    </row>
    <row r="204" spans="1:9" x14ac:dyDescent="0.2">
      <c r="A204" s="13" t="s">
        <v>145</v>
      </c>
      <c r="B204" s="135">
        <v>3525</v>
      </c>
      <c r="C204" s="112">
        <v>80</v>
      </c>
      <c r="D204" s="112">
        <v>3445</v>
      </c>
      <c r="E204" s="120">
        <v>0</v>
      </c>
      <c r="F204" s="120">
        <v>3525</v>
      </c>
    </row>
    <row r="205" spans="1:9" x14ac:dyDescent="0.2">
      <c r="A205" s="13" t="s">
        <v>146</v>
      </c>
      <c r="B205" s="135">
        <v>2126</v>
      </c>
      <c r="C205" s="112">
        <v>145</v>
      </c>
      <c r="D205" s="112">
        <v>1981</v>
      </c>
      <c r="E205" s="120">
        <v>0</v>
      </c>
      <c r="F205" s="120">
        <v>2126</v>
      </c>
    </row>
    <row r="206" spans="1:9" x14ac:dyDescent="0.2">
      <c r="A206" s="13" t="s">
        <v>143</v>
      </c>
      <c r="B206" s="135">
        <v>10695</v>
      </c>
      <c r="C206" s="112">
        <v>258</v>
      </c>
      <c r="D206" s="112">
        <v>10437</v>
      </c>
      <c r="E206" s="120">
        <v>3221</v>
      </c>
      <c r="F206" s="120">
        <v>7474</v>
      </c>
    </row>
    <row r="207" spans="1:9" x14ac:dyDescent="0.2">
      <c r="A207" s="121" t="s">
        <v>516</v>
      </c>
      <c r="B207" s="135" t="s">
        <v>516</v>
      </c>
      <c r="C207" s="112" t="s">
        <v>516</v>
      </c>
      <c r="D207" s="112" t="s">
        <v>516</v>
      </c>
      <c r="E207" s="120" t="s">
        <v>516</v>
      </c>
      <c r="F207" s="120" t="s">
        <v>516</v>
      </c>
    </row>
    <row r="208" spans="1:9" x14ac:dyDescent="0.2">
      <c r="A208" s="110" t="s">
        <v>516</v>
      </c>
      <c r="B208" s="135" t="s">
        <v>516</v>
      </c>
      <c r="C208" s="112" t="s">
        <v>516</v>
      </c>
      <c r="D208" s="120" t="s">
        <v>516</v>
      </c>
      <c r="E208" s="120" t="s">
        <v>516</v>
      </c>
      <c r="F208" s="120" t="s">
        <v>516</v>
      </c>
    </row>
    <row r="209" spans="1:9" x14ac:dyDescent="0.2">
      <c r="A209" s="121" t="s">
        <v>540</v>
      </c>
      <c r="B209" s="134">
        <v>14630</v>
      </c>
      <c r="C209" s="119">
        <v>-169</v>
      </c>
      <c r="D209" s="119">
        <v>14799</v>
      </c>
      <c r="E209" s="118">
        <v>2489</v>
      </c>
      <c r="F209" s="118">
        <v>12141</v>
      </c>
      <c r="G209" s="117"/>
      <c r="H209" s="117"/>
      <c r="I209" s="117"/>
    </row>
    <row r="210" spans="1:9" x14ac:dyDescent="0.2">
      <c r="A210" s="13" t="s">
        <v>148</v>
      </c>
      <c r="B210" s="135">
        <v>3083</v>
      </c>
      <c r="C210" s="112">
        <v>-1463</v>
      </c>
      <c r="D210" s="112">
        <v>4546</v>
      </c>
      <c r="E210" s="120">
        <v>1401</v>
      </c>
      <c r="F210" s="120">
        <v>1682</v>
      </c>
    </row>
    <row r="211" spans="1:9" x14ac:dyDescent="0.2">
      <c r="A211" s="13" t="s">
        <v>149</v>
      </c>
      <c r="B211" s="135">
        <v>871</v>
      </c>
      <c r="C211" s="112">
        <v>-7</v>
      </c>
      <c r="D211" s="112">
        <v>878</v>
      </c>
      <c r="E211" s="120">
        <v>0</v>
      </c>
      <c r="F211" s="120">
        <v>871</v>
      </c>
    </row>
    <row r="212" spans="1:9" x14ac:dyDescent="0.2">
      <c r="A212" s="13" t="s">
        <v>150</v>
      </c>
      <c r="B212" s="135">
        <v>763</v>
      </c>
      <c r="C212" s="112">
        <v>-14</v>
      </c>
      <c r="D212" s="112">
        <v>777</v>
      </c>
      <c r="E212" s="120">
        <v>0</v>
      </c>
      <c r="F212" s="120">
        <v>763</v>
      </c>
    </row>
    <row r="213" spans="1:9" x14ac:dyDescent="0.2">
      <c r="A213" s="13" t="s">
        <v>143</v>
      </c>
      <c r="B213" s="135">
        <v>9913</v>
      </c>
      <c r="C213" s="112">
        <v>1315</v>
      </c>
      <c r="D213" s="112">
        <v>8598</v>
      </c>
      <c r="E213" s="120">
        <v>1088</v>
      </c>
      <c r="F213" s="120">
        <v>8825</v>
      </c>
    </row>
    <row r="214" spans="1:9" x14ac:dyDescent="0.2">
      <c r="A214" s="122" t="s">
        <v>516</v>
      </c>
      <c r="B214" s="135" t="s">
        <v>516</v>
      </c>
      <c r="C214" s="112" t="s">
        <v>516</v>
      </c>
      <c r="D214" s="112" t="s">
        <v>516</v>
      </c>
      <c r="E214" s="120" t="s">
        <v>516</v>
      </c>
      <c r="F214" s="120" t="s">
        <v>516</v>
      </c>
    </row>
    <row r="215" spans="1:9" x14ac:dyDescent="0.2">
      <c r="A215" s="110" t="s">
        <v>516</v>
      </c>
      <c r="B215" s="135" t="s">
        <v>516</v>
      </c>
      <c r="C215" s="112" t="s">
        <v>516</v>
      </c>
      <c r="D215" s="120" t="s">
        <v>516</v>
      </c>
      <c r="E215" s="120" t="s">
        <v>516</v>
      </c>
      <c r="F215" s="120" t="s">
        <v>516</v>
      </c>
    </row>
    <row r="216" spans="1:9" x14ac:dyDescent="0.2">
      <c r="A216" s="121" t="s">
        <v>541</v>
      </c>
      <c r="B216" s="134">
        <v>27645</v>
      </c>
      <c r="C216" s="119">
        <v>-86</v>
      </c>
      <c r="D216" s="119">
        <v>27731</v>
      </c>
      <c r="E216" s="118">
        <v>1867</v>
      </c>
      <c r="F216" s="118">
        <v>25778</v>
      </c>
      <c r="G216" s="117"/>
      <c r="H216" s="117"/>
      <c r="I216" s="117"/>
    </row>
    <row r="217" spans="1:9" x14ac:dyDescent="0.2">
      <c r="A217" s="13" t="s">
        <v>152</v>
      </c>
      <c r="B217" s="135">
        <v>2894</v>
      </c>
      <c r="C217" s="112">
        <v>-36</v>
      </c>
      <c r="D217" s="112">
        <v>2930</v>
      </c>
      <c r="E217" s="120">
        <v>0</v>
      </c>
      <c r="F217" s="120">
        <v>2894</v>
      </c>
    </row>
    <row r="218" spans="1:9" x14ac:dyDescent="0.2">
      <c r="A218" s="13" t="s">
        <v>153</v>
      </c>
      <c r="B218" s="135">
        <v>5001</v>
      </c>
      <c r="C218" s="112">
        <v>0</v>
      </c>
      <c r="D218" s="112">
        <v>5001</v>
      </c>
      <c r="E218" s="120">
        <v>0</v>
      </c>
      <c r="F218" s="120">
        <v>5001</v>
      </c>
    </row>
    <row r="219" spans="1:9" x14ac:dyDescent="0.2">
      <c r="A219" s="13" t="s">
        <v>154</v>
      </c>
      <c r="B219" s="135">
        <v>1803</v>
      </c>
      <c r="C219" s="112">
        <v>-24</v>
      </c>
      <c r="D219" s="112">
        <v>1827</v>
      </c>
      <c r="E219" s="120">
        <v>0</v>
      </c>
      <c r="F219" s="120">
        <v>1803</v>
      </c>
    </row>
    <row r="220" spans="1:9" x14ac:dyDescent="0.2">
      <c r="A220" s="13" t="s">
        <v>143</v>
      </c>
      <c r="B220" s="135">
        <v>17947</v>
      </c>
      <c r="C220" s="112">
        <v>-26</v>
      </c>
      <c r="D220" s="112">
        <v>17973</v>
      </c>
      <c r="E220" s="120">
        <v>1867</v>
      </c>
      <c r="F220" s="120">
        <v>16080</v>
      </c>
    </row>
    <row r="221" spans="1:9" x14ac:dyDescent="0.2">
      <c r="A221" s="122" t="s">
        <v>516</v>
      </c>
      <c r="B221" s="135" t="s">
        <v>516</v>
      </c>
      <c r="C221" s="112" t="s">
        <v>516</v>
      </c>
      <c r="D221" s="112" t="s">
        <v>516</v>
      </c>
      <c r="E221" s="120" t="s">
        <v>516</v>
      </c>
      <c r="F221" s="120" t="s">
        <v>516</v>
      </c>
    </row>
    <row r="222" spans="1:9" x14ac:dyDescent="0.2">
      <c r="A222" s="110" t="s">
        <v>516</v>
      </c>
      <c r="B222" s="135" t="s">
        <v>516</v>
      </c>
      <c r="C222" s="112" t="s">
        <v>516</v>
      </c>
      <c r="D222" s="120" t="s">
        <v>516</v>
      </c>
      <c r="E222" s="120" t="s">
        <v>516</v>
      </c>
      <c r="F222" s="120" t="s">
        <v>516</v>
      </c>
    </row>
    <row r="223" spans="1:9" x14ac:dyDescent="0.2">
      <c r="A223" s="121" t="s">
        <v>542</v>
      </c>
      <c r="B223" s="134">
        <v>38096</v>
      </c>
      <c r="C223" s="119">
        <v>-1044</v>
      </c>
      <c r="D223" s="119">
        <v>39140</v>
      </c>
      <c r="E223" s="118">
        <v>0</v>
      </c>
      <c r="F223" s="118">
        <v>38096</v>
      </c>
      <c r="G223" s="117"/>
      <c r="H223" s="117"/>
      <c r="I223" s="117"/>
    </row>
    <row r="224" spans="1:9" x14ac:dyDescent="0.2">
      <c r="A224" s="13" t="s">
        <v>156</v>
      </c>
      <c r="B224" s="135">
        <v>7441</v>
      </c>
      <c r="C224" s="112">
        <v>286</v>
      </c>
      <c r="D224" s="112">
        <v>7155</v>
      </c>
      <c r="E224" s="120">
        <v>0</v>
      </c>
      <c r="F224" s="120">
        <v>7441</v>
      </c>
    </row>
    <row r="225" spans="1:9" x14ac:dyDescent="0.2">
      <c r="A225" s="13" t="s">
        <v>157</v>
      </c>
      <c r="B225" s="135">
        <v>4792</v>
      </c>
      <c r="C225" s="112">
        <v>152</v>
      </c>
      <c r="D225" s="112">
        <v>4640</v>
      </c>
      <c r="E225" s="120">
        <v>0</v>
      </c>
      <c r="F225" s="120">
        <v>4792</v>
      </c>
    </row>
    <row r="226" spans="1:9" x14ac:dyDescent="0.2">
      <c r="A226" s="13" t="s">
        <v>143</v>
      </c>
      <c r="B226" s="135">
        <v>25863</v>
      </c>
      <c r="C226" s="112">
        <v>-1482</v>
      </c>
      <c r="D226" s="112">
        <v>27345</v>
      </c>
      <c r="E226" s="120">
        <v>0</v>
      </c>
      <c r="F226" s="120">
        <v>25863</v>
      </c>
    </row>
    <row r="227" spans="1:9" x14ac:dyDescent="0.2">
      <c r="A227" s="122" t="s">
        <v>516</v>
      </c>
      <c r="B227" s="135" t="s">
        <v>516</v>
      </c>
      <c r="C227" s="112" t="s">
        <v>516</v>
      </c>
      <c r="D227" s="112" t="s">
        <v>516</v>
      </c>
      <c r="E227" s="120" t="s">
        <v>516</v>
      </c>
      <c r="F227" s="120" t="s">
        <v>516</v>
      </c>
    </row>
    <row r="228" spans="1:9" x14ac:dyDescent="0.2">
      <c r="A228" s="110" t="s">
        <v>516</v>
      </c>
      <c r="B228" s="135" t="s">
        <v>516</v>
      </c>
      <c r="C228" s="112" t="s">
        <v>516</v>
      </c>
      <c r="D228" s="120" t="s">
        <v>516</v>
      </c>
      <c r="E228" s="120" t="s">
        <v>516</v>
      </c>
      <c r="F228" s="120" t="s">
        <v>516</v>
      </c>
    </row>
    <row r="229" spans="1:9" x14ac:dyDescent="0.2">
      <c r="A229" s="121" t="s">
        <v>543</v>
      </c>
      <c r="B229" s="134">
        <v>176819</v>
      </c>
      <c r="C229" s="119">
        <v>4041</v>
      </c>
      <c r="D229" s="119">
        <v>172778</v>
      </c>
      <c r="E229" s="118">
        <v>483</v>
      </c>
      <c r="F229" s="118">
        <v>176336</v>
      </c>
      <c r="G229" s="117"/>
      <c r="H229" s="117"/>
      <c r="I229" s="117"/>
    </row>
    <row r="230" spans="1:9" x14ac:dyDescent="0.2">
      <c r="A230" s="13" t="s">
        <v>159</v>
      </c>
      <c r="B230" s="135">
        <v>7780</v>
      </c>
      <c r="C230" s="112">
        <v>61</v>
      </c>
      <c r="D230" s="112">
        <v>7719</v>
      </c>
      <c r="E230" s="120">
        <v>0</v>
      </c>
      <c r="F230" s="120">
        <v>7780</v>
      </c>
    </row>
    <row r="231" spans="1:9" x14ac:dyDescent="0.2">
      <c r="A231" s="13" t="s">
        <v>694</v>
      </c>
      <c r="B231" s="135">
        <v>5</v>
      </c>
      <c r="C231" s="112">
        <v>-7</v>
      </c>
      <c r="D231" s="112">
        <v>12</v>
      </c>
      <c r="E231" s="120">
        <v>0</v>
      </c>
      <c r="F231" s="120">
        <v>5</v>
      </c>
    </row>
    <row r="232" spans="1:9" x14ac:dyDescent="0.2">
      <c r="A232" s="13" t="s">
        <v>143</v>
      </c>
      <c r="B232" s="135">
        <v>169034</v>
      </c>
      <c r="C232" s="112">
        <v>3987</v>
      </c>
      <c r="D232" s="112">
        <v>165047</v>
      </c>
      <c r="E232" s="120">
        <v>483</v>
      </c>
      <c r="F232" s="120">
        <v>168551</v>
      </c>
    </row>
    <row r="233" spans="1:9" x14ac:dyDescent="0.2">
      <c r="A233" s="121" t="s">
        <v>516</v>
      </c>
      <c r="B233" s="135" t="s">
        <v>516</v>
      </c>
      <c r="C233" s="112" t="s">
        <v>516</v>
      </c>
      <c r="D233" s="112" t="s">
        <v>516</v>
      </c>
      <c r="E233" s="120" t="s">
        <v>516</v>
      </c>
      <c r="F233" s="120" t="s">
        <v>516</v>
      </c>
    </row>
    <row r="234" spans="1:9" x14ac:dyDescent="0.2">
      <c r="A234" s="110" t="s">
        <v>516</v>
      </c>
      <c r="B234" s="135" t="s">
        <v>516</v>
      </c>
      <c r="C234" s="112" t="s">
        <v>516</v>
      </c>
      <c r="D234" s="120" t="s">
        <v>516</v>
      </c>
      <c r="E234" s="120" t="s">
        <v>516</v>
      </c>
      <c r="F234" s="120" t="s">
        <v>516</v>
      </c>
    </row>
    <row r="235" spans="1:9" x14ac:dyDescent="0.2">
      <c r="A235" s="121" t="s">
        <v>544</v>
      </c>
      <c r="B235" s="134">
        <v>100748</v>
      </c>
      <c r="C235" s="119">
        <v>1962</v>
      </c>
      <c r="D235" s="119">
        <v>98786</v>
      </c>
      <c r="E235" s="118">
        <v>67</v>
      </c>
      <c r="F235" s="118">
        <v>100681</v>
      </c>
      <c r="G235" s="117"/>
      <c r="H235" s="117"/>
      <c r="I235" s="117"/>
    </row>
    <row r="236" spans="1:9" x14ac:dyDescent="0.2">
      <c r="A236" s="13" t="s">
        <v>162</v>
      </c>
      <c r="B236" s="135">
        <v>10895</v>
      </c>
      <c r="C236" s="112">
        <v>2059</v>
      </c>
      <c r="D236" s="112">
        <v>8836</v>
      </c>
      <c r="E236" s="120">
        <v>0</v>
      </c>
      <c r="F236" s="120">
        <v>10895</v>
      </c>
    </row>
    <row r="237" spans="1:9" x14ac:dyDescent="0.2">
      <c r="A237" s="13" t="s">
        <v>163</v>
      </c>
      <c r="B237" s="135">
        <v>2415</v>
      </c>
      <c r="C237" s="112">
        <v>192</v>
      </c>
      <c r="D237" s="112">
        <v>2223</v>
      </c>
      <c r="E237" s="120">
        <v>0</v>
      </c>
      <c r="F237" s="120">
        <v>2415</v>
      </c>
    </row>
    <row r="238" spans="1:9" x14ac:dyDescent="0.2">
      <c r="A238" s="13" t="s">
        <v>164</v>
      </c>
      <c r="B238" s="135">
        <v>10776</v>
      </c>
      <c r="C238" s="112">
        <v>285</v>
      </c>
      <c r="D238" s="112">
        <v>10491</v>
      </c>
      <c r="E238" s="120">
        <v>0</v>
      </c>
      <c r="F238" s="120">
        <v>10776</v>
      </c>
    </row>
    <row r="239" spans="1:9" x14ac:dyDescent="0.2">
      <c r="A239" s="13" t="s">
        <v>143</v>
      </c>
      <c r="B239" s="135">
        <v>76662</v>
      </c>
      <c r="C239" s="112">
        <v>-574</v>
      </c>
      <c r="D239" s="112">
        <v>77236</v>
      </c>
      <c r="E239" s="120">
        <v>67</v>
      </c>
      <c r="F239" s="120">
        <v>76595</v>
      </c>
    </row>
    <row r="240" spans="1:9" x14ac:dyDescent="0.2">
      <c r="A240" s="121" t="s">
        <v>516</v>
      </c>
      <c r="B240" s="135" t="s">
        <v>516</v>
      </c>
      <c r="C240" s="112" t="s">
        <v>516</v>
      </c>
      <c r="D240" s="112" t="s">
        <v>516</v>
      </c>
      <c r="E240" s="120" t="s">
        <v>516</v>
      </c>
      <c r="F240" s="120" t="s">
        <v>516</v>
      </c>
    </row>
    <row r="241" spans="1:9" x14ac:dyDescent="0.2">
      <c r="A241" s="110" t="s">
        <v>516</v>
      </c>
      <c r="B241" s="135" t="s">
        <v>516</v>
      </c>
      <c r="C241" s="112" t="s">
        <v>516</v>
      </c>
      <c r="D241" s="120" t="s">
        <v>516</v>
      </c>
      <c r="E241" s="120" t="s">
        <v>516</v>
      </c>
      <c r="F241" s="120" t="s">
        <v>516</v>
      </c>
    </row>
    <row r="242" spans="1:9" x14ac:dyDescent="0.2">
      <c r="A242" s="121" t="s">
        <v>545</v>
      </c>
      <c r="B242" s="134">
        <v>1325563</v>
      </c>
      <c r="C242" s="119">
        <v>96337</v>
      </c>
      <c r="D242" s="119">
        <v>1229226</v>
      </c>
      <c r="E242" s="118">
        <v>791</v>
      </c>
      <c r="F242" s="118">
        <v>1324772</v>
      </c>
      <c r="G242" s="117"/>
      <c r="H242" s="117"/>
      <c r="I242" s="117"/>
    </row>
    <row r="243" spans="1:9" x14ac:dyDescent="0.2">
      <c r="A243" s="13" t="s">
        <v>166</v>
      </c>
      <c r="B243" s="135">
        <v>36710</v>
      </c>
      <c r="C243" s="112">
        <v>1989</v>
      </c>
      <c r="D243" s="112">
        <v>34721</v>
      </c>
      <c r="E243" s="120">
        <v>0</v>
      </c>
      <c r="F243" s="120">
        <v>36710</v>
      </c>
    </row>
    <row r="244" spans="1:9" x14ac:dyDescent="0.2">
      <c r="A244" s="13" t="s">
        <v>167</v>
      </c>
      <c r="B244" s="135">
        <v>358279</v>
      </c>
      <c r="C244" s="112">
        <v>22570</v>
      </c>
      <c r="D244" s="112">
        <v>335709</v>
      </c>
      <c r="E244" s="120">
        <v>615</v>
      </c>
      <c r="F244" s="120">
        <v>357664</v>
      </c>
    </row>
    <row r="245" spans="1:9" x14ac:dyDescent="0.2">
      <c r="A245" s="13" t="s">
        <v>168</v>
      </c>
      <c r="B245" s="135">
        <v>25567</v>
      </c>
      <c r="C245" s="112">
        <v>1026</v>
      </c>
      <c r="D245" s="112">
        <v>24541</v>
      </c>
      <c r="E245" s="120">
        <v>0</v>
      </c>
      <c r="F245" s="120">
        <v>25567</v>
      </c>
    </row>
    <row r="246" spans="1:9" x14ac:dyDescent="0.2">
      <c r="A246" s="13" t="s">
        <v>143</v>
      </c>
      <c r="B246" s="135">
        <v>905007</v>
      </c>
      <c r="C246" s="112">
        <v>70752</v>
      </c>
      <c r="D246" s="112">
        <v>834255</v>
      </c>
      <c r="E246" s="120">
        <v>176</v>
      </c>
      <c r="F246" s="120">
        <v>904831</v>
      </c>
    </row>
    <row r="247" spans="1:9" x14ac:dyDescent="0.2">
      <c r="A247" s="122" t="s">
        <v>516</v>
      </c>
      <c r="B247" s="135" t="s">
        <v>516</v>
      </c>
      <c r="C247" s="112" t="s">
        <v>516</v>
      </c>
      <c r="D247" s="112" t="s">
        <v>516</v>
      </c>
      <c r="E247" s="120" t="s">
        <v>516</v>
      </c>
      <c r="F247" s="120" t="s">
        <v>516</v>
      </c>
    </row>
    <row r="248" spans="1:9" x14ac:dyDescent="0.2">
      <c r="A248" s="110" t="s">
        <v>516</v>
      </c>
      <c r="B248" s="135" t="s">
        <v>516</v>
      </c>
      <c r="C248" s="112" t="s">
        <v>516</v>
      </c>
      <c r="D248" s="120" t="s">
        <v>516</v>
      </c>
      <c r="E248" s="120" t="s">
        <v>516</v>
      </c>
      <c r="F248" s="120" t="s">
        <v>516</v>
      </c>
    </row>
    <row r="249" spans="1:9" x14ac:dyDescent="0.2">
      <c r="A249" s="121" t="s">
        <v>546</v>
      </c>
      <c r="B249" s="134">
        <v>19902</v>
      </c>
      <c r="C249" s="119">
        <v>-25</v>
      </c>
      <c r="D249" s="119">
        <v>19927</v>
      </c>
      <c r="E249" s="118">
        <v>1457</v>
      </c>
      <c r="F249" s="118">
        <v>18445</v>
      </c>
      <c r="G249" s="117"/>
      <c r="H249" s="117"/>
      <c r="I249" s="117"/>
    </row>
    <row r="250" spans="1:9" x14ac:dyDescent="0.2">
      <c r="A250" s="13" t="s">
        <v>170</v>
      </c>
      <c r="B250" s="135">
        <v>2665</v>
      </c>
      <c r="C250" s="112">
        <v>-128</v>
      </c>
      <c r="D250" s="112">
        <v>2793</v>
      </c>
      <c r="E250" s="120">
        <v>0</v>
      </c>
      <c r="F250" s="120">
        <v>2665</v>
      </c>
    </row>
    <row r="251" spans="1:9" x14ac:dyDescent="0.2">
      <c r="A251" s="13" t="s">
        <v>171</v>
      </c>
      <c r="B251" s="135">
        <v>364</v>
      </c>
      <c r="C251" s="112">
        <v>0</v>
      </c>
      <c r="D251" s="112">
        <v>364</v>
      </c>
      <c r="E251" s="120">
        <v>0</v>
      </c>
      <c r="F251" s="120">
        <v>364</v>
      </c>
    </row>
    <row r="252" spans="1:9" x14ac:dyDescent="0.2">
      <c r="A252" s="13" t="s">
        <v>172</v>
      </c>
      <c r="B252" s="135">
        <v>183</v>
      </c>
      <c r="C252" s="112">
        <v>-28</v>
      </c>
      <c r="D252" s="112">
        <v>211</v>
      </c>
      <c r="E252" s="120">
        <v>0</v>
      </c>
      <c r="F252" s="120">
        <v>183</v>
      </c>
    </row>
    <row r="253" spans="1:9" x14ac:dyDescent="0.2">
      <c r="A253" s="13" t="s">
        <v>173</v>
      </c>
      <c r="B253" s="135">
        <v>557</v>
      </c>
      <c r="C253" s="112">
        <v>-41</v>
      </c>
      <c r="D253" s="112">
        <v>598</v>
      </c>
      <c r="E253" s="120">
        <v>0</v>
      </c>
      <c r="F253" s="120">
        <v>557</v>
      </c>
    </row>
    <row r="254" spans="1:9" x14ac:dyDescent="0.2">
      <c r="A254" s="13" t="s">
        <v>174</v>
      </c>
      <c r="B254" s="135">
        <v>299</v>
      </c>
      <c r="C254" s="112">
        <v>10</v>
      </c>
      <c r="D254" s="112">
        <v>289</v>
      </c>
      <c r="E254" s="120">
        <v>0</v>
      </c>
      <c r="F254" s="120">
        <v>299</v>
      </c>
    </row>
    <row r="255" spans="1:9" x14ac:dyDescent="0.2">
      <c r="A255" s="13" t="s">
        <v>143</v>
      </c>
      <c r="B255" s="135">
        <v>15834</v>
      </c>
      <c r="C255" s="112">
        <v>162</v>
      </c>
      <c r="D255" s="112">
        <v>15672</v>
      </c>
      <c r="E255" s="120">
        <v>1457</v>
      </c>
      <c r="F255" s="120">
        <v>14377</v>
      </c>
    </row>
    <row r="256" spans="1:9" x14ac:dyDescent="0.2">
      <c r="A256" s="122" t="s">
        <v>516</v>
      </c>
      <c r="B256" s="135" t="s">
        <v>516</v>
      </c>
      <c r="C256" s="112" t="s">
        <v>516</v>
      </c>
      <c r="D256" s="112" t="s">
        <v>516</v>
      </c>
      <c r="E256" s="120" t="s">
        <v>516</v>
      </c>
      <c r="F256" s="120" t="s">
        <v>516</v>
      </c>
    </row>
    <row r="257" spans="1:9" x14ac:dyDescent="0.2">
      <c r="A257" s="110" t="s">
        <v>516</v>
      </c>
      <c r="B257" s="135" t="s">
        <v>516</v>
      </c>
      <c r="C257" s="112" t="s">
        <v>516</v>
      </c>
      <c r="D257" s="120" t="s">
        <v>516</v>
      </c>
      <c r="E257" s="120" t="s">
        <v>516</v>
      </c>
      <c r="F257" s="120" t="s">
        <v>516</v>
      </c>
    </row>
    <row r="258" spans="1:9" x14ac:dyDescent="0.2">
      <c r="A258" s="121" t="s">
        <v>547</v>
      </c>
      <c r="B258" s="134">
        <v>143326</v>
      </c>
      <c r="C258" s="119">
        <v>5298</v>
      </c>
      <c r="D258" s="119">
        <v>138028</v>
      </c>
      <c r="E258" s="118">
        <v>0</v>
      </c>
      <c r="F258" s="118">
        <v>143326</v>
      </c>
      <c r="G258" s="117"/>
      <c r="H258" s="117"/>
      <c r="I258" s="117"/>
    </row>
    <row r="259" spans="1:9" x14ac:dyDescent="0.2">
      <c r="A259" s="13" t="s">
        <v>176</v>
      </c>
      <c r="B259" s="135">
        <v>5355</v>
      </c>
      <c r="C259" s="112">
        <v>158</v>
      </c>
      <c r="D259" s="112">
        <v>5197</v>
      </c>
      <c r="E259" s="120">
        <v>0</v>
      </c>
      <c r="F259" s="120">
        <v>5355</v>
      </c>
    </row>
    <row r="260" spans="1:9" x14ac:dyDescent="0.2">
      <c r="A260" s="13" t="s">
        <v>177</v>
      </c>
      <c r="B260" s="135">
        <v>3995</v>
      </c>
      <c r="C260" s="112">
        <v>94</v>
      </c>
      <c r="D260" s="112">
        <v>3901</v>
      </c>
      <c r="E260" s="120">
        <v>0</v>
      </c>
      <c r="F260" s="120">
        <v>3995</v>
      </c>
    </row>
    <row r="261" spans="1:9" x14ac:dyDescent="0.2">
      <c r="A261" s="13" t="s">
        <v>178</v>
      </c>
      <c r="B261" s="135">
        <v>411</v>
      </c>
      <c r="C261" s="112">
        <v>-4</v>
      </c>
      <c r="D261" s="112">
        <v>415</v>
      </c>
      <c r="E261" s="120">
        <v>0</v>
      </c>
      <c r="F261" s="120">
        <v>411</v>
      </c>
    </row>
    <row r="262" spans="1:9" x14ac:dyDescent="0.2">
      <c r="A262" s="13" t="s">
        <v>179</v>
      </c>
      <c r="B262" s="135">
        <v>23137</v>
      </c>
      <c r="C262" s="112">
        <v>1208</v>
      </c>
      <c r="D262" s="112">
        <v>21929</v>
      </c>
      <c r="E262" s="120">
        <v>0</v>
      </c>
      <c r="F262" s="120">
        <v>23137</v>
      </c>
    </row>
    <row r="263" spans="1:9" x14ac:dyDescent="0.2">
      <c r="A263" s="13" t="s">
        <v>744</v>
      </c>
      <c r="B263" s="135">
        <v>15608</v>
      </c>
      <c r="C263" s="112">
        <v>385</v>
      </c>
      <c r="D263" s="112">
        <v>15223</v>
      </c>
      <c r="E263" s="120">
        <v>0</v>
      </c>
      <c r="F263" s="120">
        <v>15608</v>
      </c>
    </row>
    <row r="264" spans="1:9" x14ac:dyDescent="0.2">
      <c r="A264" s="13" t="s">
        <v>740</v>
      </c>
      <c r="B264" s="135">
        <v>94820</v>
      </c>
      <c r="C264" s="112">
        <v>3457</v>
      </c>
      <c r="D264" s="112">
        <v>91363</v>
      </c>
      <c r="E264" s="120">
        <v>0</v>
      </c>
      <c r="F264" s="120">
        <v>94820</v>
      </c>
    </row>
    <row r="265" spans="1:9" x14ac:dyDescent="0.2">
      <c r="A265" s="122" t="s">
        <v>516</v>
      </c>
      <c r="B265" s="135" t="s">
        <v>516</v>
      </c>
      <c r="C265" s="112" t="s">
        <v>516</v>
      </c>
      <c r="D265" s="112" t="s">
        <v>516</v>
      </c>
      <c r="E265" s="120" t="s">
        <v>516</v>
      </c>
      <c r="F265" s="120" t="s">
        <v>516</v>
      </c>
    </row>
    <row r="266" spans="1:9" x14ac:dyDescent="0.2">
      <c r="A266" s="110" t="s">
        <v>516</v>
      </c>
      <c r="B266" s="135" t="s">
        <v>516</v>
      </c>
      <c r="C266" s="112" t="s">
        <v>516</v>
      </c>
      <c r="D266" s="120" t="s">
        <v>516</v>
      </c>
      <c r="E266" s="120" t="s">
        <v>516</v>
      </c>
      <c r="F266" s="120" t="s">
        <v>516</v>
      </c>
    </row>
    <row r="267" spans="1:9" x14ac:dyDescent="0.2">
      <c r="A267" s="121" t="s">
        <v>548</v>
      </c>
      <c r="B267" s="134">
        <v>50458</v>
      </c>
      <c r="C267" s="119">
        <v>712</v>
      </c>
      <c r="D267" s="119">
        <v>49746</v>
      </c>
      <c r="E267" s="118">
        <v>7650</v>
      </c>
      <c r="F267" s="118">
        <v>42808</v>
      </c>
      <c r="G267" s="117"/>
      <c r="H267" s="117"/>
      <c r="I267" s="117"/>
    </row>
    <row r="268" spans="1:9" x14ac:dyDescent="0.2">
      <c r="A268" s="13" t="s">
        <v>182</v>
      </c>
      <c r="B268" s="135">
        <v>491</v>
      </c>
      <c r="C268" s="112">
        <v>2</v>
      </c>
      <c r="D268" s="112">
        <v>489</v>
      </c>
      <c r="E268" s="120">
        <v>0</v>
      </c>
      <c r="F268" s="120">
        <v>491</v>
      </c>
    </row>
    <row r="269" spans="1:9" x14ac:dyDescent="0.2">
      <c r="A269" s="13" t="s">
        <v>183</v>
      </c>
      <c r="B269" s="135">
        <v>128</v>
      </c>
      <c r="C269" s="112">
        <v>7</v>
      </c>
      <c r="D269" s="112">
        <v>121</v>
      </c>
      <c r="E269" s="120">
        <v>0</v>
      </c>
      <c r="F269" s="120">
        <v>128</v>
      </c>
    </row>
    <row r="270" spans="1:9" x14ac:dyDescent="0.2">
      <c r="A270" s="13" t="s">
        <v>184</v>
      </c>
      <c r="B270" s="135">
        <v>232</v>
      </c>
      <c r="C270" s="112">
        <v>2</v>
      </c>
      <c r="D270" s="112">
        <v>230</v>
      </c>
      <c r="E270" s="120">
        <v>0</v>
      </c>
      <c r="F270" s="120">
        <v>232</v>
      </c>
    </row>
    <row r="271" spans="1:9" x14ac:dyDescent="0.2">
      <c r="A271" s="13" t="s">
        <v>185</v>
      </c>
      <c r="B271" s="135">
        <v>907</v>
      </c>
      <c r="C271" s="112">
        <v>-26</v>
      </c>
      <c r="D271" s="112">
        <v>933</v>
      </c>
      <c r="E271" s="120">
        <v>0</v>
      </c>
      <c r="F271" s="120">
        <v>907</v>
      </c>
    </row>
    <row r="272" spans="1:9" x14ac:dyDescent="0.2">
      <c r="A272" s="13" t="s">
        <v>186</v>
      </c>
      <c r="B272" s="135">
        <v>2187</v>
      </c>
      <c r="C272" s="112">
        <v>-91</v>
      </c>
      <c r="D272" s="112">
        <v>2278</v>
      </c>
      <c r="E272" s="120">
        <v>0</v>
      </c>
      <c r="F272" s="120">
        <v>2187</v>
      </c>
    </row>
    <row r="273" spans="1:9" x14ac:dyDescent="0.2">
      <c r="A273" s="13" t="s">
        <v>187</v>
      </c>
      <c r="B273" s="135">
        <v>936</v>
      </c>
      <c r="C273" s="112">
        <v>44</v>
      </c>
      <c r="D273" s="112">
        <v>892</v>
      </c>
      <c r="E273" s="120">
        <v>0</v>
      </c>
      <c r="F273" s="120">
        <v>936</v>
      </c>
    </row>
    <row r="274" spans="1:9" x14ac:dyDescent="0.2">
      <c r="A274" s="13" t="s">
        <v>188</v>
      </c>
      <c r="B274" s="135">
        <v>693</v>
      </c>
      <c r="C274" s="112">
        <v>7</v>
      </c>
      <c r="D274" s="112">
        <v>686</v>
      </c>
      <c r="E274" s="120">
        <v>0</v>
      </c>
      <c r="F274" s="120">
        <v>693</v>
      </c>
    </row>
    <row r="275" spans="1:9" x14ac:dyDescent="0.2">
      <c r="A275" s="13" t="s">
        <v>190</v>
      </c>
      <c r="B275" s="135">
        <v>228</v>
      </c>
      <c r="C275" s="112">
        <v>-22</v>
      </c>
      <c r="D275" s="112">
        <v>250</v>
      </c>
      <c r="E275" s="120">
        <v>0</v>
      </c>
      <c r="F275" s="120">
        <v>228</v>
      </c>
    </row>
    <row r="276" spans="1:9" x14ac:dyDescent="0.2">
      <c r="A276" s="13" t="s">
        <v>191</v>
      </c>
      <c r="B276" s="135">
        <v>2317</v>
      </c>
      <c r="C276" s="112">
        <v>229</v>
      </c>
      <c r="D276" s="112">
        <v>2088</v>
      </c>
      <c r="E276" s="120">
        <v>1665</v>
      </c>
      <c r="F276" s="120">
        <v>652</v>
      </c>
    </row>
    <row r="277" spans="1:9" x14ac:dyDescent="0.2">
      <c r="A277" s="13" t="s">
        <v>192</v>
      </c>
      <c r="B277" s="135">
        <v>7727</v>
      </c>
      <c r="C277" s="112">
        <v>1625</v>
      </c>
      <c r="D277" s="112">
        <v>6102</v>
      </c>
      <c r="E277" s="120">
        <v>1687</v>
      </c>
      <c r="F277" s="120">
        <v>6040</v>
      </c>
    </row>
    <row r="278" spans="1:9" x14ac:dyDescent="0.2">
      <c r="A278" s="13" t="s">
        <v>193</v>
      </c>
      <c r="B278" s="135">
        <v>1909</v>
      </c>
      <c r="C278" s="112">
        <v>60</v>
      </c>
      <c r="D278" s="112">
        <v>1849</v>
      </c>
      <c r="E278" s="120">
        <v>0</v>
      </c>
      <c r="F278" s="120">
        <v>1909</v>
      </c>
    </row>
    <row r="279" spans="1:9" x14ac:dyDescent="0.2">
      <c r="A279" s="13" t="s">
        <v>143</v>
      </c>
      <c r="B279" s="135">
        <v>32703</v>
      </c>
      <c r="C279" s="112">
        <v>-1125</v>
      </c>
      <c r="D279" s="112">
        <v>33828</v>
      </c>
      <c r="E279" s="120">
        <v>4298</v>
      </c>
      <c r="F279" s="120">
        <v>28405</v>
      </c>
    </row>
    <row r="280" spans="1:9" x14ac:dyDescent="0.2">
      <c r="A280" s="122" t="s">
        <v>516</v>
      </c>
      <c r="B280" s="135" t="s">
        <v>516</v>
      </c>
      <c r="C280" s="112" t="s">
        <v>516</v>
      </c>
      <c r="D280" s="112" t="s">
        <v>516</v>
      </c>
      <c r="E280" s="120" t="s">
        <v>516</v>
      </c>
      <c r="F280" s="120" t="s">
        <v>516</v>
      </c>
    </row>
    <row r="281" spans="1:9" x14ac:dyDescent="0.2">
      <c r="A281" s="110" t="s">
        <v>516</v>
      </c>
      <c r="B281" s="135" t="s">
        <v>516</v>
      </c>
      <c r="C281" s="112" t="s">
        <v>516</v>
      </c>
      <c r="D281" s="120" t="s">
        <v>516</v>
      </c>
      <c r="E281" s="120" t="s">
        <v>516</v>
      </c>
      <c r="F281" s="120" t="s">
        <v>516</v>
      </c>
    </row>
    <row r="282" spans="1:9" x14ac:dyDescent="0.2">
      <c r="A282" s="121" t="s">
        <v>549</v>
      </c>
      <c r="B282" s="134">
        <v>14519</v>
      </c>
      <c r="C282" s="119">
        <v>-242</v>
      </c>
      <c r="D282" s="119">
        <v>14761</v>
      </c>
      <c r="E282" s="118">
        <v>1119</v>
      </c>
      <c r="F282" s="118">
        <v>13400</v>
      </c>
      <c r="G282" s="117"/>
      <c r="H282" s="117"/>
      <c r="I282" s="117"/>
    </row>
    <row r="283" spans="1:9" x14ac:dyDescent="0.2">
      <c r="A283" s="13" t="s">
        <v>195</v>
      </c>
      <c r="B283" s="135">
        <v>2458</v>
      </c>
      <c r="C283" s="112">
        <v>-48</v>
      </c>
      <c r="D283" s="112">
        <v>2506</v>
      </c>
      <c r="E283" s="120">
        <v>0</v>
      </c>
      <c r="F283" s="120">
        <v>2458</v>
      </c>
    </row>
    <row r="284" spans="1:9" x14ac:dyDescent="0.2">
      <c r="A284" s="13" t="s">
        <v>143</v>
      </c>
      <c r="B284" s="135">
        <v>12061</v>
      </c>
      <c r="C284" s="112">
        <v>-194</v>
      </c>
      <c r="D284" s="112">
        <v>12255</v>
      </c>
      <c r="E284" s="120">
        <v>1119</v>
      </c>
      <c r="F284" s="120">
        <v>10942</v>
      </c>
    </row>
    <row r="285" spans="1:9" x14ac:dyDescent="0.2">
      <c r="A285" s="122" t="s">
        <v>516</v>
      </c>
      <c r="B285" s="135" t="s">
        <v>516</v>
      </c>
      <c r="C285" s="112" t="s">
        <v>516</v>
      </c>
      <c r="D285" s="112" t="s">
        <v>516</v>
      </c>
      <c r="E285" s="120" t="s">
        <v>516</v>
      </c>
      <c r="F285" s="120" t="s">
        <v>516</v>
      </c>
    </row>
    <row r="286" spans="1:9" x14ac:dyDescent="0.2">
      <c r="A286" s="110" t="s">
        <v>516</v>
      </c>
      <c r="B286" s="135" t="s">
        <v>516</v>
      </c>
      <c r="C286" s="112" t="s">
        <v>516</v>
      </c>
      <c r="D286" s="120" t="s">
        <v>516</v>
      </c>
      <c r="E286" s="120" t="s">
        <v>516</v>
      </c>
      <c r="F286" s="120" t="s">
        <v>516</v>
      </c>
    </row>
    <row r="287" spans="1:9" x14ac:dyDescent="0.2">
      <c r="A287" s="121" t="s">
        <v>550</v>
      </c>
      <c r="B287" s="134">
        <v>8664</v>
      </c>
      <c r="C287" s="119">
        <v>-206</v>
      </c>
      <c r="D287" s="119">
        <v>8870</v>
      </c>
      <c r="E287" s="118">
        <v>1647</v>
      </c>
      <c r="F287" s="118">
        <v>7017</v>
      </c>
      <c r="G287" s="117"/>
      <c r="H287" s="117"/>
      <c r="I287" s="117"/>
    </row>
    <row r="288" spans="1:9" x14ac:dyDescent="0.2">
      <c r="A288" s="13" t="s">
        <v>197</v>
      </c>
      <c r="B288" s="135">
        <v>1201</v>
      </c>
      <c r="C288" s="112">
        <v>-36</v>
      </c>
      <c r="D288" s="112">
        <v>1237</v>
      </c>
      <c r="E288" s="120">
        <v>0</v>
      </c>
      <c r="F288" s="120">
        <v>1201</v>
      </c>
    </row>
    <row r="289" spans="1:9" x14ac:dyDescent="0.2">
      <c r="A289" s="13" t="s">
        <v>143</v>
      </c>
      <c r="B289" s="135">
        <v>7463</v>
      </c>
      <c r="C289" s="112">
        <v>-170</v>
      </c>
      <c r="D289" s="112">
        <v>7633</v>
      </c>
      <c r="E289" s="120">
        <v>1647</v>
      </c>
      <c r="F289" s="120">
        <v>5816</v>
      </c>
    </row>
    <row r="290" spans="1:9" x14ac:dyDescent="0.2">
      <c r="A290" s="121" t="s">
        <v>516</v>
      </c>
      <c r="B290" s="135" t="s">
        <v>516</v>
      </c>
      <c r="C290" s="112" t="s">
        <v>516</v>
      </c>
      <c r="D290" s="112" t="s">
        <v>516</v>
      </c>
      <c r="E290" s="120" t="s">
        <v>516</v>
      </c>
      <c r="F290" s="120" t="s">
        <v>516</v>
      </c>
    </row>
    <row r="291" spans="1:9" x14ac:dyDescent="0.2">
      <c r="A291" s="110" t="s">
        <v>516</v>
      </c>
      <c r="B291" s="135" t="s">
        <v>516</v>
      </c>
      <c r="C291" s="112" t="s">
        <v>516</v>
      </c>
      <c r="D291" s="120" t="s">
        <v>516</v>
      </c>
      <c r="E291" s="120" t="s">
        <v>516</v>
      </c>
      <c r="F291" s="120" t="s">
        <v>516</v>
      </c>
    </row>
    <row r="292" spans="1:9" x14ac:dyDescent="0.2">
      <c r="A292" s="121" t="s">
        <v>745</v>
      </c>
      <c r="B292" s="134">
        <v>316569</v>
      </c>
      <c r="C292" s="119">
        <v>19522</v>
      </c>
      <c r="D292" s="119">
        <v>297047</v>
      </c>
      <c r="E292" s="118">
        <v>1105</v>
      </c>
      <c r="F292" s="118">
        <v>315464</v>
      </c>
      <c r="G292" s="117"/>
      <c r="H292" s="117"/>
      <c r="I292" s="117"/>
    </row>
    <row r="293" spans="1:9" x14ac:dyDescent="0.2">
      <c r="A293" s="13" t="s">
        <v>199</v>
      </c>
      <c r="B293" s="135">
        <v>1824</v>
      </c>
      <c r="C293" s="112">
        <v>14</v>
      </c>
      <c r="D293" s="112">
        <v>1810</v>
      </c>
      <c r="E293" s="120">
        <v>0</v>
      </c>
      <c r="F293" s="120">
        <v>1824</v>
      </c>
    </row>
    <row r="294" spans="1:9" x14ac:dyDescent="0.2">
      <c r="A294" s="13" t="s">
        <v>200</v>
      </c>
      <c r="B294" s="135">
        <v>32348</v>
      </c>
      <c r="C294" s="112">
        <v>3606</v>
      </c>
      <c r="D294" s="112">
        <v>28742</v>
      </c>
      <c r="E294" s="120">
        <v>0</v>
      </c>
      <c r="F294" s="120">
        <v>32348</v>
      </c>
    </row>
    <row r="295" spans="1:9" x14ac:dyDescent="0.2">
      <c r="A295" s="13" t="s">
        <v>201</v>
      </c>
      <c r="B295" s="135">
        <v>19432</v>
      </c>
      <c r="C295" s="112">
        <v>874</v>
      </c>
      <c r="D295" s="112">
        <v>18558</v>
      </c>
      <c r="E295" s="120">
        <v>0</v>
      </c>
      <c r="F295" s="120">
        <v>19432</v>
      </c>
    </row>
    <row r="296" spans="1:9" x14ac:dyDescent="0.2">
      <c r="A296" s="13" t="s">
        <v>202</v>
      </c>
      <c r="B296" s="135">
        <v>4214</v>
      </c>
      <c r="C296" s="112">
        <v>136</v>
      </c>
      <c r="D296" s="112">
        <v>4078</v>
      </c>
      <c r="E296" s="120">
        <v>0</v>
      </c>
      <c r="F296" s="120">
        <v>4214</v>
      </c>
    </row>
    <row r="297" spans="1:9" x14ac:dyDescent="0.2">
      <c r="A297" s="13" t="s">
        <v>203</v>
      </c>
      <c r="B297" s="135">
        <v>12077</v>
      </c>
      <c r="C297" s="112">
        <v>3348</v>
      </c>
      <c r="D297" s="112">
        <v>8729</v>
      </c>
      <c r="E297" s="120">
        <v>0</v>
      </c>
      <c r="F297" s="120">
        <v>12077</v>
      </c>
    </row>
    <row r="298" spans="1:9" x14ac:dyDescent="0.2">
      <c r="A298" s="13" t="s">
        <v>204</v>
      </c>
      <c r="B298" s="135">
        <v>1106</v>
      </c>
      <c r="C298" s="112">
        <v>8</v>
      </c>
      <c r="D298" s="112">
        <v>1098</v>
      </c>
      <c r="E298" s="120">
        <v>0</v>
      </c>
      <c r="F298" s="120">
        <v>1106</v>
      </c>
    </row>
    <row r="299" spans="1:9" x14ac:dyDescent="0.2">
      <c r="A299" s="13" t="s">
        <v>205</v>
      </c>
      <c r="B299" s="135">
        <v>14207</v>
      </c>
      <c r="C299" s="112">
        <v>281</v>
      </c>
      <c r="D299" s="112">
        <v>13926</v>
      </c>
      <c r="E299" s="120">
        <v>0</v>
      </c>
      <c r="F299" s="120">
        <v>14207</v>
      </c>
    </row>
    <row r="300" spans="1:9" x14ac:dyDescent="0.2">
      <c r="A300" s="13" t="s">
        <v>206</v>
      </c>
      <c r="B300" s="135">
        <v>21547</v>
      </c>
      <c r="C300" s="112">
        <v>1430</v>
      </c>
      <c r="D300" s="112">
        <v>20117</v>
      </c>
      <c r="E300" s="120">
        <v>0</v>
      </c>
      <c r="F300" s="120">
        <v>21547</v>
      </c>
    </row>
    <row r="301" spans="1:9" x14ac:dyDescent="0.2">
      <c r="A301" s="13" t="s">
        <v>207</v>
      </c>
      <c r="B301" s="135">
        <v>5401</v>
      </c>
      <c r="C301" s="112">
        <v>300</v>
      </c>
      <c r="D301" s="112">
        <v>5101</v>
      </c>
      <c r="E301" s="120">
        <v>0</v>
      </c>
      <c r="F301" s="120">
        <v>5401</v>
      </c>
    </row>
    <row r="302" spans="1:9" x14ac:dyDescent="0.2">
      <c r="A302" s="13" t="s">
        <v>208</v>
      </c>
      <c r="B302" s="135">
        <v>10470</v>
      </c>
      <c r="C302" s="112">
        <v>1067</v>
      </c>
      <c r="D302" s="112">
        <v>9403</v>
      </c>
      <c r="E302" s="120">
        <v>0</v>
      </c>
      <c r="F302" s="120">
        <v>10470</v>
      </c>
    </row>
    <row r="303" spans="1:9" x14ac:dyDescent="0.2">
      <c r="A303" s="13" t="s">
        <v>209</v>
      </c>
      <c r="B303" s="135">
        <v>1472</v>
      </c>
      <c r="C303" s="112">
        <v>9</v>
      </c>
      <c r="D303" s="112">
        <v>1463</v>
      </c>
      <c r="E303" s="120">
        <v>0</v>
      </c>
      <c r="F303" s="120">
        <v>1472</v>
      </c>
    </row>
    <row r="304" spans="1:9" x14ac:dyDescent="0.2">
      <c r="A304" s="13" t="s">
        <v>210</v>
      </c>
      <c r="B304" s="135">
        <v>13167</v>
      </c>
      <c r="C304" s="112">
        <v>797</v>
      </c>
      <c r="D304" s="112">
        <v>12370</v>
      </c>
      <c r="E304" s="120">
        <v>0</v>
      </c>
      <c r="F304" s="120">
        <v>13167</v>
      </c>
    </row>
    <row r="305" spans="1:9" x14ac:dyDescent="0.2">
      <c r="A305" s="13" t="s">
        <v>211</v>
      </c>
      <c r="B305" s="135">
        <v>15106</v>
      </c>
      <c r="C305" s="112">
        <v>1155</v>
      </c>
      <c r="D305" s="112">
        <v>13951</v>
      </c>
      <c r="E305" s="120">
        <v>0</v>
      </c>
      <c r="F305" s="120">
        <v>15106</v>
      </c>
    </row>
    <row r="306" spans="1:9" x14ac:dyDescent="0.2">
      <c r="A306" s="13" t="s">
        <v>212</v>
      </c>
      <c r="B306" s="135">
        <v>3798</v>
      </c>
      <c r="C306" s="112">
        <v>342</v>
      </c>
      <c r="D306" s="112">
        <v>3456</v>
      </c>
      <c r="E306" s="120">
        <v>0</v>
      </c>
      <c r="F306" s="120">
        <v>3798</v>
      </c>
    </row>
    <row r="307" spans="1:9" x14ac:dyDescent="0.2">
      <c r="A307" s="13" t="s">
        <v>740</v>
      </c>
      <c r="B307" s="135">
        <v>160400</v>
      </c>
      <c r="C307" s="112">
        <v>6155</v>
      </c>
      <c r="D307" s="112">
        <v>154245</v>
      </c>
      <c r="E307" s="120">
        <v>1105</v>
      </c>
      <c r="F307" s="120">
        <v>159295</v>
      </c>
    </row>
    <row r="308" spans="1:9" x14ac:dyDescent="0.2">
      <c r="A308" s="122" t="s">
        <v>516</v>
      </c>
      <c r="B308" s="135" t="s">
        <v>516</v>
      </c>
      <c r="C308" s="112" t="s">
        <v>516</v>
      </c>
      <c r="D308" s="112" t="s">
        <v>516</v>
      </c>
      <c r="E308" s="120" t="s">
        <v>516</v>
      </c>
      <c r="F308" s="120" t="s">
        <v>516</v>
      </c>
    </row>
    <row r="309" spans="1:9" x14ac:dyDescent="0.2">
      <c r="A309" s="110" t="s">
        <v>516</v>
      </c>
      <c r="B309" s="135" t="s">
        <v>516</v>
      </c>
      <c r="C309" s="112" t="s">
        <v>516</v>
      </c>
      <c r="D309" s="120" t="s">
        <v>516</v>
      </c>
      <c r="E309" s="120" t="s">
        <v>516</v>
      </c>
      <c r="F309" s="120" t="s">
        <v>516</v>
      </c>
    </row>
    <row r="310" spans="1:9" x14ac:dyDescent="0.2">
      <c r="A310" s="121" t="s">
        <v>552</v>
      </c>
      <c r="B310" s="134">
        <v>665845</v>
      </c>
      <c r="C310" s="119">
        <v>47091</v>
      </c>
      <c r="D310" s="119">
        <v>618754</v>
      </c>
      <c r="E310" s="118">
        <v>283</v>
      </c>
      <c r="F310" s="118">
        <v>665562</v>
      </c>
      <c r="G310" s="117"/>
      <c r="H310" s="117"/>
      <c r="I310" s="117"/>
    </row>
    <row r="311" spans="1:9" x14ac:dyDescent="0.2">
      <c r="A311" s="13" t="s">
        <v>746</v>
      </c>
      <c r="B311" s="135">
        <v>46568</v>
      </c>
      <c r="C311" s="112">
        <v>2711</v>
      </c>
      <c r="D311" s="112">
        <v>43857</v>
      </c>
      <c r="E311" s="120">
        <v>4</v>
      </c>
      <c r="F311" s="120">
        <v>46564</v>
      </c>
    </row>
    <row r="312" spans="1:9" x14ac:dyDescent="0.2">
      <c r="A312" s="108" t="s">
        <v>215</v>
      </c>
      <c r="B312" s="135">
        <v>166508</v>
      </c>
      <c r="C312" s="112">
        <v>12203</v>
      </c>
      <c r="D312" s="112">
        <v>154305</v>
      </c>
      <c r="E312" s="120">
        <v>30</v>
      </c>
      <c r="F312" s="120">
        <v>166478</v>
      </c>
    </row>
    <row r="313" spans="1:9" x14ac:dyDescent="0.2">
      <c r="A313" s="108" t="s">
        <v>747</v>
      </c>
      <c r="B313" s="135">
        <v>30118</v>
      </c>
      <c r="C313" s="112">
        <v>30118</v>
      </c>
      <c r="D313" s="112">
        <v>0</v>
      </c>
      <c r="E313" s="120">
        <v>0</v>
      </c>
      <c r="F313" s="120">
        <v>30118</v>
      </c>
    </row>
    <row r="314" spans="1:9" x14ac:dyDescent="0.2">
      <c r="A314" s="13" t="s">
        <v>218</v>
      </c>
      <c r="B314" s="135">
        <v>72395</v>
      </c>
      <c r="C314" s="112">
        <v>10097</v>
      </c>
      <c r="D314" s="112">
        <v>62298</v>
      </c>
      <c r="E314" s="120">
        <v>69</v>
      </c>
      <c r="F314" s="120">
        <v>72326</v>
      </c>
    </row>
    <row r="315" spans="1:9" x14ac:dyDescent="0.2">
      <c r="A315" s="13" t="s">
        <v>219</v>
      </c>
      <c r="B315" s="135">
        <v>6264</v>
      </c>
      <c r="C315" s="112">
        <v>-13</v>
      </c>
      <c r="D315" s="112">
        <v>6277</v>
      </c>
      <c r="E315" s="120">
        <v>0</v>
      </c>
      <c r="F315" s="120">
        <v>6264</v>
      </c>
    </row>
    <row r="316" spans="1:9" x14ac:dyDescent="0.2">
      <c r="A316" s="13" t="s">
        <v>220</v>
      </c>
      <c r="B316" s="135">
        <v>6502</v>
      </c>
      <c r="C316" s="112">
        <v>33</v>
      </c>
      <c r="D316" s="112">
        <v>6469</v>
      </c>
      <c r="E316" s="120">
        <v>0</v>
      </c>
      <c r="F316" s="120">
        <v>6502</v>
      </c>
    </row>
    <row r="317" spans="1:9" x14ac:dyDescent="0.2">
      <c r="A317" s="13" t="s">
        <v>740</v>
      </c>
      <c r="B317" s="135">
        <v>337490</v>
      </c>
      <c r="C317" s="112">
        <v>-8058</v>
      </c>
      <c r="D317" s="112">
        <v>345548</v>
      </c>
      <c r="E317" s="120">
        <v>180</v>
      </c>
      <c r="F317" s="120">
        <v>337310</v>
      </c>
    </row>
    <row r="318" spans="1:9" x14ac:dyDescent="0.2">
      <c r="A318" s="121" t="s">
        <v>516</v>
      </c>
      <c r="B318" s="135" t="s">
        <v>516</v>
      </c>
      <c r="C318" s="112" t="s">
        <v>516</v>
      </c>
      <c r="D318" s="112" t="s">
        <v>516</v>
      </c>
      <c r="E318" s="120" t="s">
        <v>516</v>
      </c>
      <c r="F318" s="120" t="s">
        <v>516</v>
      </c>
    </row>
    <row r="319" spans="1:9" x14ac:dyDescent="0.2">
      <c r="A319" s="110" t="s">
        <v>516</v>
      </c>
      <c r="B319" s="135" t="s">
        <v>516</v>
      </c>
      <c r="C319" s="112" t="s">
        <v>516</v>
      </c>
      <c r="D319" s="120" t="s">
        <v>516</v>
      </c>
      <c r="E319" s="120" t="s">
        <v>516</v>
      </c>
      <c r="F319" s="120" t="s">
        <v>516</v>
      </c>
    </row>
    <row r="320" spans="1:9" x14ac:dyDescent="0.2">
      <c r="A320" s="121" t="s">
        <v>553</v>
      </c>
      <c r="B320" s="134">
        <v>284443</v>
      </c>
      <c r="C320" s="119">
        <v>8956</v>
      </c>
      <c r="D320" s="119">
        <v>275487</v>
      </c>
      <c r="E320" s="118">
        <v>1258</v>
      </c>
      <c r="F320" s="118">
        <v>283185</v>
      </c>
      <c r="G320" s="117"/>
      <c r="H320" s="117"/>
      <c r="I320" s="117"/>
    </row>
    <row r="321" spans="1:9" x14ac:dyDescent="0.2">
      <c r="A321" s="13" t="s">
        <v>222</v>
      </c>
      <c r="B321" s="135">
        <v>187996</v>
      </c>
      <c r="C321" s="112">
        <v>6620</v>
      </c>
      <c r="D321" s="112">
        <v>181376</v>
      </c>
      <c r="E321" s="120">
        <v>1258</v>
      </c>
      <c r="F321" s="120">
        <v>186738</v>
      </c>
    </row>
    <row r="322" spans="1:9" x14ac:dyDescent="0.2">
      <c r="A322" s="13" t="s">
        <v>143</v>
      </c>
      <c r="B322" s="135">
        <v>96447</v>
      </c>
      <c r="C322" s="112">
        <v>2336</v>
      </c>
      <c r="D322" s="112">
        <v>94111</v>
      </c>
      <c r="E322" s="120">
        <v>0</v>
      </c>
      <c r="F322" s="120">
        <v>96447</v>
      </c>
    </row>
    <row r="323" spans="1:9" x14ac:dyDescent="0.2">
      <c r="A323" s="122" t="s">
        <v>516</v>
      </c>
      <c r="B323" s="135" t="s">
        <v>516</v>
      </c>
      <c r="C323" s="112" t="s">
        <v>516</v>
      </c>
      <c r="D323" s="112" t="s">
        <v>516</v>
      </c>
      <c r="E323" s="120" t="s">
        <v>516</v>
      </c>
      <c r="F323" s="120" t="s">
        <v>516</v>
      </c>
    </row>
    <row r="324" spans="1:9" x14ac:dyDescent="0.2">
      <c r="A324" s="110" t="s">
        <v>516</v>
      </c>
      <c r="B324" s="135" t="s">
        <v>516</v>
      </c>
      <c r="C324" s="112" t="s">
        <v>516</v>
      </c>
      <c r="D324" s="120" t="s">
        <v>516</v>
      </c>
      <c r="E324" s="120" t="s">
        <v>516</v>
      </c>
      <c r="F324" s="120" t="s">
        <v>516</v>
      </c>
    </row>
    <row r="325" spans="1:9" x14ac:dyDescent="0.2">
      <c r="A325" s="121" t="s">
        <v>554</v>
      </c>
      <c r="B325" s="134">
        <v>40448</v>
      </c>
      <c r="C325" s="119">
        <v>-353</v>
      </c>
      <c r="D325" s="119">
        <v>40801</v>
      </c>
      <c r="E325" s="118">
        <v>0</v>
      </c>
      <c r="F325" s="118">
        <v>40448</v>
      </c>
      <c r="G325" s="117"/>
      <c r="H325" s="117"/>
      <c r="I325" s="117"/>
    </row>
    <row r="326" spans="1:9" x14ac:dyDescent="0.2">
      <c r="A326" s="13" t="s">
        <v>224</v>
      </c>
      <c r="B326" s="135">
        <v>1187</v>
      </c>
      <c r="C326" s="112">
        <v>74</v>
      </c>
      <c r="D326" s="112">
        <v>1113</v>
      </c>
      <c r="E326" s="120">
        <v>0</v>
      </c>
      <c r="F326" s="120">
        <v>1187</v>
      </c>
    </row>
    <row r="327" spans="1:9" x14ac:dyDescent="0.2">
      <c r="A327" s="13" t="s">
        <v>225</v>
      </c>
      <c r="B327" s="135">
        <v>696</v>
      </c>
      <c r="C327" s="112">
        <v>-6</v>
      </c>
      <c r="D327" s="112">
        <v>702</v>
      </c>
      <c r="E327" s="120">
        <v>0</v>
      </c>
      <c r="F327" s="120">
        <v>696</v>
      </c>
    </row>
    <row r="328" spans="1:9" x14ac:dyDescent="0.2">
      <c r="A328" s="13" t="s">
        <v>226</v>
      </c>
      <c r="B328" s="135">
        <v>2153</v>
      </c>
      <c r="C328" s="112">
        <v>-92</v>
      </c>
      <c r="D328" s="112">
        <v>2245</v>
      </c>
      <c r="E328" s="120">
        <v>0</v>
      </c>
      <c r="F328" s="120">
        <v>2153</v>
      </c>
    </row>
    <row r="329" spans="1:9" x14ac:dyDescent="0.2">
      <c r="A329" s="13" t="s">
        <v>139</v>
      </c>
      <c r="B329" s="135">
        <v>455</v>
      </c>
      <c r="C329" s="112">
        <v>-31</v>
      </c>
      <c r="D329" s="112">
        <v>486</v>
      </c>
      <c r="E329" s="120">
        <v>0</v>
      </c>
      <c r="F329" s="120">
        <v>455</v>
      </c>
    </row>
    <row r="330" spans="1:9" x14ac:dyDescent="0.2">
      <c r="A330" s="13" t="s">
        <v>227</v>
      </c>
      <c r="B330" s="135">
        <v>1301</v>
      </c>
      <c r="C330" s="112">
        <v>-24</v>
      </c>
      <c r="D330" s="112">
        <v>1325</v>
      </c>
      <c r="E330" s="120">
        <v>0</v>
      </c>
      <c r="F330" s="120">
        <v>1301</v>
      </c>
    </row>
    <row r="331" spans="1:9" x14ac:dyDescent="0.2">
      <c r="A331" s="13" t="s">
        <v>228</v>
      </c>
      <c r="B331" s="135">
        <v>120</v>
      </c>
      <c r="C331" s="112">
        <v>-14</v>
      </c>
      <c r="D331" s="112">
        <v>134</v>
      </c>
      <c r="E331" s="120">
        <v>0</v>
      </c>
      <c r="F331" s="120">
        <v>120</v>
      </c>
    </row>
    <row r="332" spans="1:9" x14ac:dyDescent="0.2">
      <c r="A332" s="13" t="s">
        <v>229</v>
      </c>
      <c r="B332" s="135">
        <v>2848</v>
      </c>
      <c r="C332" s="112">
        <v>80</v>
      </c>
      <c r="D332" s="112">
        <v>2768</v>
      </c>
      <c r="E332" s="120">
        <v>0</v>
      </c>
      <c r="F332" s="120">
        <v>2848</v>
      </c>
    </row>
    <row r="333" spans="1:9" x14ac:dyDescent="0.2">
      <c r="A333" s="13" t="s">
        <v>230</v>
      </c>
      <c r="B333" s="135">
        <v>489</v>
      </c>
      <c r="C333" s="112">
        <v>-13</v>
      </c>
      <c r="D333" s="112">
        <v>502</v>
      </c>
      <c r="E333" s="120">
        <v>0</v>
      </c>
      <c r="F333" s="120">
        <v>489</v>
      </c>
    </row>
    <row r="334" spans="1:9" x14ac:dyDescent="0.2">
      <c r="A334" s="13" t="s">
        <v>143</v>
      </c>
      <c r="B334" s="135">
        <v>31199</v>
      </c>
      <c r="C334" s="112">
        <v>-327</v>
      </c>
      <c r="D334" s="112">
        <v>31526</v>
      </c>
      <c r="E334" s="120">
        <v>0</v>
      </c>
      <c r="F334" s="120">
        <v>31199</v>
      </c>
    </row>
    <row r="335" spans="1:9" x14ac:dyDescent="0.2">
      <c r="A335" s="122" t="s">
        <v>516</v>
      </c>
      <c r="B335" s="135" t="s">
        <v>516</v>
      </c>
      <c r="C335" s="112" t="s">
        <v>516</v>
      </c>
      <c r="D335" s="112" t="s">
        <v>516</v>
      </c>
      <c r="E335" s="120" t="s">
        <v>516</v>
      </c>
      <c r="F335" s="120" t="s">
        <v>516</v>
      </c>
    </row>
    <row r="336" spans="1:9" x14ac:dyDescent="0.2">
      <c r="A336" s="110" t="s">
        <v>516</v>
      </c>
      <c r="B336" s="135" t="s">
        <v>516</v>
      </c>
      <c r="C336" s="112" t="s">
        <v>516</v>
      </c>
      <c r="D336" s="120" t="s">
        <v>516</v>
      </c>
      <c r="E336" s="120" t="s">
        <v>516</v>
      </c>
      <c r="F336" s="120" t="s">
        <v>516</v>
      </c>
    </row>
    <row r="337" spans="1:9" x14ac:dyDescent="0.2">
      <c r="A337" s="121" t="s">
        <v>555</v>
      </c>
      <c r="B337" s="134">
        <v>8698</v>
      </c>
      <c r="C337" s="119">
        <v>333</v>
      </c>
      <c r="D337" s="119">
        <v>8365</v>
      </c>
      <c r="E337" s="118">
        <v>1771</v>
      </c>
      <c r="F337" s="118">
        <v>6927</v>
      </c>
      <c r="G337" s="117"/>
      <c r="H337" s="117"/>
      <c r="I337" s="117"/>
    </row>
    <row r="338" spans="1:9" x14ac:dyDescent="0.2">
      <c r="A338" s="13" t="s">
        <v>232</v>
      </c>
      <c r="B338" s="135">
        <v>958</v>
      </c>
      <c r="C338" s="112">
        <v>-38</v>
      </c>
      <c r="D338" s="112">
        <v>996</v>
      </c>
      <c r="E338" s="120">
        <v>0</v>
      </c>
      <c r="F338" s="120">
        <v>958</v>
      </c>
    </row>
    <row r="339" spans="1:9" x14ac:dyDescent="0.2">
      <c r="A339" s="13" t="s">
        <v>143</v>
      </c>
      <c r="B339" s="135">
        <v>7740</v>
      </c>
      <c r="C339" s="112">
        <v>371</v>
      </c>
      <c r="D339" s="112">
        <v>7369</v>
      </c>
      <c r="E339" s="120">
        <v>1771</v>
      </c>
      <c r="F339" s="120">
        <v>5969</v>
      </c>
    </row>
    <row r="340" spans="1:9" x14ac:dyDescent="0.2">
      <c r="A340" s="121" t="s">
        <v>516</v>
      </c>
      <c r="B340" s="135" t="s">
        <v>516</v>
      </c>
      <c r="C340" s="112" t="s">
        <v>516</v>
      </c>
      <c r="D340" s="112" t="s">
        <v>516</v>
      </c>
      <c r="E340" s="120" t="s">
        <v>516</v>
      </c>
      <c r="F340" s="120" t="s">
        <v>516</v>
      </c>
    </row>
    <row r="341" spans="1:9" x14ac:dyDescent="0.2">
      <c r="A341" s="110" t="s">
        <v>516</v>
      </c>
      <c r="B341" s="135" t="s">
        <v>516</v>
      </c>
      <c r="C341" s="112" t="s">
        <v>516</v>
      </c>
      <c r="D341" s="120" t="s">
        <v>516</v>
      </c>
      <c r="E341" s="120" t="s">
        <v>516</v>
      </c>
      <c r="F341" s="120" t="s">
        <v>516</v>
      </c>
    </row>
    <row r="342" spans="1:9" x14ac:dyDescent="0.2">
      <c r="A342" s="121" t="s">
        <v>556</v>
      </c>
      <c r="B342" s="134">
        <v>19200</v>
      </c>
      <c r="C342" s="119">
        <v>-24</v>
      </c>
      <c r="D342" s="119">
        <v>19224</v>
      </c>
      <c r="E342" s="118">
        <v>1585</v>
      </c>
      <c r="F342" s="118">
        <v>17615</v>
      </c>
      <c r="G342" s="117"/>
      <c r="H342" s="117"/>
      <c r="I342" s="117"/>
    </row>
    <row r="343" spans="1:9" x14ac:dyDescent="0.2">
      <c r="A343" s="13" t="s">
        <v>234</v>
      </c>
      <c r="B343" s="135">
        <v>766</v>
      </c>
      <c r="C343" s="112">
        <v>-77</v>
      </c>
      <c r="D343" s="112">
        <v>843</v>
      </c>
      <c r="E343" s="120">
        <v>0</v>
      </c>
      <c r="F343" s="120">
        <v>766</v>
      </c>
    </row>
    <row r="344" spans="1:9" x14ac:dyDescent="0.2">
      <c r="A344" s="13" t="s">
        <v>235</v>
      </c>
      <c r="B344" s="135">
        <v>332</v>
      </c>
      <c r="C344" s="112">
        <v>-20</v>
      </c>
      <c r="D344" s="112">
        <v>352</v>
      </c>
      <c r="E344" s="120">
        <v>0</v>
      </c>
      <c r="F344" s="120">
        <v>332</v>
      </c>
    </row>
    <row r="345" spans="1:9" x14ac:dyDescent="0.2">
      <c r="A345" s="13" t="s">
        <v>748</v>
      </c>
      <c r="B345" s="135">
        <v>3061</v>
      </c>
      <c r="C345" s="112">
        <v>12</v>
      </c>
      <c r="D345" s="112">
        <v>3049</v>
      </c>
      <c r="E345" s="120">
        <v>0</v>
      </c>
      <c r="F345" s="120">
        <v>3061</v>
      </c>
    </row>
    <row r="346" spans="1:9" x14ac:dyDescent="0.2">
      <c r="A346" s="13" t="s">
        <v>740</v>
      </c>
      <c r="B346" s="135">
        <v>15041</v>
      </c>
      <c r="C346" s="112">
        <v>61</v>
      </c>
      <c r="D346" s="112">
        <v>14980</v>
      </c>
      <c r="E346" s="120">
        <v>1585</v>
      </c>
      <c r="F346" s="120">
        <v>13456</v>
      </c>
    </row>
    <row r="347" spans="1:9" x14ac:dyDescent="0.2">
      <c r="A347" s="122" t="s">
        <v>516</v>
      </c>
      <c r="B347" s="135" t="s">
        <v>516</v>
      </c>
      <c r="C347" s="112" t="s">
        <v>516</v>
      </c>
      <c r="D347" s="112" t="s">
        <v>516</v>
      </c>
      <c r="E347" s="120" t="s">
        <v>516</v>
      </c>
      <c r="F347" s="120" t="s">
        <v>516</v>
      </c>
    </row>
    <row r="348" spans="1:9" x14ac:dyDescent="0.2">
      <c r="A348" s="110" t="s">
        <v>516</v>
      </c>
      <c r="B348" s="135" t="s">
        <v>516</v>
      </c>
      <c r="C348" s="112" t="s">
        <v>516</v>
      </c>
      <c r="D348" s="120" t="s">
        <v>516</v>
      </c>
      <c r="E348" s="120" t="s">
        <v>516</v>
      </c>
      <c r="F348" s="120" t="s">
        <v>516</v>
      </c>
    </row>
    <row r="349" spans="1:9" x14ac:dyDescent="0.2">
      <c r="A349" s="121" t="s">
        <v>557</v>
      </c>
      <c r="B349" s="134">
        <v>349334</v>
      </c>
      <c r="C349" s="119">
        <v>26501</v>
      </c>
      <c r="D349" s="119">
        <v>322833</v>
      </c>
      <c r="E349" s="118">
        <v>188</v>
      </c>
      <c r="F349" s="118">
        <v>349146</v>
      </c>
      <c r="G349" s="117"/>
      <c r="H349" s="117"/>
      <c r="I349" s="117"/>
    </row>
    <row r="350" spans="1:9" x14ac:dyDescent="0.2">
      <c r="A350" s="13" t="s">
        <v>238</v>
      </c>
      <c r="B350" s="135">
        <v>1519</v>
      </c>
      <c r="C350" s="112">
        <v>16</v>
      </c>
      <c r="D350" s="112">
        <v>1503</v>
      </c>
      <c r="E350" s="120">
        <v>0</v>
      </c>
      <c r="F350" s="120">
        <v>1519</v>
      </c>
    </row>
    <row r="351" spans="1:9" x14ac:dyDescent="0.2">
      <c r="A351" s="13" t="s">
        <v>239</v>
      </c>
      <c r="B351" s="135">
        <v>52534</v>
      </c>
      <c r="C351" s="112">
        <v>2988</v>
      </c>
      <c r="D351" s="112">
        <v>49546</v>
      </c>
      <c r="E351" s="120">
        <v>23</v>
      </c>
      <c r="F351" s="120">
        <v>52511</v>
      </c>
    </row>
    <row r="352" spans="1:9" x14ac:dyDescent="0.2">
      <c r="A352" s="13" t="s">
        <v>240</v>
      </c>
      <c r="B352" s="135">
        <v>1178</v>
      </c>
      <c r="C352" s="112">
        <v>7</v>
      </c>
      <c r="D352" s="112">
        <v>1171</v>
      </c>
      <c r="E352" s="120">
        <v>0</v>
      </c>
      <c r="F352" s="120">
        <v>1178</v>
      </c>
    </row>
    <row r="353" spans="1:9" x14ac:dyDescent="0.2">
      <c r="A353" s="13" t="s">
        <v>241</v>
      </c>
      <c r="B353" s="135">
        <v>3851</v>
      </c>
      <c r="C353" s="112">
        <v>15</v>
      </c>
      <c r="D353" s="112">
        <v>3836</v>
      </c>
      <c r="E353" s="120">
        <v>0</v>
      </c>
      <c r="F353" s="120">
        <v>3851</v>
      </c>
    </row>
    <row r="354" spans="1:9" x14ac:dyDescent="0.2">
      <c r="A354" s="13" t="s">
        <v>242</v>
      </c>
      <c r="B354" s="135">
        <v>2378</v>
      </c>
      <c r="C354" s="112">
        <v>-20</v>
      </c>
      <c r="D354" s="112">
        <v>2398</v>
      </c>
      <c r="E354" s="120">
        <v>0</v>
      </c>
      <c r="F354" s="120">
        <v>2378</v>
      </c>
    </row>
    <row r="355" spans="1:9" x14ac:dyDescent="0.2">
      <c r="A355" s="13" t="s">
        <v>243</v>
      </c>
      <c r="B355" s="135">
        <v>13082</v>
      </c>
      <c r="C355" s="112">
        <v>476</v>
      </c>
      <c r="D355" s="112">
        <v>12606</v>
      </c>
      <c r="E355" s="120">
        <v>48</v>
      </c>
      <c r="F355" s="120">
        <v>13034</v>
      </c>
    </row>
    <row r="356" spans="1:9" x14ac:dyDescent="0.2">
      <c r="A356" s="13" t="s">
        <v>143</v>
      </c>
      <c r="B356" s="135">
        <v>274792</v>
      </c>
      <c r="C356" s="112">
        <v>23019</v>
      </c>
      <c r="D356" s="112">
        <v>251773</v>
      </c>
      <c r="E356" s="120">
        <v>117</v>
      </c>
      <c r="F356" s="120">
        <v>274675</v>
      </c>
    </row>
    <row r="357" spans="1:9" x14ac:dyDescent="0.2">
      <c r="A357" s="121" t="s">
        <v>516</v>
      </c>
      <c r="B357" s="135" t="s">
        <v>516</v>
      </c>
      <c r="C357" s="112" t="s">
        <v>516</v>
      </c>
      <c r="D357" s="112" t="s">
        <v>516</v>
      </c>
      <c r="E357" s="120" t="s">
        <v>516</v>
      </c>
      <c r="F357" s="120" t="s">
        <v>516</v>
      </c>
    </row>
    <row r="358" spans="1:9" x14ac:dyDescent="0.2">
      <c r="A358" s="110" t="s">
        <v>516</v>
      </c>
      <c r="B358" s="135" t="s">
        <v>516</v>
      </c>
      <c r="C358" s="112" t="s">
        <v>516</v>
      </c>
      <c r="D358" s="120" t="s">
        <v>516</v>
      </c>
      <c r="E358" s="120" t="s">
        <v>516</v>
      </c>
      <c r="F358" s="120" t="s">
        <v>516</v>
      </c>
    </row>
    <row r="359" spans="1:9" x14ac:dyDescent="0.2">
      <c r="A359" s="121" t="s">
        <v>749</v>
      </c>
      <c r="B359" s="134">
        <v>341205</v>
      </c>
      <c r="C359" s="119">
        <v>9902</v>
      </c>
      <c r="D359" s="119">
        <v>331303</v>
      </c>
      <c r="E359" s="118">
        <v>5732</v>
      </c>
      <c r="F359" s="118">
        <v>335473</v>
      </c>
      <c r="G359" s="117"/>
      <c r="H359" s="117"/>
      <c r="I359" s="117"/>
    </row>
    <row r="360" spans="1:9" x14ac:dyDescent="0.2">
      <c r="A360" s="13" t="s">
        <v>245</v>
      </c>
      <c r="B360" s="135">
        <v>4746</v>
      </c>
      <c r="C360" s="112">
        <v>254</v>
      </c>
      <c r="D360" s="112">
        <v>4492</v>
      </c>
      <c r="E360" s="120">
        <v>5</v>
      </c>
      <c r="F360" s="120">
        <v>4741</v>
      </c>
    </row>
    <row r="361" spans="1:9" x14ac:dyDescent="0.2">
      <c r="A361" s="13" t="s">
        <v>246</v>
      </c>
      <c r="B361" s="135">
        <v>1771</v>
      </c>
      <c r="C361" s="112">
        <v>38</v>
      </c>
      <c r="D361" s="112">
        <v>1733</v>
      </c>
      <c r="E361" s="120">
        <v>0</v>
      </c>
      <c r="F361" s="120">
        <v>1771</v>
      </c>
    </row>
    <row r="362" spans="1:9" x14ac:dyDescent="0.2">
      <c r="A362" s="13" t="s">
        <v>247</v>
      </c>
      <c r="B362" s="135">
        <v>450</v>
      </c>
      <c r="C362" s="112">
        <v>-2</v>
      </c>
      <c r="D362" s="112">
        <v>452</v>
      </c>
      <c r="E362" s="120">
        <v>0</v>
      </c>
      <c r="F362" s="120">
        <v>450</v>
      </c>
    </row>
    <row r="363" spans="1:9" x14ac:dyDescent="0.2">
      <c r="A363" s="13" t="s">
        <v>248</v>
      </c>
      <c r="B363" s="135">
        <v>58355</v>
      </c>
      <c r="C363" s="112">
        <v>2040</v>
      </c>
      <c r="D363" s="112">
        <v>56315</v>
      </c>
      <c r="E363" s="120">
        <v>138</v>
      </c>
      <c r="F363" s="120">
        <v>58217</v>
      </c>
    </row>
    <row r="364" spans="1:9" x14ac:dyDescent="0.2">
      <c r="A364" s="13" t="s">
        <v>249</v>
      </c>
      <c r="B364" s="135">
        <v>501</v>
      </c>
      <c r="C364" s="112">
        <v>-5</v>
      </c>
      <c r="D364" s="112">
        <v>506</v>
      </c>
      <c r="E364" s="120">
        <v>0</v>
      </c>
      <c r="F364" s="120">
        <v>501</v>
      </c>
    </row>
    <row r="365" spans="1:9" x14ac:dyDescent="0.2">
      <c r="A365" s="13" t="s">
        <v>740</v>
      </c>
      <c r="B365" s="135">
        <v>275382</v>
      </c>
      <c r="C365" s="112">
        <v>7577</v>
      </c>
      <c r="D365" s="112">
        <v>267805</v>
      </c>
      <c r="E365" s="120">
        <v>5589</v>
      </c>
      <c r="F365" s="120">
        <v>269793</v>
      </c>
    </row>
    <row r="366" spans="1:9" x14ac:dyDescent="0.2">
      <c r="A366" s="122" t="s">
        <v>516</v>
      </c>
      <c r="B366" s="135" t="s">
        <v>516</v>
      </c>
      <c r="C366" s="112" t="s">
        <v>516</v>
      </c>
      <c r="D366" s="112" t="s">
        <v>516</v>
      </c>
      <c r="E366" s="120" t="s">
        <v>516</v>
      </c>
      <c r="F366" s="120" t="s">
        <v>516</v>
      </c>
    </row>
    <row r="367" spans="1:9" x14ac:dyDescent="0.2">
      <c r="A367" s="110" t="s">
        <v>516</v>
      </c>
      <c r="B367" s="135" t="s">
        <v>516</v>
      </c>
      <c r="C367" s="112" t="s">
        <v>516</v>
      </c>
      <c r="D367" s="120" t="s">
        <v>516</v>
      </c>
      <c r="E367" s="120" t="s">
        <v>516</v>
      </c>
      <c r="F367" s="120" t="s">
        <v>516</v>
      </c>
    </row>
    <row r="368" spans="1:9" x14ac:dyDescent="0.2">
      <c r="A368" s="121" t="s">
        <v>559</v>
      </c>
      <c r="B368" s="134">
        <v>150062</v>
      </c>
      <c r="C368" s="119">
        <v>3744</v>
      </c>
      <c r="D368" s="119">
        <v>146318</v>
      </c>
      <c r="E368" s="118">
        <v>1939</v>
      </c>
      <c r="F368" s="118">
        <v>148123</v>
      </c>
      <c r="G368" s="117"/>
      <c r="H368" s="117"/>
      <c r="I368" s="117"/>
    </row>
    <row r="369" spans="1:9" x14ac:dyDescent="0.2">
      <c r="A369" s="13" t="s">
        <v>252</v>
      </c>
      <c r="B369" s="135">
        <v>810</v>
      </c>
      <c r="C369" s="112">
        <v>-7</v>
      </c>
      <c r="D369" s="112">
        <v>817</v>
      </c>
      <c r="E369" s="120">
        <v>0</v>
      </c>
      <c r="F369" s="120">
        <v>810</v>
      </c>
    </row>
    <row r="370" spans="1:9" x14ac:dyDescent="0.2">
      <c r="A370" s="13" t="s">
        <v>253</v>
      </c>
      <c r="B370" s="135">
        <v>95</v>
      </c>
      <c r="C370" s="112">
        <v>-260</v>
      </c>
      <c r="D370" s="112">
        <v>355</v>
      </c>
      <c r="E370" s="120">
        <v>0</v>
      </c>
      <c r="F370" s="120">
        <v>95</v>
      </c>
    </row>
    <row r="371" spans="1:9" x14ac:dyDescent="0.2">
      <c r="A371" s="13" t="s">
        <v>254</v>
      </c>
      <c r="B371" s="135">
        <v>2000</v>
      </c>
      <c r="C371" s="112">
        <v>4</v>
      </c>
      <c r="D371" s="112">
        <v>1996</v>
      </c>
      <c r="E371" s="120">
        <v>0</v>
      </c>
      <c r="F371" s="120">
        <v>2000</v>
      </c>
    </row>
    <row r="372" spans="1:9" x14ac:dyDescent="0.2">
      <c r="A372" s="13" t="s">
        <v>255</v>
      </c>
      <c r="B372" s="135">
        <v>16110</v>
      </c>
      <c r="C372" s="112">
        <v>517</v>
      </c>
      <c r="D372" s="112">
        <v>15593</v>
      </c>
      <c r="E372" s="120">
        <v>23</v>
      </c>
      <c r="F372" s="120">
        <v>16087</v>
      </c>
    </row>
    <row r="373" spans="1:9" x14ac:dyDescent="0.2">
      <c r="A373" s="13" t="s">
        <v>143</v>
      </c>
      <c r="B373" s="135">
        <v>131047</v>
      </c>
      <c r="C373" s="112">
        <v>3490</v>
      </c>
      <c r="D373" s="112">
        <v>127557</v>
      </c>
      <c r="E373" s="120">
        <v>1916</v>
      </c>
      <c r="F373" s="120">
        <v>129131</v>
      </c>
    </row>
    <row r="374" spans="1:9" x14ac:dyDescent="0.2">
      <c r="A374" s="122" t="s">
        <v>516</v>
      </c>
      <c r="B374" s="135" t="s">
        <v>516</v>
      </c>
      <c r="C374" s="112" t="s">
        <v>516</v>
      </c>
      <c r="D374" s="112" t="s">
        <v>516</v>
      </c>
      <c r="E374" s="120" t="s">
        <v>516</v>
      </c>
      <c r="F374" s="120" t="s">
        <v>516</v>
      </c>
    </row>
    <row r="375" spans="1:9" x14ac:dyDescent="0.2">
      <c r="A375" s="110" t="s">
        <v>516</v>
      </c>
      <c r="B375" s="135" t="s">
        <v>516</v>
      </c>
      <c r="C375" s="112" t="s">
        <v>516</v>
      </c>
      <c r="D375" s="120" t="s">
        <v>516</v>
      </c>
      <c r="E375" s="120" t="s">
        <v>516</v>
      </c>
      <c r="F375" s="120" t="s">
        <v>516</v>
      </c>
    </row>
    <row r="376" spans="1:9" x14ac:dyDescent="0.2">
      <c r="A376" s="121" t="s">
        <v>751</v>
      </c>
      <c r="B376" s="134">
        <v>2653934</v>
      </c>
      <c r="C376" s="119">
        <v>157477</v>
      </c>
      <c r="D376" s="119">
        <v>2496457</v>
      </c>
      <c r="E376" s="118">
        <v>9284</v>
      </c>
      <c r="F376" s="118">
        <v>2644650</v>
      </c>
      <c r="G376" s="117"/>
      <c r="H376" s="117"/>
      <c r="I376" s="117"/>
    </row>
    <row r="377" spans="1:9" x14ac:dyDescent="0.2">
      <c r="A377" s="13" t="s">
        <v>257</v>
      </c>
      <c r="B377" s="135">
        <v>37473</v>
      </c>
      <c r="C377" s="112">
        <v>1711</v>
      </c>
      <c r="D377" s="112">
        <v>35762</v>
      </c>
      <c r="E377" s="120">
        <v>0</v>
      </c>
      <c r="F377" s="120">
        <v>37473</v>
      </c>
    </row>
    <row r="378" spans="1:9" x14ac:dyDescent="0.2">
      <c r="A378" s="13" t="s">
        <v>258</v>
      </c>
      <c r="B378" s="135">
        <v>2778</v>
      </c>
      <c r="C378" s="112">
        <v>265</v>
      </c>
      <c r="D378" s="112">
        <v>2513</v>
      </c>
      <c r="E378" s="120">
        <v>0</v>
      </c>
      <c r="F378" s="120">
        <v>2778</v>
      </c>
    </row>
    <row r="379" spans="1:9" x14ac:dyDescent="0.2">
      <c r="A379" s="13" t="s">
        <v>259</v>
      </c>
      <c r="B379" s="135">
        <v>5552</v>
      </c>
      <c r="C379" s="112">
        <v>-76</v>
      </c>
      <c r="D379" s="112">
        <v>5628</v>
      </c>
      <c r="E379" s="120">
        <v>0</v>
      </c>
      <c r="F379" s="120">
        <v>5552</v>
      </c>
    </row>
    <row r="380" spans="1:9" x14ac:dyDescent="0.2">
      <c r="A380" s="13" t="s">
        <v>260</v>
      </c>
      <c r="B380" s="135">
        <v>3147</v>
      </c>
      <c r="C380" s="112">
        <v>92</v>
      </c>
      <c r="D380" s="112">
        <v>3055</v>
      </c>
      <c r="E380" s="120">
        <v>0</v>
      </c>
      <c r="F380" s="120">
        <v>3147</v>
      </c>
    </row>
    <row r="381" spans="1:9" x14ac:dyDescent="0.2">
      <c r="A381" s="13" t="s">
        <v>752</v>
      </c>
      <c r="B381" s="135">
        <v>49397</v>
      </c>
      <c r="C381" s="112">
        <v>2621</v>
      </c>
      <c r="D381" s="112">
        <v>46776</v>
      </c>
      <c r="E381" s="120">
        <v>0</v>
      </c>
      <c r="F381" s="120">
        <v>49397</v>
      </c>
    </row>
    <row r="382" spans="1:9" x14ac:dyDescent="0.2">
      <c r="A382" s="13" t="s">
        <v>262</v>
      </c>
      <c r="B382" s="135">
        <v>44109</v>
      </c>
      <c r="C382" s="112">
        <v>3823</v>
      </c>
      <c r="D382" s="112">
        <v>40286</v>
      </c>
      <c r="E382" s="120">
        <v>0</v>
      </c>
      <c r="F382" s="120">
        <v>44109</v>
      </c>
    </row>
    <row r="383" spans="1:9" x14ac:dyDescent="0.2">
      <c r="A383" s="13" t="s">
        <v>753</v>
      </c>
      <c r="B383" s="135">
        <v>55660</v>
      </c>
      <c r="C383" s="112">
        <v>9951</v>
      </c>
      <c r="D383" s="120">
        <v>45709</v>
      </c>
      <c r="E383" s="120">
        <v>0</v>
      </c>
      <c r="F383" s="120">
        <v>55660</v>
      </c>
    </row>
    <row r="384" spans="1:9" x14ac:dyDescent="0.2">
      <c r="A384" s="13" t="s">
        <v>264</v>
      </c>
      <c r="B384" s="135">
        <v>2334</v>
      </c>
      <c r="C384" s="112">
        <v>9</v>
      </c>
      <c r="D384" s="112">
        <v>2325</v>
      </c>
      <c r="E384" s="120">
        <v>0</v>
      </c>
      <c r="F384" s="120">
        <v>2334</v>
      </c>
    </row>
    <row r="385" spans="1:6" x14ac:dyDescent="0.2">
      <c r="A385" s="13" t="s">
        <v>265</v>
      </c>
      <c r="B385" s="135">
        <v>12577</v>
      </c>
      <c r="C385" s="112">
        <v>1332</v>
      </c>
      <c r="D385" s="112">
        <v>11245</v>
      </c>
      <c r="E385" s="120">
        <v>0</v>
      </c>
      <c r="F385" s="120">
        <v>12577</v>
      </c>
    </row>
    <row r="386" spans="1:6" x14ac:dyDescent="0.2">
      <c r="A386" s="13" t="s">
        <v>266</v>
      </c>
      <c r="B386" s="135">
        <v>928</v>
      </c>
      <c r="C386" s="112">
        <v>9</v>
      </c>
      <c r="D386" s="112">
        <v>919</v>
      </c>
      <c r="E386" s="120">
        <v>0</v>
      </c>
      <c r="F386" s="120">
        <v>928</v>
      </c>
    </row>
    <row r="387" spans="1:6" x14ac:dyDescent="0.2">
      <c r="A387" s="13" t="s">
        <v>754</v>
      </c>
      <c r="B387" s="135">
        <v>233053</v>
      </c>
      <c r="C387" s="112">
        <v>8386</v>
      </c>
      <c r="D387" s="112">
        <v>224667</v>
      </c>
      <c r="E387" s="120">
        <v>0</v>
      </c>
      <c r="F387" s="120">
        <v>233053</v>
      </c>
    </row>
    <row r="388" spans="1:6" x14ac:dyDescent="0.2">
      <c r="A388" s="13" t="s">
        <v>268</v>
      </c>
      <c r="B388" s="135">
        <v>23004</v>
      </c>
      <c r="C388" s="112">
        <v>1260</v>
      </c>
      <c r="D388" s="112">
        <v>21744</v>
      </c>
      <c r="E388" s="120">
        <v>0</v>
      </c>
      <c r="F388" s="120">
        <v>23004</v>
      </c>
    </row>
    <row r="389" spans="1:6" x14ac:dyDescent="0.2">
      <c r="A389" s="13" t="s">
        <v>755</v>
      </c>
      <c r="B389" s="135">
        <v>69533</v>
      </c>
      <c r="C389" s="112">
        <v>9024</v>
      </c>
      <c r="D389" s="112">
        <v>60509</v>
      </c>
      <c r="E389" s="120">
        <v>18</v>
      </c>
      <c r="F389" s="120">
        <v>69515</v>
      </c>
    </row>
    <row r="390" spans="1:6" x14ac:dyDescent="0.2">
      <c r="A390" s="13" t="s">
        <v>270</v>
      </c>
      <c r="B390" s="135">
        <v>86</v>
      </c>
      <c r="C390" s="112">
        <v>0</v>
      </c>
      <c r="D390" s="112">
        <v>86</v>
      </c>
      <c r="E390" s="120">
        <v>0</v>
      </c>
      <c r="F390" s="120">
        <v>86</v>
      </c>
    </row>
    <row r="391" spans="1:6" x14ac:dyDescent="0.2">
      <c r="A391" s="13" t="s">
        <v>1345</v>
      </c>
      <c r="B391" s="135">
        <v>0</v>
      </c>
      <c r="C391" s="112">
        <v>-18</v>
      </c>
      <c r="D391" s="112">
        <v>18</v>
      </c>
      <c r="E391" s="120">
        <v>0</v>
      </c>
      <c r="F391" s="120">
        <v>0</v>
      </c>
    </row>
    <row r="392" spans="1:6" x14ac:dyDescent="0.2">
      <c r="A392" s="13" t="s">
        <v>271</v>
      </c>
      <c r="B392" s="135">
        <v>12684</v>
      </c>
      <c r="C392" s="112">
        <v>340</v>
      </c>
      <c r="D392" s="112">
        <v>12344</v>
      </c>
      <c r="E392" s="120">
        <v>0</v>
      </c>
      <c r="F392" s="120">
        <v>12684</v>
      </c>
    </row>
    <row r="393" spans="1:6" x14ac:dyDescent="0.2">
      <c r="A393" s="13" t="s">
        <v>272</v>
      </c>
      <c r="B393" s="135">
        <v>836</v>
      </c>
      <c r="C393" s="112">
        <v>-2</v>
      </c>
      <c r="D393" s="112">
        <v>838</v>
      </c>
      <c r="E393" s="120">
        <v>0</v>
      </c>
      <c r="F393" s="120">
        <v>836</v>
      </c>
    </row>
    <row r="394" spans="1:6" x14ac:dyDescent="0.2">
      <c r="A394" s="13" t="s">
        <v>757</v>
      </c>
      <c r="B394" s="135">
        <v>439509</v>
      </c>
      <c r="C394" s="112">
        <v>40001</v>
      </c>
      <c r="D394" s="120">
        <v>399508</v>
      </c>
      <c r="E394" s="120">
        <v>2652</v>
      </c>
      <c r="F394" s="120">
        <v>436857</v>
      </c>
    </row>
    <row r="395" spans="1:6" x14ac:dyDescent="0.2">
      <c r="A395" s="13" t="s">
        <v>758</v>
      </c>
      <c r="B395" s="135">
        <v>91714</v>
      </c>
      <c r="C395" s="112">
        <v>3936</v>
      </c>
      <c r="D395" s="112">
        <v>87778</v>
      </c>
      <c r="E395" s="120">
        <v>0</v>
      </c>
      <c r="F395" s="120">
        <v>91714</v>
      </c>
    </row>
    <row r="396" spans="1:6" x14ac:dyDescent="0.2">
      <c r="A396" s="13" t="s">
        <v>759</v>
      </c>
      <c r="B396" s="135">
        <v>109951</v>
      </c>
      <c r="C396" s="112">
        <v>2785</v>
      </c>
      <c r="D396" s="112">
        <v>107166</v>
      </c>
      <c r="E396" s="120">
        <v>0</v>
      </c>
      <c r="F396" s="120">
        <v>109951</v>
      </c>
    </row>
    <row r="397" spans="1:6" x14ac:dyDescent="0.2">
      <c r="A397" s="13" t="s">
        <v>276</v>
      </c>
      <c r="B397" s="135">
        <v>30209</v>
      </c>
      <c r="C397" s="112">
        <v>848</v>
      </c>
      <c r="D397" s="112">
        <v>29361</v>
      </c>
      <c r="E397" s="120">
        <v>11</v>
      </c>
      <c r="F397" s="120">
        <v>30198</v>
      </c>
    </row>
    <row r="398" spans="1:6" x14ac:dyDescent="0.2">
      <c r="A398" s="13" t="s">
        <v>277</v>
      </c>
      <c r="B398" s="135">
        <v>10806</v>
      </c>
      <c r="C398" s="112">
        <v>313</v>
      </c>
      <c r="D398" s="112">
        <v>10493</v>
      </c>
      <c r="E398" s="120">
        <v>0</v>
      </c>
      <c r="F398" s="120">
        <v>10806</v>
      </c>
    </row>
    <row r="399" spans="1:6" x14ac:dyDescent="0.2">
      <c r="A399" s="13" t="s">
        <v>278</v>
      </c>
      <c r="B399" s="135">
        <v>14089</v>
      </c>
      <c r="C399" s="112">
        <v>280</v>
      </c>
      <c r="D399" s="112">
        <v>13809</v>
      </c>
      <c r="E399" s="120">
        <v>0</v>
      </c>
      <c r="F399" s="120">
        <v>14089</v>
      </c>
    </row>
    <row r="400" spans="1:6" x14ac:dyDescent="0.2">
      <c r="A400" s="13" t="s">
        <v>279</v>
      </c>
      <c r="B400" s="135">
        <v>8178</v>
      </c>
      <c r="C400" s="112">
        <v>1041</v>
      </c>
      <c r="D400" s="112">
        <v>7137</v>
      </c>
      <c r="E400" s="120">
        <v>0</v>
      </c>
      <c r="F400" s="120">
        <v>8178</v>
      </c>
    </row>
    <row r="401" spans="1:9" x14ac:dyDescent="0.2">
      <c r="A401" s="13" t="s">
        <v>760</v>
      </c>
      <c r="B401" s="135">
        <v>62380</v>
      </c>
      <c r="C401" s="112">
        <v>3468</v>
      </c>
      <c r="D401" s="120">
        <v>58912</v>
      </c>
      <c r="E401" s="120">
        <v>0</v>
      </c>
      <c r="F401" s="120">
        <v>62380</v>
      </c>
    </row>
    <row r="402" spans="1:9" x14ac:dyDescent="0.2">
      <c r="A402" s="13" t="s">
        <v>282</v>
      </c>
      <c r="B402" s="135">
        <v>43533</v>
      </c>
      <c r="C402" s="112">
        <v>2010</v>
      </c>
      <c r="D402" s="112">
        <v>41523</v>
      </c>
      <c r="E402" s="120">
        <v>0</v>
      </c>
      <c r="F402" s="120">
        <v>43533</v>
      </c>
    </row>
    <row r="403" spans="1:9" x14ac:dyDescent="0.2">
      <c r="A403" s="13" t="s">
        <v>283</v>
      </c>
      <c r="B403" s="135">
        <v>17528</v>
      </c>
      <c r="C403" s="112">
        <v>2309</v>
      </c>
      <c r="D403" s="112">
        <v>15219</v>
      </c>
      <c r="E403" s="120">
        <v>0</v>
      </c>
      <c r="F403" s="120">
        <v>17528</v>
      </c>
    </row>
    <row r="404" spans="1:9" x14ac:dyDescent="0.2">
      <c r="A404" s="13" t="s">
        <v>761</v>
      </c>
      <c r="B404" s="135">
        <v>23843</v>
      </c>
      <c r="C404" s="112">
        <v>435</v>
      </c>
      <c r="D404" s="112">
        <v>23408</v>
      </c>
      <c r="E404" s="120">
        <v>0</v>
      </c>
      <c r="F404" s="120">
        <v>23843</v>
      </c>
    </row>
    <row r="405" spans="1:9" x14ac:dyDescent="0.2">
      <c r="A405" s="13" t="s">
        <v>285</v>
      </c>
      <c r="B405" s="135">
        <v>18408</v>
      </c>
      <c r="C405" s="112">
        <v>185</v>
      </c>
      <c r="D405" s="112">
        <v>18223</v>
      </c>
      <c r="E405" s="120">
        <v>0</v>
      </c>
      <c r="F405" s="120">
        <v>18408</v>
      </c>
    </row>
    <row r="406" spans="1:9" x14ac:dyDescent="0.2">
      <c r="A406" s="13" t="s">
        <v>286</v>
      </c>
      <c r="B406" s="135">
        <v>13656</v>
      </c>
      <c r="C406" s="112">
        <v>1999</v>
      </c>
      <c r="D406" s="112">
        <v>11657</v>
      </c>
      <c r="E406" s="120">
        <v>0</v>
      </c>
      <c r="F406" s="120">
        <v>13656</v>
      </c>
    </row>
    <row r="407" spans="1:9" x14ac:dyDescent="0.2">
      <c r="A407" s="13" t="s">
        <v>287</v>
      </c>
      <c r="B407" s="135">
        <v>21592</v>
      </c>
      <c r="C407" s="112">
        <v>760</v>
      </c>
      <c r="D407" s="112">
        <v>20832</v>
      </c>
      <c r="E407" s="120">
        <v>0</v>
      </c>
      <c r="F407" s="120">
        <v>21592</v>
      </c>
    </row>
    <row r="408" spans="1:9" x14ac:dyDescent="0.2">
      <c r="A408" s="13" t="s">
        <v>288</v>
      </c>
      <c r="B408" s="135">
        <v>5703</v>
      </c>
      <c r="C408" s="112">
        <v>-41</v>
      </c>
      <c r="D408" s="112">
        <v>5744</v>
      </c>
      <c r="E408" s="120">
        <v>0</v>
      </c>
      <c r="F408" s="120">
        <v>5703</v>
      </c>
    </row>
    <row r="409" spans="1:9" x14ac:dyDescent="0.2">
      <c r="A409" s="13" t="s">
        <v>289</v>
      </c>
      <c r="B409" s="135">
        <v>20793</v>
      </c>
      <c r="C409" s="112">
        <v>7294</v>
      </c>
      <c r="D409" s="112">
        <v>13499</v>
      </c>
      <c r="E409" s="120">
        <v>0</v>
      </c>
      <c r="F409" s="120">
        <v>20793</v>
      </c>
    </row>
    <row r="410" spans="1:9" x14ac:dyDescent="0.2">
      <c r="A410" s="13" t="s">
        <v>290</v>
      </c>
      <c r="B410" s="135">
        <v>2416</v>
      </c>
      <c r="C410" s="112">
        <v>41</v>
      </c>
      <c r="D410" s="112">
        <v>2375</v>
      </c>
      <c r="E410" s="120">
        <v>0</v>
      </c>
      <c r="F410" s="120">
        <v>2416</v>
      </c>
    </row>
    <row r="411" spans="1:9" x14ac:dyDescent="0.2">
      <c r="A411" s="13" t="s">
        <v>291</v>
      </c>
      <c r="B411" s="135">
        <v>6018</v>
      </c>
      <c r="C411" s="112">
        <v>53</v>
      </c>
      <c r="D411" s="112">
        <v>5965</v>
      </c>
      <c r="E411" s="120">
        <v>0</v>
      </c>
      <c r="F411" s="120">
        <v>6018</v>
      </c>
    </row>
    <row r="412" spans="1:9" x14ac:dyDescent="0.2">
      <c r="A412" s="13" t="s">
        <v>740</v>
      </c>
      <c r="B412" s="135">
        <v>1160457</v>
      </c>
      <c r="C412" s="112">
        <v>51033</v>
      </c>
      <c r="D412" s="112">
        <v>1109424</v>
      </c>
      <c r="E412" s="120">
        <v>6603</v>
      </c>
      <c r="F412" s="120">
        <v>1153854</v>
      </c>
    </row>
    <row r="413" spans="1:9" x14ac:dyDescent="0.2">
      <c r="A413" s="121" t="s">
        <v>516</v>
      </c>
      <c r="B413" s="135" t="s">
        <v>516</v>
      </c>
      <c r="C413" s="112" t="s">
        <v>516</v>
      </c>
      <c r="D413" s="112" t="s">
        <v>516</v>
      </c>
      <c r="E413" s="120" t="s">
        <v>516</v>
      </c>
      <c r="F413" s="120" t="s">
        <v>516</v>
      </c>
    </row>
    <row r="414" spans="1:9" x14ac:dyDescent="0.2">
      <c r="A414" s="110" t="s">
        <v>516</v>
      </c>
      <c r="B414" s="135" t="s">
        <v>516</v>
      </c>
      <c r="C414" s="112" t="s">
        <v>516</v>
      </c>
      <c r="D414" s="120" t="s">
        <v>516</v>
      </c>
      <c r="E414" s="120" t="s">
        <v>516</v>
      </c>
      <c r="F414" s="120" t="s">
        <v>516</v>
      </c>
    </row>
    <row r="415" spans="1:9" x14ac:dyDescent="0.2">
      <c r="A415" s="121" t="s">
        <v>561</v>
      </c>
      <c r="B415" s="134">
        <v>74206</v>
      </c>
      <c r="C415" s="119">
        <v>1116</v>
      </c>
      <c r="D415" s="119">
        <v>73090</v>
      </c>
      <c r="E415" s="118">
        <v>61</v>
      </c>
      <c r="F415" s="118">
        <v>74145</v>
      </c>
      <c r="G415" s="117"/>
      <c r="H415" s="117"/>
      <c r="I415" s="117"/>
    </row>
    <row r="416" spans="1:9" x14ac:dyDescent="0.2">
      <c r="A416" s="13" t="s">
        <v>293</v>
      </c>
      <c r="B416" s="135">
        <v>6199</v>
      </c>
      <c r="C416" s="112">
        <v>80</v>
      </c>
      <c r="D416" s="112">
        <v>6119</v>
      </c>
      <c r="E416" s="120">
        <v>0</v>
      </c>
      <c r="F416" s="120">
        <v>6199</v>
      </c>
    </row>
    <row r="417" spans="1:9" x14ac:dyDescent="0.2">
      <c r="A417" s="13" t="s">
        <v>294</v>
      </c>
      <c r="B417" s="135">
        <v>796</v>
      </c>
      <c r="C417" s="112">
        <v>-1</v>
      </c>
      <c r="D417" s="112">
        <v>797</v>
      </c>
      <c r="E417" s="120">
        <v>0</v>
      </c>
      <c r="F417" s="120">
        <v>796</v>
      </c>
    </row>
    <row r="418" spans="1:9" x14ac:dyDescent="0.2">
      <c r="A418" s="13" t="s">
        <v>295</v>
      </c>
      <c r="B418" s="135">
        <v>24663</v>
      </c>
      <c r="C418" s="112">
        <v>14</v>
      </c>
      <c r="D418" s="112">
        <v>24649</v>
      </c>
      <c r="E418" s="120">
        <v>1</v>
      </c>
      <c r="F418" s="120">
        <v>24662</v>
      </c>
    </row>
    <row r="419" spans="1:9" x14ac:dyDescent="0.2">
      <c r="A419" s="13" t="s">
        <v>296</v>
      </c>
      <c r="B419" s="135">
        <v>183</v>
      </c>
      <c r="C419" s="112">
        <v>-1</v>
      </c>
      <c r="D419" s="112">
        <v>184</v>
      </c>
      <c r="E419" s="120">
        <v>0</v>
      </c>
      <c r="F419" s="120">
        <v>183</v>
      </c>
    </row>
    <row r="420" spans="1:9" x14ac:dyDescent="0.2">
      <c r="A420" s="13" t="s">
        <v>297</v>
      </c>
      <c r="B420" s="135">
        <v>8439</v>
      </c>
      <c r="C420" s="112">
        <v>142</v>
      </c>
      <c r="D420" s="112">
        <v>8297</v>
      </c>
      <c r="E420" s="120">
        <v>0</v>
      </c>
      <c r="F420" s="120">
        <v>8439</v>
      </c>
    </row>
    <row r="421" spans="1:9" x14ac:dyDescent="0.2">
      <c r="A421" s="13" t="s">
        <v>143</v>
      </c>
      <c r="B421" s="135">
        <v>33926</v>
      </c>
      <c r="C421" s="112">
        <v>882</v>
      </c>
      <c r="D421" s="112">
        <v>33044</v>
      </c>
      <c r="E421" s="120">
        <v>60</v>
      </c>
      <c r="F421" s="120">
        <v>33866</v>
      </c>
    </row>
    <row r="422" spans="1:9" x14ac:dyDescent="0.2">
      <c r="A422" s="122" t="s">
        <v>516</v>
      </c>
      <c r="B422" s="135" t="s">
        <v>516</v>
      </c>
      <c r="C422" s="112" t="s">
        <v>516</v>
      </c>
      <c r="D422" s="112" t="s">
        <v>516</v>
      </c>
      <c r="E422" s="120" t="s">
        <v>516</v>
      </c>
      <c r="F422" s="120" t="s">
        <v>516</v>
      </c>
    </row>
    <row r="423" spans="1:9" x14ac:dyDescent="0.2">
      <c r="A423" s="110" t="s">
        <v>516</v>
      </c>
      <c r="B423" s="135" t="s">
        <v>516</v>
      </c>
      <c r="C423" s="112" t="s">
        <v>516</v>
      </c>
      <c r="D423" s="120" t="s">
        <v>516</v>
      </c>
      <c r="E423" s="120" t="s">
        <v>516</v>
      </c>
      <c r="F423" s="120" t="s">
        <v>516</v>
      </c>
    </row>
    <row r="424" spans="1:9" x14ac:dyDescent="0.2">
      <c r="A424" s="121" t="s">
        <v>562</v>
      </c>
      <c r="B424" s="134">
        <v>76536</v>
      </c>
      <c r="C424" s="119">
        <v>3222</v>
      </c>
      <c r="D424" s="119">
        <v>73314</v>
      </c>
      <c r="E424" s="118">
        <v>72</v>
      </c>
      <c r="F424" s="118">
        <v>76464</v>
      </c>
      <c r="G424" s="117"/>
      <c r="H424" s="117"/>
      <c r="I424" s="117"/>
    </row>
    <row r="425" spans="1:9" x14ac:dyDescent="0.2">
      <c r="A425" s="13" t="s">
        <v>299</v>
      </c>
      <c r="B425" s="135">
        <v>1185</v>
      </c>
      <c r="C425" s="112">
        <v>62</v>
      </c>
      <c r="D425" s="112">
        <v>1123</v>
      </c>
      <c r="E425" s="120">
        <v>0</v>
      </c>
      <c r="F425" s="120">
        <v>1185</v>
      </c>
    </row>
    <row r="426" spans="1:9" x14ac:dyDescent="0.2">
      <c r="A426" s="13" t="s">
        <v>300</v>
      </c>
      <c r="B426" s="135">
        <v>11970</v>
      </c>
      <c r="C426" s="112">
        <v>483</v>
      </c>
      <c r="D426" s="112">
        <v>11487</v>
      </c>
      <c r="E426" s="120">
        <v>24</v>
      </c>
      <c r="F426" s="120">
        <v>11946</v>
      </c>
    </row>
    <row r="427" spans="1:9" x14ac:dyDescent="0.2">
      <c r="A427" s="13" t="s">
        <v>301</v>
      </c>
      <c r="B427" s="135">
        <v>3032</v>
      </c>
      <c r="C427" s="112">
        <v>-54</v>
      </c>
      <c r="D427" s="112">
        <v>3086</v>
      </c>
      <c r="E427" s="120">
        <v>0</v>
      </c>
      <c r="F427" s="120">
        <v>3032</v>
      </c>
    </row>
    <row r="428" spans="1:9" x14ac:dyDescent="0.2">
      <c r="A428" s="13" t="s">
        <v>143</v>
      </c>
      <c r="B428" s="135">
        <v>60349</v>
      </c>
      <c r="C428" s="112">
        <v>2731</v>
      </c>
      <c r="D428" s="112">
        <v>57618</v>
      </c>
      <c r="E428" s="120">
        <v>48</v>
      </c>
      <c r="F428" s="120">
        <v>60301</v>
      </c>
    </row>
    <row r="429" spans="1:9" x14ac:dyDescent="0.2">
      <c r="A429" s="122" t="s">
        <v>516</v>
      </c>
      <c r="B429" s="135" t="s">
        <v>516</v>
      </c>
      <c r="C429" s="112" t="s">
        <v>516</v>
      </c>
      <c r="D429" s="112" t="s">
        <v>516</v>
      </c>
      <c r="E429" s="120" t="s">
        <v>516</v>
      </c>
      <c r="F429" s="120" t="s">
        <v>516</v>
      </c>
    </row>
    <row r="430" spans="1:9" x14ac:dyDescent="0.2">
      <c r="A430" s="110" t="s">
        <v>516</v>
      </c>
      <c r="B430" s="135" t="s">
        <v>516</v>
      </c>
      <c r="C430" s="112" t="s">
        <v>516</v>
      </c>
      <c r="D430" s="120" t="s">
        <v>516</v>
      </c>
      <c r="E430" s="120" t="s">
        <v>516</v>
      </c>
      <c r="F430" s="120" t="s">
        <v>516</v>
      </c>
    </row>
    <row r="431" spans="1:9" x14ac:dyDescent="0.2">
      <c r="A431" s="121" t="s">
        <v>563</v>
      </c>
      <c r="B431" s="134">
        <v>191898</v>
      </c>
      <c r="C431" s="119">
        <v>11076</v>
      </c>
      <c r="D431" s="119">
        <v>180822</v>
      </c>
      <c r="E431" s="118">
        <v>1348</v>
      </c>
      <c r="F431" s="118">
        <v>190550</v>
      </c>
      <c r="G431" s="117"/>
      <c r="H431" s="117"/>
      <c r="I431" s="117"/>
    </row>
    <row r="432" spans="1:9" x14ac:dyDescent="0.2">
      <c r="A432" s="13" t="s">
        <v>303</v>
      </c>
      <c r="B432" s="135">
        <v>397</v>
      </c>
      <c r="C432" s="112">
        <v>14</v>
      </c>
      <c r="D432" s="112">
        <v>383</v>
      </c>
      <c r="E432" s="120">
        <v>0</v>
      </c>
      <c r="F432" s="120">
        <v>397</v>
      </c>
    </row>
    <row r="433" spans="1:9" x14ac:dyDescent="0.2">
      <c r="A433" s="13" t="s">
        <v>304</v>
      </c>
      <c r="B433" s="135">
        <v>23460</v>
      </c>
      <c r="C433" s="112">
        <v>2482</v>
      </c>
      <c r="D433" s="112">
        <v>20978</v>
      </c>
      <c r="E433" s="120">
        <v>0</v>
      </c>
      <c r="F433" s="120">
        <v>23460</v>
      </c>
    </row>
    <row r="434" spans="1:9" x14ac:dyDescent="0.2">
      <c r="A434" s="13" t="s">
        <v>305</v>
      </c>
      <c r="B434" s="135">
        <v>12730</v>
      </c>
      <c r="C434" s="112">
        <v>425</v>
      </c>
      <c r="D434" s="112">
        <v>12305</v>
      </c>
      <c r="E434" s="120">
        <v>0</v>
      </c>
      <c r="F434" s="120">
        <v>12730</v>
      </c>
    </row>
    <row r="435" spans="1:9" x14ac:dyDescent="0.2">
      <c r="A435" s="13" t="s">
        <v>306</v>
      </c>
      <c r="B435" s="135">
        <v>20869</v>
      </c>
      <c r="C435" s="112">
        <v>1362</v>
      </c>
      <c r="D435" s="112">
        <v>19507</v>
      </c>
      <c r="E435" s="120">
        <v>0</v>
      </c>
      <c r="F435" s="120">
        <v>20869</v>
      </c>
    </row>
    <row r="436" spans="1:9" x14ac:dyDescent="0.2">
      <c r="A436" s="13" t="s">
        <v>307</v>
      </c>
      <c r="B436" s="135">
        <v>534</v>
      </c>
      <c r="C436" s="112">
        <v>-3</v>
      </c>
      <c r="D436" s="112">
        <v>537</v>
      </c>
      <c r="E436" s="120">
        <v>0</v>
      </c>
      <c r="F436" s="120">
        <v>534</v>
      </c>
    </row>
    <row r="437" spans="1:9" x14ac:dyDescent="0.2">
      <c r="A437" s="13" t="s">
        <v>308</v>
      </c>
      <c r="B437" s="135">
        <v>3859</v>
      </c>
      <c r="C437" s="112">
        <v>8</v>
      </c>
      <c r="D437" s="112">
        <v>3851</v>
      </c>
      <c r="E437" s="120">
        <v>0</v>
      </c>
      <c r="F437" s="120">
        <v>3859</v>
      </c>
    </row>
    <row r="438" spans="1:9" x14ac:dyDescent="0.2">
      <c r="A438" s="13" t="s">
        <v>309</v>
      </c>
      <c r="B438" s="135">
        <v>13774</v>
      </c>
      <c r="C438" s="112">
        <v>1025</v>
      </c>
      <c r="D438" s="112">
        <v>12749</v>
      </c>
      <c r="E438" s="120">
        <v>0</v>
      </c>
      <c r="F438" s="120">
        <v>13774</v>
      </c>
    </row>
    <row r="439" spans="1:9" x14ac:dyDescent="0.2">
      <c r="A439" s="13" t="s">
        <v>310</v>
      </c>
      <c r="B439" s="135">
        <v>741</v>
      </c>
      <c r="C439" s="112">
        <v>24</v>
      </c>
      <c r="D439" s="112">
        <v>717</v>
      </c>
      <c r="E439" s="120">
        <v>0</v>
      </c>
      <c r="F439" s="120">
        <v>741</v>
      </c>
    </row>
    <row r="440" spans="1:9" x14ac:dyDescent="0.2">
      <c r="A440" s="13" t="s">
        <v>311</v>
      </c>
      <c r="B440" s="135">
        <v>5254</v>
      </c>
      <c r="C440" s="112">
        <v>218</v>
      </c>
      <c r="D440" s="112">
        <v>5036</v>
      </c>
      <c r="E440" s="120">
        <v>0</v>
      </c>
      <c r="F440" s="120">
        <v>5254</v>
      </c>
    </row>
    <row r="441" spans="1:9" x14ac:dyDescent="0.2">
      <c r="A441" s="13" t="s">
        <v>143</v>
      </c>
      <c r="B441" s="135">
        <v>110280</v>
      </c>
      <c r="C441" s="112">
        <v>5521</v>
      </c>
      <c r="D441" s="112">
        <v>104759</v>
      </c>
      <c r="E441" s="120">
        <v>1348</v>
      </c>
      <c r="F441" s="120">
        <v>108932</v>
      </c>
    </row>
    <row r="442" spans="1:9" x14ac:dyDescent="0.2">
      <c r="A442" s="122" t="s">
        <v>516</v>
      </c>
      <c r="B442" s="135" t="s">
        <v>516</v>
      </c>
      <c r="C442" s="112" t="s">
        <v>516</v>
      </c>
      <c r="D442" s="112" t="s">
        <v>516</v>
      </c>
      <c r="E442" s="120" t="s">
        <v>516</v>
      </c>
      <c r="F442" s="120" t="s">
        <v>516</v>
      </c>
    </row>
    <row r="443" spans="1:9" x14ac:dyDescent="0.2">
      <c r="A443" s="110" t="s">
        <v>516</v>
      </c>
      <c r="B443" s="135" t="s">
        <v>516</v>
      </c>
      <c r="C443" s="112" t="s">
        <v>516</v>
      </c>
      <c r="D443" s="120" t="s">
        <v>516</v>
      </c>
      <c r="E443" s="120" t="s">
        <v>516</v>
      </c>
      <c r="F443" s="120" t="s">
        <v>516</v>
      </c>
    </row>
    <row r="444" spans="1:9" x14ac:dyDescent="0.2">
      <c r="A444" s="121" t="s">
        <v>564</v>
      </c>
      <c r="B444" s="134">
        <v>40052</v>
      </c>
      <c r="C444" s="119">
        <v>56</v>
      </c>
      <c r="D444" s="119">
        <v>39996</v>
      </c>
      <c r="E444" s="118">
        <v>2013</v>
      </c>
      <c r="F444" s="118">
        <v>38039</v>
      </c>
      <c r="G444" s="117"/>
      <c r="H444" s="117"/>
      <c r="I444" s="117"/>
    </row>
    <row r="445" spans="1:9" x14ac:dyDescent="0.2">
      <c r="A445" s="13" t="s">
        <v>313</v>
      </c>
      <c r="B445" s="135">
        <v>5534</v>
      </c>
      <c r="C445" s="112">
        <v>-87</v>
      </c>
      <c r="D445" s="112">
        <v>5621</v>
      </c>
      <c r="E445" s="120">
        <v>0</v>
      </c>
      <c r="F445" s="120">
        <v>5534</v>
      </c>
    </row>
    <row r="446" spans="1:9" x14ac:dyDescent="0.2">
      <c r="A446" s="13" t="s">
        <v>143</v>
      </c>
      <c r="B446" s="135">
        <v>34518</v>
      </c>
      <c r="C446" s="112">
        <v>143</v>
      </c>
      <c r="D446" s="112">
        <v>34375</v>
      </c>
      <c r="E446" s="120">
        <v>2013</v>
      </c>
      <c r="F446" s="120">
        <v>32505</v>
      </c>
    </row>
    <row r="447" spans="1:9" x14ac:dyDescent="0.2">
      <c r="A447" s="121" t="s">
        <v>516</v>
      </c>
      <c r="B447" s="135" t="s">
        <v>516</v>
      </c>
      <c r="C447" s="112" t="s">
        <v>516</v>
      </c>
      <c r="D447" s="112" t="s">
        <v>516</v>
      </c>
      <c r="E447" s="120" t="s">
        <v>516</v>
      </c>
      <c r="F447" s="120" t="s">
        <v>516</v>
      </c>
    </row>
    <row r="448" spans="1:9" x14ac:dyDescent="0.2">
      <c r="A448" s="110" t="s">
        <v>516</v>
      </c>
      <c r="B448" s="135" t="s">
        <v>516</v>
      </c>
      <c r="C448" s="112" t="s">
        <v>516</v>
      </c>
      <c r="D448" s="120" t="s">
        <v>516</v>
      </c>
      <c r="E448" s="120" t="s">
        <v>516</v>
      </c>
      <c r="F448" s="120" t="s">
        <v>516</v>
      </c>
    </row>
    <row r="449" spans="1:9" x14ac:dyDescent="0.2">
      <c r="A449" s="121" t="s">
        <v>565</v>
      </c>
      <c r="B449" s="134">
        <v>1252396</v>
      </c>
      <c r="C449" s="119">
        <v>106440</v>
      </c>
      <c r="D449" s="119">
        <v>1145956</v>
      </c>
      <c r="E449" s="118">
        <v>3206</v>
      </c>
      <c r="F449" s="118">
        <v>1249190</v>
      </c>
      <c r="G449" s="117"/>
      <c r="H449" s="117"/>
      <c r="I449" s="117"/>
    </row>
    <row r="450" spans="1:9" x14ac:dyDescent="0.2">
      <c r="A450" s="13" t="s">
        <v>315</v>
      </c>
      <c r="B450" s="135">
        <v>46571</v>
      </c>
      <c r="C450" s="112">
        <v>5029</v>
      </c>
      <c r="D450" s="112">
        <v>41542</v>
      </c>
      <c r="E450" s="120">
        <v>0</v>
      </c>
      <c r="F450" s="120">
        <v>46571</v>
      </c>
    </row>
    <row r="451" spans="1:9" x14ac:dyDescent="0.2">
      <c r="A451" s="13" t="s">
        <v>316</v>
      </c>
      <c r="B451" s="135">
        <v>15</v>
      </c>
      <c r="C451" s="112">
        <v>-32</v>
      </c>
      <c r="D451" s="112">
        <v>47</v>
      </c>
      <c r="E451" s="120">
        <v>0</v>
      </c>
      <c r="F451" s="120">
        <v>15</v>
      </c>
    </row>
    <row r="452" spans="1:9" x14ac:dyDescent="0.2">
      <c r="A452" s="13" t="s">
        <v>317</v>
      </c>
      <c r="B452" s="135">
        <v>6464</v>
      </c>
      <c r="C452" s="112">
        <v>476</v>
      </c>
      <c r="D452" s="112">
        <v>5988</v>
      </c>
      <c r="E452" s="120">
        <v>0</v>
      </c>
      <c r="F452" s="120">
        <v>6464</v>
      </c>
    </row>
    <row r="453" spans="1:9" x14ac:dyDescent="0.2">
      <c r="A453" s="13" t="s">
        <v>318</v>
      </c>
      <c r="B453" s="135">
        <v>2246</v>
      </c>
      <c r="C453" s="112">
        <v>87</v>
      </c>
      <c r="D453" s="112">
        <v>2159</v>
      </c>
      <c r="E453" s="120">
        <v>32</v>
      </c>
      <c r="F453" s="120">
        <v>2214</v>
      </c>
    </row>
    <row r="454" spans="1:9" x14ac:dyDescent="0.2">
      <c r="A454" s="13" t="s">
        <v>319</v>
      </c>
      <c r="B454" s="135">
        <v>2635</v>
      </c>
      <c r="C454" s="112">
        <v>132</v>
      </c>
      <c r="D454" s="112">
        <v>2503</v>
      </c>
      <c r="E454" s="120">
        <v>0</v>
      </c>
      <c r="F454" s="120">
        <v>2635</v>
      </c>
    </row>
    <row r="455" spans="1:9" x14ac:dyDescent="0.2">
      <c r="A455" s="13" t="s">
        <v>320</v>
      </c>
      <c r="B455" s="135">
        <v>22</v>
      </c>
      <c r="C455" s="112">
        <v>12</v>
      </c>
      <c r="D455" s="112">
        <v>10</v>
      </c>
      <c r="E455" s="120">
        <v>0</v>
      </c>
      <c r="F455" s="120">
        <v>22</v>
      </c>
    </row>
    <row r="456" spans="1:9" x14ac:dyDescent="0.2">
      <c r="A456" s="13" t="s">
        <v>321</v>
      </c>
      <c r="B456" s="135">
        <v>17007</v>
      </c>
      <c r="C456" s="112">
        <v>1256</v>
      </c>
      <c r="D456" s="112">
        <v>15751</v>
      </c>
      <c r="E456" s="120">
        <v>0</v>
      </c>
      <c r="F456" s="120">
        <v>17007</v>
      </c>
    </row>
    <row r="457" spans="1:9" x14ac:dyDescent="0.2">
      <c r="A457" s="13" t="s">
        <v>322</v>
      </c>
      <c r="B457" s="135">
        <v>2624</v>
      </c>
      <c r="C457" s="112">
        <v>86</v>
      </c>
      <c r="D457" s="112">
        <v>2538</v>
      </c>
      <c r="E457" s="120">
        <v>0</v>
      </c>
      <c r="F457" s="120">
        <v>2624</v>
      </c>
    </row>
    <row r="458" spans="1:9" x14ac:dyDescent="0.2">
      <c r="A458" s="13" t="s">
        <v>323</v>
      </c>
      <c r="B458" s="135">
        <v>40171</v>
      </c>
      <c r="C458" s="112">
        <v>4592</v>
      </c>
      <c r="D458" s="112">
        <v>35579</v>
      </c>
      <c r="E458" s="120">
        <v>0</v>
      </c>
      <c r="F458" s="120">
        <v>40171</v>
      </c>
    </row>
    <row r="459" spans="1:9" x14ac:dyDescent="0.2">
      <c r="A459" s="13" t="s">
        <v>324</v>
      </c>
      <c r="B459" s="135">
        <v>262949</v>
      </c>
      <c r="C459" s="112">
        <v>24649</v>
      </c>
      <c r="D459" s="112">
        <v>238300</v>
      </c>
      <c r="E459" s="120">
        <v>577</v>
      </c>
      <c r="F459" s="120">
        <v>262372</v>
      </c>
    </row>
    <row r="460" spans="1:9" x14ac:dyDescent="0.2">
      <c r="A460" s="13" t="s">
        <v>325</v>
      </c>
      <c r="B460" s="135">
        <v>2869</v>
      </c>
      <c r="C460" s="112">
        <v>407</v>
      </c>
      <c r="D460" s="112">
        <v>2462</v>
      </c>
      <c r="E460" s="120">
        <v>0</v>
      </c>
      <c r="F460" s="120">
        <v>2869</v>
      </c>
    </row>
    <row r="461" spans="1:9" x14ac:dyDescent="0.2">
      <c r="A461" s="13" t="s">
        <v>326</v>
      </c>
      <c r="B461" s="135">
        <v>39871</v>
      </c>
      <c r="C461" s="112">
        <v>5303</v>
      </c>
      <c r="D461" s="112">
        <v>34568</v>
      </c>
      <c r="E461" s="120">
        <v>0</v>
      </c>
      <c r="F461" s="120">
        <v>39871</v>
      </c>
    </row>
    <row r="462" spans="1:9" x14ac:dyDescent="0.2">
      <c r="A462" s="13" t="s">
        <v>327</v>
      </c>
      <c r="B462" s="135">
        <v>28967</v>
      </c>
      <c r="C462" s="112">
        <v>1115</v>
      </c>
      <c r="D462" s="112">
        <v>27852</v>
      </c>
      <c r="E462" s="120">
        <v>0</v>
      </c>
      <c r="F462" s="120">
        <v>28967</v>
      </c>
    </row>
    <row r="463" spans="1:9" x14ac:dyDescent="0.2">
      <c r="A463" s="13" t="s">
        <v>143</v>
      </c>
      <c r="B463" s="135">
        <v>799985</v>
      </c>
      <c r="C463" s="112">
        <v>63328</v>
      </c>
      <c r="D463" s="112">
        <v>736657</v>
      </c>
      <c r="E463" s="120">
        <v>2597</v>
      </c>
      <c r="F463" s="120">
        <v>797388</v>
      </c>
    </row>
    <row r="464" spans="1:9" x14ac:dyDescent="0.2">
      <c r="A464" s="122" t="s">
        <v>516</v>
      </c>
      <c r="B464" s="135" t="s">
        <v>516</v>
      </c>
      <c r="C464" s="112" t="s">
        <v>516</v>
      </c>
      <c r="D464" s="112" t="s">
        <v>516</v>
      </c>
      <c r="E464" s="120" t="s">
        <v>516</v>
      </c>
      <c r="F464" s="120" t="s">
        <v>516</v>
      </c>
    </row>
    <row r="465" spans="1:9" x14ac:dyDescent="0.2">
      <c r="A465" s="110" t="s">
        <v>516</v>
      </c>
      <c r="B465" s="135" t="s">
        <v>516</v>
      </c>
      <c r="C465" s="112" t="s">
        <v>516</v>
      </c>
      <c r="D465" s="120" t="s">
        <v>516</v>
      </c>
      <c r="E465" s="120" t="s">
        <v>516</v>
      </c>
      <c r="F465" s="120" t="s">
        <v>516</v>
      </c>
    </row>
    <row r="466" spans="1:9" x14ac:dyDescent="0.2">
      <c r="A466" s="16" t="s">
        <v>566</v>
      </c>
      <c r="B466" s="134">
        <v>308327</v>
      </c>
      <c r="C466" s="119">
        <v>39642</v>
      </c>
      <c r="D466" s="119">
        <v>268685</v>
      </c>
      <c r="E466" s="118">
        <v>313</v>
      </c>
      <c r="F466" s="118">
        <v>308014</v>
      </c>
      <c r="G466" s="117"/>
      <c r="H466" s="117"/>
      <c r="I466" s="117"/>
    </row>
    <row r="467" spans="1:9" x14ac:dyDescent="0.2">
      <c r="A467" s="13" t="s">
        <v>329</v>
      </c>
      <c r="B467" s="135">
        <v>66592</v>
      </c>
      <c r="C467" s="112">
        <v>6910</v>
      </c>
      <c r="D467" s="112">
        <v>59682</v>
      </c>
      <c r="E467" s="120">
        <v>160</v>
      </c>
      <c r="F467" s="120">
        <v>66432</v>
      </c>
    </row>
    <row r="468" spans="1:9" x14ac:dyDescent="0.2">
      <c r="A468" s="13" t="s">
        <v>330</v>
      </c>
      <c r="B468" s="135">
        <v>41316</v>
      </c>
      <c r="C468" s="112">
        <v>6133</v>
      </c>
      <c r="D468" s="112">
        <v>35183</v>
      </c>
      <c r="E468" s="120">
        <v>0</v>
      </c>
      <c r="F468" s="120">
        <v>41316</v>
      </c>
    </row>
    <row r="469" spans="1:9" x14ac:dyDescent="0.2">
      <c r="A469" s="13" t="s">
        <v>143</v>
      </c>
      <c r="B469" s="135">
        <v>200419</v>
      </c>
      <c r="C469" s="112">
        <v>26599</v>
      </c>
      <c r="D469" s="112">
        <v>173820</v>
      </c>
      <c r="E469" s="120">
        <v>153</v>
      </c>
      <c r="F469" s="120">
        <v>200266</v>
      </c>
    </row>
    <row r="470" spans="1:9" x14ac:dyDescent="0.2">
      <c r="A470" s="13" t="s">
        <v>516</v>
      </c>
      <c r="B470" s="135" t="s">
        <v>516</v>
      </c>
      <c r="C470" s="112" t="s">
        <v>516</v>
      </c>
      <c r="D470" s="112" t="s">
        <v>516</v>
      </c>
      <c r="E470" s="120" t="s">
        <v>516</v>
      </c>
      <c r="F470" s="120" t="s">
        <v>516</v>
      </c>
    </row>
    <row r="471" spans="1:9" x14ac:dyDescent="0.2">
      <c r="A471" s="110" t="s">
        <v>516</v>
      </c>
      <c r="B471" s="135" t="s">
        <v>516</v>
      </c>
      <c r="C471" s="112" t="s">
        <v>516</v>
      </c>
      <c r="D471" s="120" t="s">
        <v>516</v>
      </c>
      <c r="E471" s="120" t="s">
        <v>516</v>
      </c>
      <c r="F471" s="120" t="s">
        <v>516</v>
      </c>
    </row>
    <row r="472" spans="1:9" x14ac:dyDescent="0.2">
      <c r="A472" s="121" t="s">
        <v>567</v>
      </c>
      <c r="B472" s="134">
        <v>1378417</v>
      </c>
      <c r="C472" s="119">
        <v>58283</v>
      </c>
      <c r="D472" s="119">
        <v>1320134</v>
      </c>
      <c r="E472" s="118">
        <v>2937</v>
      </c>
      <c r="F472" s="118">
        <v>1375480</v>
      </c>
      <c r="G472" s="117"/>
      <c r="H472" s="117"/>
      <c r="I472" s="117"/>
    </row>
    <row r="473" spans="1:9" x14ac:dyDescent="0.2">
      <c r="A473" s="13" t="s">
        <v>332</v>
      </c>
      <c r="B473" s="135">
        <v>2001</v>
      </c>
      <c r="C473" s="112">
        <v>-4</v>
      </c>
      <c r="D473" s="112">
        <v>2005</v>
      </c>
      <c r="E473" s="120">
        <v>0</v>
      </c>
      <c r="F473" s="120">
        <v>2001</v>
      </c>
    </row>
    <row r="474" spans="1:9" x14ac:dyDescent="0.2">
      <c r="A474" s="13" t="s">
        <v>333</v>
      </c>
      <c r="B474" s="135">
        <v>17448</v>
      </c>
      <c r="C474" s="112">
        <v>-19</v>
      </c>
      <c r="D474" s="112">
        <v>17467</v>
      </c>
      <c r="E474" s="120">
        <v>0</v>
      </c>
      <c r="F474" s="120">
        <v>17448</v>
      </c>
    </row>
    <row r="475" spans="1:9" x14ac:dyDescent="0.2">
      <c r="A475" s="13" t="s">
        <v>334</v>
      </c>
      <c r="B475" s="135">
        <v>87766</v>
      </c>
      <c r="C475" s="112">
        <v>3374</v>
      </c>
      <c r="D475" s="112">
        <v>84392</v>
      </c>
      <c r="E475" s="120">
        <v>0</v>
      </c>
      <c r="F475" s="120">
        <v>87766</v>
      </c>
    </row>
    <row r="476" spans="1:9" x14ac:dyDescent="0.2">
      <c r="A476" s="13" t="s">
        <v>335</v>
      </c>
      <c r="B476" s="135">
        <v>72784</v>
      </c>
      <c r="C476" s="112">
        <v>4567</v>
      </c>
      <c r="D476" s="112">
        <v>68217</v>
      </c>
      <c r="E476" s="120">
        <v>0</v>
      </c>
      <c r="F476" s="120">
        <v>72784</v>
      </c>
    </row>
    <row r="477" spans="1:9" x14ac:dyDescent="0.2">
      <c r="A477" s="13" t="s">
        <v>336</v>
      </c>
      <c r="B477" s="135">
        <v>415</v>
      </c>
      <c r="C477" s="112">
        <v>-186</v>
      </c>
      <c r="D477" s="112">
        <v>601</v>
      </c>
      <c r="E477" s="120">
        <v>0</v>
      </c>
      <c r="F477" s="120">
        <v>415</v>
      </c>
    </row>
    <row r="478" spans="1:9" x14ac:dyDescent="0.2">
      <c r="A478" s="13" t="s">
        <v>337</v>
      </c>
      <c r="B478" s="135">
        <v>133</v>
      </c>
      <c r="C478" s="112">
        <v>-2</v>
      </c>
      <c r="D478" s="112">
        <v>135</v>
      </c>
      <c r="E478" s="120">
        <v>0</v>
      </c>
      <c r="F478" s="120">
        <v>133</v>
      </c>
    </row>
    <row r="479" spans="1:9" x14ac:dyDescent="0.2">
      <c r="A479" s="13" t="s">
        <v>338</v>
      </c>
      <c r="B479" s="135">
        <v>63175</v>
      </c>
      <c r="C479" s="112">
        <v>2653</v>
      </c>
      <c r="D479" s="112">
        <v>60522</v>
      </c>
      <c r="E479" s="120">
        <v>0</v>
      </c>
      <c r="F479" s="120">
        <v>63175</v>
      </c>
    </row>
    <row r="480" spans="1:9" x14ac:dyDescent="0.2">
      <c r="A480" s="13" t="s">
        <v>339</v>
      </c>
      <c r="B480" s="135">
        <v>215</v>
      </c>
      <c r="C480" s="112">
        <v>-4</v>
      </c>
      <c r="D480" s="112">
        <v>219</v>
      </c>
      <c r="E480" s="120">
        <v>0</v>
      </c>
      <c r="F480" s="120">
        <v>215</v>
      </c>
    </row>
    <row r="481" spans="1:6" x14ac:dyDescent="0.2">
      <c r="A481" s="13" t="s">
        <v>340</v>
      </c>
      <c r="B481" s="135">
        <v>252</v>
      </c>
      <c r="C481" s="112">
        <v>0</v>
      </c>
      <c r="D481" s="112">
        <v>252</v>
      </c>
      <c r="E481" s="120">
        <v>0</v>
      </c>
      <c r="F481" s="120">
        <v>252</v>
      </c>
    </row>
    <row r="482" spans="1:6" x14ac:dyDescent="0.2">
      <c r="A482" s="13" t="s">
        <v>341</v>
      </c>
      <c r="B482" s="135">
        <v>38943</v>
      </c>
      <c r="C482" s="112">
        <v>1370</v>
      </c>
      <c r="D482" s="112">
        <v>37573</v>
      </c>
      <c r="E482" s="120">
        <v>0</v>
      </c>
      <c r="F482" s="120">
        <v>38943</v>
      </c>
    </row>
    <row r="483" spans="1:6" x14ac:dyDescent="0.2">
      <c r="A483" s="13" t="s">
        <v>342</v>
      </c>
      <c r="B483" s="135">
        <v>998</v>
      </c>
      <c r="C483" s="112">
        <v>212</v>
      </c>
      <c r="D483" s="112">
        <v>786</v>
      </c>
      <c r="E483" s="120">
        <v>0</v>
      </c>
      <c r="F483" s="120">
        <v>998</v>
      </c>
    </row>
    <row r="484" spans="1:6" x14ac:dyDescent="0.2">
      <c r="A484" s="13" t="s">
        <v>343</v>
      </c>
      <c r="B484" s="135">
        <v>1977</v>
      </c>
      <c r="C484" s="112">
        <v>104</v>
      </c>
      <c r="D484" s="112">
        <v>1873</v>
      </c>
      <c r="E484" s="120">
        <v>0</v>
      </c>
      <c r="F484" s="120">
        <v>1977</v>
      </c>
    </row>
    <row r="485" spans="1:6" x14ac:dyDescent="0.2">
      <c r="A485" s="13" t="s">
        <v>344</v>
      </c>
      <c r="B485" s="135">
        <v>3600</v>
      </c>
      <c r="C485" s="112">
        <v>61</v>
      </c>
      <c r="D485" s="112">
        <v>3539</v>
      </c>
      <c r="E485" s="120">
        <v>0</v>
      </c>
      <c r="F485" s="120">
        <v>3600</v>
      </c>
    </row>
    <row r="486" spans="1:6" x14ac:dyDescent="0.2">
      <c r="A486" s="13" t="s">
        <v>345</v>
      </c>
      <c r="B486" s="135">
        <v>2691</v>
      </c>
      <c r="C486" s="112">
        <v>103</v>
      </c>
      <c r="D486" s="112">
        <v>2588</v>
      </c>
      <c r="E486" s="120">
        <v>0</v>
      </c>
      <c r="F486" s="120">
        <v>2691</v>
      </c>
    </row>
    <row r="487" spans="1:6" x14ac:dyDescent="0.2">
      <c r="A487" s="13" t="s">
        <v>346</v>
      </c>
      <c r="B487" s="135">
        <v>3240</v>
      </c>
      <c r="C487" s="112">
        <v>64</v>
      </c>
      <c r="D487" s="112">
        <v>3176</v>
      </c>
      <c r="E487" s="120">
        <v>0</v>
      </c>
      <c r="F487" s="120">
        <v>3240</v>
      </c>
    </row>
    <row r="488" spans="1:6" x14ac:dyDescent="0.2">
      <c r="A488" s="13" t="s">
        <v>347</v>
      </c>
      <c r="B488" s="135">
        <v>59108</v>
      </c>
      <c r="C488" s="112">
        <v>3952</v>
      </c>
      <c r="D488" s="112">
        <v>55156</v>
      </c>
      <c r="E488" s="120">
        <v>0</v>
      </c>
      <c r="F488" s="120">
        <v>59108</v>
      </c>
    </row>
    <row r="489" spans="1:6" x14ac:dyDescent="0.2">
      <c r="A489" s="13" t="s">
        <v>348</v>
      </c>
      <c r="B489" s="135">
        <v>396</v>
      </c>
      <c r="C489" s="112">
        <v>-4</v>
      </c>
      <c r="D489" s="112">
        <v>400</v>
      </c>
      <c r="E489" s="120">
        <v>0</v>
      </c>
      <c r="F489" s="120">
        <v>396</v>
      </c>
    </row>
    <row r="490" spans="1:6" x14ac:dyDescent="0.2">
      <c r="A490" s="13" t="s">
        <v>349</v>
      </c>
      <c r="B490" s="135">
        <v>3375</v>
      </c>
      <c r="C490" s="112">
        <v>-1</v>
      </c>
      <c r="D490" s="112">
        <v>3376</v>
      </c>
      <c r="E490" s="120">
        <v>0</v>
      </c>
      <c r="F490" s="120">
        <v>3375</v>
      </c>
    </row>
    <row r="491" spans="1:6" x14ac:dyDescent="0.2">
      <c r="A491" s="13" t="s">
        <v>350</v>
      </c>
      <c r="B491" s="135">
        <v>8598</v>
      </c>
      <c r="C491" s="112">
        <v>443</v>
      </c>
      <c r="D491" s="112">
        <v>8155</v>
      </c>
      <c r="E491" s="120">
        <v>0</v>
      </c>
      <c r="F491" s="120">
        <v>8598</v>
      </c>
    </row>
    <row r="492" spans="1:6" x14ac:dyDescent="0.2">
      <c r="A492" s="13" t="s">
        <v>713</v>
      </c>
      <c r="B492" s="135">
        <v>37674</v>
      </c>
      <c r="C492" s="112">
        <v>2764</v>
      </c>
      <c r="D492" s="112">
        <v>34910</v>
      </c>
      <c r="E492" s="120">
        <v>0</v>
      </c>
      <c r="F492" s="120">
        <v>37674</v>
      </c>
    </row>
    <row r="493" spans="1:6" x14ac:dyDescent="0.2">
      <c r="A493" s="13" t="s">
        <v>352</v>
      </c>
      <c r="B493" s="135">
        <v>10705</v>
      </c>
      <c r="C493" s="112">
        <v>282</v>
      </c>
      <c r="D493" s="112">
        <v>10423</v>
      </c>
      <c r="E493" s="120">
        <v>22</v>
      </c>
      <c r="F493" s="120">
        <v>10683</v>
      </c>
    </row>
    <row r="494" spans="1:6" x14ac:dyDescent="0.2">
      <c r="A494" s="13" t="s">
        <v>353</v>
      </c>
      <c r="B494" s="135">
        <v>3203</v>
      </c>
      <c r="C494" s="112">
        <v>23</v>
      </c>
      <c r="D494" s="112">
        <v>3180</v>
      </c>
      <c r="E494" s="120">
        <v>0</v>
      </c>
      <c r="F494" s="120">
        <v>3203</v>
      </c>
    </row>
    <row r="495" spans="1:6" x14ac:dyDescent="0.2">
      <c r="A495" s="13" t="s">
        <v>354</v>
      </c>
      <c r="B495" s="135">
        <v>410</v>
      </c>
      <c r="C495" s="112">
        <v>4</v>
      </c>
      <c r="D495" s="112">
        <v>406</v>
      </c>
      <c r="E495" s="120">
        <v>0</v>
      </c>
      <c r="F495" s="120">
        <v>410</v>
      </c>
    </row>
    <row r="496" spans="1:6" x14ac:dyDescent="0.2">
      <c r="A496" s="13" t="s">
        <v>355</v>
      </c>
      <c r="B496" s="135">
        <v>1959</v>
      </c>
      <c r="C496" s="112">
        <v>71</v>
      </c>
      <c r="D496" s="112">
        <v>1888</v>
      </c>
      <c r="E496" s="120">
        <v>0</v>
      </c>
      <c r="F496" s="120">
        <v>1959</v>
      </c>
    </row>
    <row r="497" spans="1:6" x14ac:dyDescent="0.2">
      <c r="A497" s="13" t="s">
        <v>356</v>
      </c>
      <c r="B497" s="135">
        <v>12206</v>
      </c>
      <c r="C497" s="112">
        <v>191</v>
      </c>
      <c r="D497" s="112">
        <v>12015</v>
      </c>
      <c r="E497" s="120">
        <v>0</v>
      </c>
      <c r="F497" s="120">
        <v>12206</v>
      </c>
    </row>
    <row r="498" spans="1:6" x14ac:dyDescent="0.2">
      <c r="A498" s="13" t="s">
        <v>357</v>
      </c>
      <c r="B498" s="135">
        <v>1794</v>
      </c>
      <c r="C498" s="112">
        <v>8</v>
      </c>
      <c r="D498" s="112">
        <v>1786</v>
      </c>
      <c r="E498" s="120">
        <v>0</v>
      </c>
      <c r="F498" s="120">
        <v>1794</v>
      </c>
    </row>
    <row r="499" spans="1:6" x14ac:dyDescent="0.2">
      <c r="A499" s="13" t="s">
        <v>358</v>
      </c>
      <c r="B499" s="135">
        <v>5839</v>
      </c>
      <c r="C499" s="112">
        <v>190</v>
      </c>
      <c r="D499" s="112">
        <v>5649</v>
      </c>
      <c r="E499" s="120">
        <v>351</v>
      </c>
      <c r="F499" s="120">
        <v>5488</v>
      </c>
    </row>
    <row r="500" spans="1:6" x14ac:dyDescent="0.2">
      <c r="A500" s="13" t="s">
        <v>762</v>
      </c>
      <c r="B500" s="135">
        <v>8041</v>
      </c>
      <c r="C500" s="112">
        <v>-120</v>
      </c>
      <c r="D500" s="112">
        <v>8161</v>
      </c>
      <c r="E500" s="120">
        <v>0</v>
      </c>
      <c r="F500" s="120">
        <v>8041</v>
      </c>
    </row>
    <row r="501" spans="1:6" x14ac:dyDescent="0.2">
      <c r="A501" s="13" t="s">
        <v>763</v>
      </c>
      <c r="B501" s="135">
        <v>50521</v>
      </c>
      <c r="C501" s="112">
        <v>2081</v>
      </c>
      <c r="D501" s="120">
        <v>48440</v>
      </c>
      <c r="E501" s="120">
        <v>0</v>
      </c>
      <c r="F501" s="120">
        <v>50521</v>
      </c>
    </row>
    <row r="502" spans="1:6" x14ac:dyDescent="0.2">
      <c r="A502" s="13" t="s">
        <v>361</v>
      </c>
      <c r="B502" s="135">
        <v>1143</v>
      </c>
      <c r="C502" s="112">
        <v>1</v>
      </c>
      <c r="D502" s="112">
        <v>1142</v>
      </c>
      <c r="E502" s="120">
        <v>0</v>
      </c>
      <c r="F502" s="120">
        <v>1143</v>
      </c>
    </row>
    <row r="503" spans="1:6" x14ac:dyDescent="0.2">
      <c r="A503" s="13" t="s">
        <v>362</v>
      </c>
      <c r="B503" s="135">
        <v>22282</v>
      </c>
      <c r="C503" s="112">
        <v>3354</v>
      </c>
      <c r="D503" s="112">
        <v>18928</v>
      </c>
      <c r="E503" s="120">
        <v>0</v>
      </c>
      <c r="F503" s="120">
        <v>22282</v>
      </c>
    </row>
    <row r="504" spans="1:6" x14ac:dyDescent="0.2">
      <c r="A504" s="13" t="s">
        <v>363</v>
      </c>
      <c r="B504" s="135">
        <v>33953</v>
      </c>
      <c r="C504" s="112">
        <v>1465</v>
      </c>
      <c r="D504" s="112">
        <v>32488</v>
      </c>
      <c r="E504" s="120">
        <v>0</v>
      </c>
      <c r="F504" s="120">
        <v>33953</v>
      </c>
    </row>
    <row r="505" spans="1:6" x14ac:dyDescent="0.2">
      <c r="A505" s="13" t="s">
        <v>364</v>
      </c>
      <c r="B505" s="135">
        <v>36731</v>
      </c>
      <c r="C505" s="112">
        <v>2591</v>
      </c>
      <c r="D505" s="112">
        <v>34140</v>
      </c>
      <c r="E505" s="120">
        <v>0</v>
      </c>
      <c r="F505" s="120">
        <v>36731</v>
      </c>
    </row>
    <row r="506" spans="1:6" x14ac:dyDescent="0.2">
      <c r="A506" s="13" t="s">
        <v>365</v>
      </c>
      <c r="B506" s="135">
        <v>5151</v>
      </c>
      <c r="C506" s="112">
        <v>275</v>
      </c>
      <c r="D506" s="112">
        <v>4876</v>
      </c>
      <c r="E506" s="120">
        <v>1942</v>
      </c>
      <c r="F506" s="120">
        <v>3209</v>
      </c>
    </row>
    <row r="507" spans="1:6" x14ac:dyDescent="0.2">
      <c r="A507" s="13" t="s">
        <v>764</v>
      </c>
      <c r="B507" s="135">
        <v>1366</v>
      </c>
      <c r="C507" s="112">
        <v>8</v>
      </c>
      <c r="D507" s="112">
        <v>1358</v>
      </c>
      <c r="E507" s="120">
        <v>0</v>
      </c>
      <c r="F507" s="120">
        <v>1366</v>
      </c>
    </row>
    <row r="508" spans="1:6" x14ac:dyDescent="0.2">
      <c r="A508" s="13" t="s">
        <v>367</v>
      </c>
      <c r="B508" s="135">
        <v>5665</v>
      </c>
      <c r="C508" s="112">
        <v>36</v>
      </c>
      <c r="D508" s="112">
        <v>5629</v>
      </c>
      <c r="E508" s="120">
        <v>0</v>
      </c>
      <c r="F508" s="120">
        <v>5665</v>
      </c>
    </row>
    <row r="509" spans="1:6" x14ac:dyDescent="0.2">
      <c r="A509" s="13" t="s">
        <v>368</v>
      </c>
      <c r="B509" s="135">
        <v>59860</v>
      </c>
      <c r="C509" s="112">
        <v>3352</v>
      </c>
      <c r="D509" s="112">
        <v>56508</v>
      </c>
      <c r="E509" s="120">
        <v>0</v>
      </c>
      <c r="F509" s="120">
        <v>59860</v>
      </c>
    </row>
    <row r="510" spans="1:6" x14ac:dyDescent="0.2">
      <c r="A510" s="13" t="s">
        <v>766</v>
      </c>
      <c r="B510" s="135">
        <v>106525</v>
      </c>
      <c r="C510" s="112">
        <v>6182</v>
      </c>
      <c r="D510" s="112">
        <v>100343</v>
      </c>
      <c r="E510" s="120">
        <v>308</v>
      </c>
      <c r="F510" s="120">
        <v>106217</v>
      </c>
    </row>
    <row r="511" spans="1:6" x14ac:dyDescent="0.2">
      <c r="A511" s="13" t="s">
        <v>740</v>
      </c>
      <c r="B511" s="135">
        <v>606274</v>
      </c>
      <c r="C511" s="112">
        <v>18842</v>
      </c>
      <c r="D511" s="112">
        <v>587432</v>
      </c>
      <c r="E511" s="120">
        <v>314</v>
      </c>
      <c r="F511" s="120">
        <v>605960</v>
      </c>
    </row>
    <row r="512" spans="1:6" x14ac:dyDescent="0.2">
      <c r="A512" s="121" t="s">
        <v>516</v>
      </c>
      <c r="B512" s="135" t="s">
        <v>516</v>
      </c>
      <c r="C512" s="112" t="s">
        <v>516</v>
      </c>
      <c r="D512" s="112" t="s">
        <v>516</v>
      </c>
      <c r="E512" s="120" t="s">
        <v>516</v>
      </c>
      <c r="F512" s="120" t="s">
        <v>516</v>
      </c>
    </row>
    <row r="513" spans="1:9" x14ac:dyDescent="0.2">
      <c r="A513" s="110" t="s">
        <v>516</v>
      </c>
      <c r="B513" s="135" t="s">
        <v>516</v>
      </c>
      <c r="C513" s="112" t="s">
        <v>516</v>
      </c>
      <c r="D513" s="120" t="s">
        <v>516</v>
      </c>
      <c r="E513" s="120" t="s">
        <v>516</v>
      </c>
      <c r="F513" s="120" t="s">
        <v>516</v>
      </c>
    </row>
    <row r="514" spans="1:9" x14ac:dyDescent="0.2">
      <c r="A514" s="121" t="s">
        <v>568</v>
      </c>
      <c r="B514" s="134">
        <v>487588</v>
      </c>
      <c r="C514" s="119">
        <v>22891</v>
      </c>
      <c r="D514" s="119">
        <v>464697</v>
      </c>
      <c r="E514" s="118">
        <v>807</v>
      </c>
      <c r="F514" s="118">
        <v>486781</v>
      </c>
      <c r="G514" s="117"/>
      <c r="H514" s="117"/>
      <c r="I514" s="117"/>
    </row>
    <row r="515" spans="1:9" x14ac:dyDescent="0.2">
      <c r="A515" s="13" t="s">
        <v>372</v>
      </c>
      <c r="B515" s="135">
        <v>6816</v>
      </c>
      <c r="C515" s="112">
        <v>379</v>
      </c>
      <c r="D515" s="112">
        <v>6437</v>
      </c>
      <c r="E515" s="120">
        <v>0</v>
      </c>
      <c r="F515" s="120">
        <v>6816</v>
      </c>
    </row>
    <row r="516" spans="1:9" x14ac:dyDescent="0.2">
      <c r="A516" s="13" t="s">
        <v>373</v>
      </c>
      <c r="B516" s="135">
        <v>15351</v>
      </c>
      <c r="C516" s="112">
        <v>440</v>
      </c>
      <c r="D516" s="112">
        <v>14911</v>
      </c>
      <c r="E516" s="120">
        <v>0</v>
      </c>
      <c r="F516" s="120">
        <v>15351</v>
      </c>
    </row>
    <row r="517" spans="1:9" x14ac:dyDescent="0.2">
      <c r="A517" s="13" t="s">
        <v>374</v>
      </c>
      <c r="B517" s="135">
        <v>2638</v>
      </c>
      <c r="C517" s="112">
        <v>-33</v>
      </c>
      <c r="D517" s="112">
        <v>2671</v>
      </c>
      <c r="E517" s="120">
        <v>0</v>
      </c>
      <c r="F517" s="120">
        <v>2638</v>
      </c>
    </row>
    <row r="518" spans="1:9" x14ac:dyDescent="0.2">
      <c r="A518" s="13" t="s">
        <v>375</v>
      </c>
      <c r="B518" s="135">
        <v>1350</v>
      </c>
      <c r="C518" s="112">
        <v>10</v>
      </c>
      <c r="D518" s="112">
        <v>1340</v>
      </c>
      <c r="E518" s="120">
        <v>0</v>
      </c>
      <c r="F518" s="120">
        <v>1350</v>
      </c>
    </row>
    <row r="519" spans="1:9" x14ac:dyDescent="0.2">
      <c r="A519" s="13" t="s">
        <v>376</v>
      </c>
      <c r="B519" s="135">
        <v>1232</v>
      </c>
      <c r="C519" s="112">
        <v>94</v>
      </c>
      <c r="D519" s="112">
        <v>1138</v>
      </c>
      <c r="E519" s="120">
        <v>0</v>
      </c>
      <c r="F519" s="120">
        <v>1232</v>
      </c>
    </row>
    <row r="520" spans="1:9" x14ac:dyDescent="0.2">
      <c r="A520" s="13" t="s">
        <v>377</v>
      </c>
      <c r="B520" s="135">
        <v>15010</v>
      </c>
      <c r="C520" s="112">
        <v>1722</v>
      </c>
      <c r="D520" s="112">
        <v>13288</v>
      </c>
      <c r="E520" s="120">
        <v>0</v>
      </c>
      <c r="F520" s="120">
        <v>15010</v>
      </c>
    </row>
    <row r="521" spans="1:9" x14ac:dyDescent="0.2">
      <c r="A521" s="13" t="s">
        <v>143</v>
      </c>
      <c r="B521" s="135">
        <v>445191</v>
      </c>
      <c r="C521" s="112">
        <v>20279</v>
      </c>
      <c r="D521" s="112">
        <v>424912</v>
      </c>
      <c r="E521" s="120">
        <v>807</v>
      </c>
      <c r="F521" s="120">
        <v>444384</v>
      </c>
    </row>
    <row r="522" spans="1:9" x14ac:dyDescent="0.2">
      <c r="A522" s="122" t="s">
        <v>516</v>
      </c>
      <c r="B522" s="135" t="s">
        <v>516</v>
      </c>
      <c r="C522" s="112" t="s">
        <v>516</v>
      </c>
      <c r="D522" s="112" t="s">
        <v>516</v>
      </c>
      <c r="E522" s="120" t="s">
        <v>516</v>
      </c>
      <c r="F522" s="120" t="s">
        <v>516</v>
      </c>
    </row>
    <row r="523" spans="1:9" x14ac:dyDescent="0.2">
      <c r="A523" s="110" t="s">
        <v>516</v>
      </c>
      <c r="B523" s="135" t="s">
        <v>516</v>
      </c>
      <c r="C523" s="112" t="s">
        <v>516</v>
      </c>
      <c r="D523" s="120" t="s">
        <v>516</v>
      </c>
      <c r="E523" s="120" t="s">
        <v>516</v>
      </c>
      <c r="F523" s="120" t="s">
        <v>516</v>
      </c>
    </row>
    <row r="524" spans="1:9" x14ac:dyDescent="0.2">
      <c r="A524" s="121" t="s">
        <v>569</v>
      </c>
      <c r="B524" s="134">
        <v>944971</v>
      </c>
      <c r="C524" s="119">
        <v>28429</v>
      </c>
      <c r="D524" s="119">
        <v>916542</v>
      </c>
      <c r="E524" s="118">
        <v>1025</v>
      </c>
      <c r="F524" s="118">
        <v>943946</v>
      </c>
      <c r="G524" s="117"/>
      <c r="H524" s="117"/>
      <c r="I524" s="117"/>
    </row>
    <row r="525" spans="1:9" x14ac:dyDescent="0.2">
      <c r="A525" s="13" t="s">
        <v>379</v>
      </c>
      <c r="B525" s="135">
        <v>3889</v>
      </c>
      <c r="C525" s="112">
        <v>20</v>
      </c>
      <c r="D525" s="112">
        <v>3869</v>
      </c>
      <c r="E525" s="120">
        <v>0</v>
      </c>
      <c r="F525" s="120">
        <v>3889</v>
      </c>
    </row>
    <row r="526" spans="1:9" x14ac:dyDescent="0.2">
      <c r="A526" s="13" t="s">
        <v>380</v>
      </c>
      <c r="B526" s="135">
        <v>1563</v>
      </c>
      <c r="C526" s="112">
        <v>3</v>
      </c>
      <c r="D526" s="112">
        <v>1560</v>
      </c>
      <c r="E526" s="120">
        <v>0</v>
      </c>
      <c r="F526" s="120">
        <v>1563</v>
      </c>
    </row>
    <row r="527" spans="1:9" x14ac:dyDescent="0.2">
      <c r="A527" s="13" t="s">
        <v>381</v>
      </c>
      <c r="B527" s="135">
        <v>2052</v>
      </c>
      <c r="C527" s="112">
        <v>21</v>
      </c>
      <c r="D527" s="112">
        <v>2031</v>
      </c>
      <c r="E527" s="120">
        <v>0</v>
      </c>
      <c r="F527" s="120">
        <v>2052</v>
      </c>
    </row>
    <row r="528" spans="1:9" x14ac:dyDescent="0.2">
      <c r="A528" s="13" t="s">
        <v>382</v>
      </c>
      <c r="B528" s="135">
        <v>107</v>
      </c>
      <c r="C528" s="112">
        <v>-2</v>
      </c>
      <c r="D528" s="112">
        <v>109</v>
      </c>
      <c r="E528" s="120">
        <v>0</v>
      </c>
      <c r="F528" s="120">
        <v>107</v>
      </c>
    </row>
    <row r="529" spans="1:6" x14ac:dyDescent="0.2">
      <c r="A529" s="13" t="s">
        <v>383</v>
      </c>
      <c r="B529" s="135">
        <v>110679</v>
      </c>
      <c r="C529" s="112">
        <v>2994</v>
      </c>
      <c r="D529" s="112">
        <v>107685</v>
      </c>
      <c r="E529" s="120">
        <v>0</v>
      </c>
      <c r="F529" s="120">
        <v>110679</v>
      </c>
    </row>
    <row r="530" spans="1:6" x14ac:dyDescent="0.2">
      <c r="A530" s="13" t="s">
        <v>384</v>
      </c>
      <c r="B530" s="135">
        <v>35783</v>
      </c>
      <c r="C530" s="112">
        <v>462</v>
      </c>
      <c r="D530" s="112">
        <v>35321</v>
      </c>
      <c r="E530" s="120">
        <v>6</v>
      </c>
      <c r="F530" s="120">
        <v>35777</v>
      </c>
    </row>
    <row r="531" spans="1:6" x14ac:dyDescent="0.2">
      <c r="A531" s="13" t="s">
        <v>385</v>
      </c>
      <c r="B531" s="135">
        <v>12222</v>
      </c>
      <c r="C531" s="112">
        <v>193</v>
      </c>
      <c r="D531" s="112">
        <v>12029</v>
      </c>
      <c r="E531" s="120">
        <v>0</v>
      </c>
      <c r="F531" s="120">
        <v>12222</v>
      </c>
    </row>
    <row r="532" spans="1:6" x14ac:dyDescent="0.2">
      <c r="A532" s="13" t="s">
        <v>386</v>
      </c>
      <c r="B532" s="135">
        <v>4203</v>
      </c>
      <c r="C532" s="112">
        <v>90</v>
      </c>
      <c r="D532" s="112">
        <v>4113</v>
      </c>
      <c r="E532" s="120">
        <v>0</v>
      </c>
      <c r="F532" s="120">
        <v>4203</v>
      </c>
    </row>
    <row r="533" spans="1:6" x14ac:dyDescent="0.2">
      <c r="A533" s="13" t="s">
        <v>387</v>
      </c>
      <c r="B533" s="135">
        <v>1424</v>
      </c>
      <c r="C533" s="112">
        <v>4</v>
      </c>
      <c r="D533" s="112">
        <v>1420</v>
      </c>
      <c r="E533" s="120">
        <v>0</v>
      </c>
      <c r="F533" s="120">
        <v>1424</v>
      </c>
    </row>
    <row r="534" spans="1:6" x14ac:dyDescent="0.2">
      <c r="A534" s="13" t="s">
        <v>388</v>
      </c>
      <c r="B534" s="135">
        <v>5040</v>
      </c>
      <c r="C534" s="112">
        <v>60</v>
      </c>
      <c r="D534" s="112">
        <v>4980</v>
      </c>
      <c r="E534" s="120">
        <v>0</v>
      </c>
      <c r="F534" s="120">
        <v>5040</v>
      </c>
    </row>
    <row r="535" spans="1:6" x14ac:dyDescent="0.2">
      <c r="A535" s="13" t="s">
        <v>389</v>
      </c>
      <c r="B535" s="135">
        <v>80747</v>
      </c>
      <c r="C535" s="112">
        <v>3099</v>
      </c>
      <c r="D535" s="112">
        <v>77648</v>
      </c>
      <c r="E535" s="120">
        <v>0</v>
      </c>
      <c r="F535" s="120">
        <v>80747</v>
      </c>
    </row>
    <row r="536" spans="1:6" x14ac:dyDescent="0.2">
      <c r="A536" s="13" t="s">
        <v>390</v>
      </c>
      <c r="B536" s="135">
        <v>4341</v>
      </c>
      <c r="C536" s="112">
        <v>78</v>
      </c>
      <c r="D536" s="112">
        <v>4263</v>
      </c>
      <c r="E536" s="120">
        <v>0</v>
      </c>
      <c r="F536" s="120">
        <v>4341</v>
      </c>
    </row>
    <row r="537" spans="1:6" x14ac:dyDescent="0.2">
      <c r="A537" s="13" t="s">
        <v>391</v>
      </c>
      <c r="B537" s="135">
        <v>1418</v>
      </c>
      <c r="C537" s="112">
        <v>1</v>
      </c>
      <c r="D537" s="112">
        <v>1417</v>
      </c>
      <c r="E537" s="120">
        <v>0</v>
      </c>
      <c r="F537" s="120">
        <v>1418</v>
      </c>
    </row>
    <row r="538" spans="1:6" x14ac:dyDescent="0.2">
      <c r="A538" s="13" t="s">
        <v>392</v>
      </c>
      <c r="B538" s="135">
        <v>13993</v>
      </c>
      <c r="C538" s="112">
        <v>402</v>
      </c>
      <c r="D538" s="112">
        <v>13591</v>
      </c>
      <c r="E538" s="120">
        <v>0</v>
      </c>
      <c r="F538" s="120">
        <v>13993</v>
      </c>
    </row>
    <row r="539" spans="1:6" x14ac:dyDescent="0.2">
      <c r="A539" s="13" t="s">
        <v>393</v>
      </c>
      <c r="B539" s="135">
        <v>51790</v>
      </c>
      <c r="C539" s="112">
        <v>2711</v>
      </c>
      <c r="D539" s="112">
        <v>49079</v>
      </c>
      <c r="E539" s="120">
        <v>0</v>
      </c>
      <c r="F539" s="120">
        <v>51790</v>
      </c>
    </row>
    <row r="540" spans="1:6" x14ac:dyDescent="0.2">
      <c r="A540" s="13" t="s">
        <v>394</v>
      </c>
      <c r="B540" s="135">
        <v>1438</v>
      </c>
      <c r="C540" s="112">
        <v>11</v>
      </c>
      <c r="D540" s="112">
        <v>1427</v>
      </c>
      <c r="E540" s="120">
        <v>0</v>
      </c>
      <c r="F540" s="120">
        <v>1438</v>
      </c>
    </row>
    <row r="541" spans="1:6" x14ac:dyDescent="0.2">
      <c r="A541" s="13" t="s">
        <v>395</v>
      </c>
      <c r="B541" s="135">
        <v>2152</v>
      </c>
      <c r="C541" s="112">
        <v>31</v>
      </c>
      <c r="D541" s="112">
        <v>2121</v>
      </c>
      <c r="E541" s="120">
        <v>0</v>
      </c>
      <c r="F541" s="120">
        <v>2152</v>
      </c>
    </row>
    <row r="542" spans="1:6" x14ac:dyDescent="0.2">
      <c r="A542" s="13" t="s">
        <v>396</v>
      </c>
      <c r="B542" s="135">
        <v>17103</v>
      </c>
      <c r="C542" s="112">
        <v>219</v>
      </c>
      <c r="D542" s="112">
        <v>16884</v>
      </c>
      <c r="E542" s="120">
        <v>6</v>
      </c>
      <c r="F542" s="120">
        <v>17097</v>
      </c>
    </row>
    <row r="543" spans="1:6" x14ac:dyDescent="0.2">
      <c r="A543" s="13" t="s">
        <v>397</v>
      </c>
      <c r="B543" s="135">
        <v>9412</v>
      </c>
      <c r="C543" s="112">
        <v>66</v>
      </c>
      <c r="D543" s="112">
        <v>9346</v>
      </c>
      <c r="E543" s="120">
        <v>0</v>
      </c>
      <c r="F543" s="120">
        <v>9412</v>
      </c>
    </row>
    <row r="544" spans="1:6" x14ac:dyDescent="0.2">
      <c r="A544" s="13" t="s">
        <v>398</v>
      </c>
      <c r="B544" s="135">
        <v>256681</v>
      </c>
      <c r="C544" s="112">
        <v>11912</v>
      </c>
      <c r="D544" s="112">
        <v>244769</v>
      </c>
      <c r="E544" s="120">
        <v>416</v>
      </c>
      <c r="F544" s="120">
        <v>256265</v>
      </c>
    </row>
    <row r="545" spans="1:9" x14ac:dyDescent="0.2">
      <c r="A545" s="13" t="s">
        <v>399</v>
      </c>
      <c r="B545" s="135">
        <v>18231</v>
      </c>
      <c r="C545" s="112">
        <v>998</v>
      </c>
      <c r="D545" s="112">
        <v>17233</v>
      </c>
      <c r="E545" s="120">
        <v>0</v>
      </c>
      <c r="F545" s="120">
        <v>18231</v>
      </c>
    </row>
    <row r="546" spans="1:9" x14ac:dyDescent="0.2">
      <c r="A546" s="13" t="s">
        <v>400</v>
      </c>
      <c r="B546" s="135">
        <v>5081</v>
      </c>
      <c r="C546" s="112">
        <v>117</v>
      </c>
      <c r="D546" s="112">
        <v>4964</v>
      </c>
      <c r="E546" s="120">
        <v>0</v>
      </c>
      <c r="F546" s="120">
        <v>5081</v>
      </c>
    </row>
    <row r="547" spans="1:9" x14ac:dyDescent="0.2">
      <c r="A547" s="13" t="s">
        <v>401</v>
      </c>
      <c r="B547" s="135">
        <v>24421</v>
      </c>
      <c r="C547" s="112">
        <v>937</v>
      </c>
      <c r="D547" s="112">
        <v>23484</v>
      </c>
      <c r="E547" s="120">
        <v>0</v>
      </c>
      <c r="F547" s="120">
        <v>24421</v>
      </c>
    </row>
    <row r="548" spans="1:9" x14ac:dyDescent="0.2">
      <c r="A548" s="13" t="s">
        <v>402</v>
      </c>
      <c r="B548" s="135">
        <v>6790</v>
      </c>
      <c r="C548" s="112">
        <v>85</v>
      </c>
      <c r="D548" s="112">
        <v>6705</v>
      </c>
      <c r="E548" s="120">
        <v>0</v>
      </c>
      <c r="F548" s="120">
        <v>6790</v>
      </c>
    </row>
    <row r="549" spans="1:9" x14ac:dyDescent="0.2">
      <c r="A549" s="13" t="s">
        <v>143</v>
      </c>
      <c r="B549" s="135">
        <v>274411</v>
      </c>
      <c r="C549" s="112">
        <v>3917</v>
      </c>
      <c r="D549" s="112">
        <v>270494</v>
      </c>
      <c r="E549" s="120">
        <v>597</v>
      </c>
      <c r="F549" s="120">
        <v>273814</v>
      </c>
    </row>
    <row r="550" spans="1:9" x14ac:dyDescent="0.2">
      <c r="A550" s="121" t="s">
        <v>516</v>
      </c>
      <c r="B550" s="135" t="s">
        <v>516</v>
      </c>
      <c r="C550" s="112" t="s">
        <v>516</v>
      </c>
      <c r="D550" s="112" t="s">
        <v>516</v>
      </c>
      <c r="E550" s="120" t="s">
        <v>516</v>
      </c>
      <c r="F550" s="120" t="s">
        <v>516</v>
      </c>
    </row>
    <row r="551" spans="1:9" x14ac:dyDescent="0.2">
      <c r="A551" s="110" t="s">
        <v>516</v>
      </c>
      <c r="B551" s="135" t="s">
        <v>516</v>
      </c>
      <c r="C551" s="112" t="s">
        <v>516</v>
      </c>
      <c r="D551" s="120" t="s">
        <v>516</v>
      </c>
      <c r="E551" s="120" t="s">
        <v>516</v>
      </c>
      <c r="F551" s="120" t="s">
        <v>516</v>
      </c>
    </row>
    <row r="552" spans="1:9" x14ac:dyDescent="0.2">
      <c r="A552" s="121" t="s">
        <v>570</v>
      </c>
      <c r="B552" s="134">
        <v>633052</v>
      </c>
      <c r="C552" s="119">
        <v>30957</v>
      </c>
      <c r="D552" s="119">
        <v>602095</v>
      </c>
      <c r="E552" s="118">
        <v>3033</v>
      </c>
      <c r="F552" s="118">
        <v>630019</v>
      </c>
      <c r="G552" s="117"/>
      <c r="H552" s="117"/>
      <c r="I552" s="117"/>
    </row>
    <row r="553" spans="1:9" x14ac:dyDescent="0.2">
      <c r="A553" s="13" t="s">
        <v>404</v>
      </c>
      <c r="B553" s="135">
        <v>14832</v>
      </c>
      <c r="C553" s="112">
        <v>1325</v>
      </c>
      <c r="D553" s="112">
        <v>13507</v>
      </c>
      <c r="E553" s="120">
        <v>0</v>
      </c>
      <c r="F553" s="120">
        <v>14832</v>
      </c>
    </row>
    <row r="554" spans="1:9" x14ac:dyDescent="0.2">
      <c r="A554" s="13" t="s">
        <v>405</v>
      </c>
      <c r="B554" s="135">
        <v>18205</v>
      </c>
      <c r="C554" s="112">
        <v>907</v>
      </c>
      <c r="D554" s="112">
        <v>17298</v>
      </c>
      <c r="E554" s="120">
        <v>176</v>
      </c>
      <c r="F554" s="120">
        <v>18029</v>
      </c>
    </row>
    <row r="555" spans="1:9" x14ac:dyDescent="0.2">
      <c r="A555" s="13" t="s">
        <v>406</v>
      </c>
      <c r="B555" s="135">
        <v>3786</v>
      </c>
      <c r="C555" s="112">
        <v>898</v>
      </c>
      <c r="D555" s="112">
        <v>2888</v>
      </c>
      <c r="E555" s="120">
        <v>0</v>
      </c>
      <c r="F555" s="120">
        <v>3786</v>
      </c>
    </row>
    <row r="556" spans="1:9" x14ac:dyDescent="0.2">
      <c r="A556" s="13" t="s">
        <v>407</v>
      </c>
      <c r="B556" s="135">
        <v>3974</v>
      </c>
      <c r="C556" s="112">
        <v>257</v>
      </c>
      <c r="D556" s="112">
        <v>3717</v>
      </c>
      <c r="E556" s="120">
        <v>0</v>
      </c>
      <c r="F556" s="120">
        <v>3974</v>
      </c>
    </row>
    <row r="557" spans="1:9" x14ac:dyDescent="0.2">
      <c r="A557" s="13" t="s">
        <v>408</v>
      </c>
      <c r="B557" s="135">
        <v>2387</v>
      </c>
      <c r="C557" s="112">
        <v>132</v>
      </c>
      <c r="D557" s="112">
        <v>2255</v>
      </c>
      <c r="E557" s="120">
        <v>0</v>
      </c>
      <c r="F557" s="120">
        <v>2387</v>
      </c>
    </row>
    <row r="558" spans="1:9" x14ac:dyDescent="0.2">
      <c r="A558" s="13" t="s">
        <v>409</v>
      </c>
      <c r="B558" s="135">
        <v>5741</v>
      </c>
      <c r="C558" s="112">
        <v>115</v>
      </c>
      <c r="D558" s="112">
        <v>5626</v>
      </c>
      <c r="E558" s="120">
        <v>0</v>
      </c>
      <c r="F558" s="120">
        <v>5741</v>
      </c>
    </row>
    <row r="559" spans="1:9" x14ac:dyDescent="0.2">
      <c r="A559" s="13" t="s">
        <v>410</v>
      </c>
      <c r="B559" s="135">
        <v>3004</v>
      </c>
      <c r="C559" s="112">
        <v>12</v>
      </c>
      <c r="D559" s="112">
        <v>2992</v>
      </c>
      <c r="E559" s="120">
        <v>0</v>
      </c>
      <c r="F559" s="120">
        <v>3004</v>
      </c>
    </row>
    <row r="560" spans="1:9" x14ac:dyDescent="0.2">
      <c r="A560" s="13" t="s">
        <v>767</v>
      </c>
      <c r="B560" s="135">
        <v>22660</v>
      </c>
      <c r="C560" s="112">
        <v>2100</v>
      </c>
      <c r="D560" s="112">
        <v>20560</v>
      </c>
      <c r="E560" s="120">
        <v>0</v>
      </c>
      <c r="F560" s="120">
        <v>22660</v>
      </c>
    </row>
    <row r="561" spans="1:9" x14ac:dyDescent="0.2">
      <c r="A561" s="13" t="s">
        <v>412</v>
      </c>
      <c r="B561" s="135">
        <v>234</v>
      </c>
      <c r="C561" s="112">
        <v>4</v>
      </c>
      <c r="D561" s="112">
        <v>230</v>
      </c>
      <c r="E561" s="120">
        <v>0</v>
      </c>
      <c r="F561" s="120">
        <v>234</v>
      </c>
    </row>
    <row r="562" spans="1:9" x14ac:dyDescent="0.2">
      <c r="A562" s="13" t="s">
        <v>413</v>
      </c>
      <c r="B562" s="135">
        <v>254</v>
      </c>
      <c r="C562" s="112">
        <v>0</v>
      </c>
      <c r="D562" s="112">
        <v>254</v>
      </c>
      <c r="E562" s="120">
        <v>0</v>
      </c>
      <c r="F562" s="120">
        <v>254</v>
      </c>
    </row>
    <row r="563" spans="1:9" x14ac:dyDescent="0.2">
      <c r="A563" s="13" t="s">
        <v>414</v>
      </c>
      <c r="B563" s="135">
        <v>5322</v>
      </c>
      <c r="C563" s="112">
        <v>307</v>
      </c>
      <c r="D563" s="112">
        <v>5015</v>
      </c>
      <c r="E563" s="120">
        <v>0</v>
      </c>
      <c r="F563" s="120">
        <v>5322</v>
      </c>
    </row>
    <row r="564" spans="1:9" x14ac:dyDescent="0.2">
      <c r="A564" s="13" t="s">
        <v>415</v>
      </c>
      <c r="B564" s="135">
        <v>1271</v>
      </c>
      <c r="C564" s="112">
        <v>40</v>
      </c>
      <c r="D564" s="112">
        <v>1231</v>
      </c>
      <c r="E564" s="120">
        <v>0</v>
      </c>
      <c r="F564" s="120">
        <v>1271</v>
      </c>
    </row>
    <row r="565" spans="1:9" x14ac:dyDescent="0.2">
      <c r="A565" s="13" t="s">
        <v>416</v>
      </c>
      <c r="B565" s="135">
        <v>101517</v>
      </c>
      <c r="C565" s="112">
        <v>4095</v>
      </c>
      <c r="D565" s="112">
        <v>97422</v>
      </c>
      <c r="E565" s="120">
        <v>0</v>
      </c>
      <c r="F565" s="120">
        <v>101517</v>
      </c>
    </row>
    <row r="566" spans="1:9" x14ac:dyDescent="0.2">
      <c r="A566" s="13" t="s">
        <v>417</v>
      </c>
      <c r="B566" s="135">
        <v>15011</v>
      </c>
      <c r="C566" s="112">
        <v>786</v>
      </c>
      <c r="D566" s="112">
        <v>14225</v>
      </c>
      <c r="E566" s="120">
        <v>0</v>
      </c>
      <c r="F566" s="120">
        <v>15011</v>
      </c>
    </row>
    <row r="567" spans="1:9" x14ac:dyDescent="0.2">
      <c r="A567" s="13" t="s">
        <v>418</v>
      </c>
      <c r="B567" s="135">
        <v>3775</v>
      </c>
      <c r="C567" s="112">
        <v>-42</v>
      </c>
      <c r="D567" s="112">
        <v>3817</v>
      </c>
      <c r="E567" s="120">
        <v>0</v>
      </c>
      <c r="F567" s="120">
        <v>3775</v>
      </c>
    </row>
    <row r="568" spans="1:9" x14ac:dyDescent="0.2">
      <c r="A568" s="13" t="s">
        <v>419</v>
      </c>
      <c r="B568" s="135">
        <v>1623</v>
      </c>
      <c r="C568" s="112">
        <v>61</v>
      </c>
      <c r="D568" s="112">
        <v>1562</v>
      </c>
      <c r="E568" s="120">
        <v>0</v>
      </c>
      <c r="F568" s="120">
        <v>1623</v>
      </c>
    </row>
    <row r="569" spans="1:9" x14ac:dyDescent="0.2">
      <c r="A569" s="13" t="s">
        <v>420</v>
      </c>
      <c r="B569" s="135">
        <v>38085</v>
      </c>
      <c r="C569" s="112">
        <v>4211</v>
      </c>
      <c r="D569" s="112">
        <v>33874</v>
      </c>
      <c r="E569" s="120">
        <v>0</v>
      </c>
      <c r="F569" s="120">
        <v>38085</v>
      </c>
    </row>
    <row r="570" spans="1:9" x14ac:dyDescent="0.2">
      <c r="A570" s="13" t="s">
        <v>740</v>
      </c>
      <c r="B570" s="135">
        <v>391371</v>
      </c>
      <c r="C570" s="112">
        <v>15749</v>
      </c>
      <c r="D570" s="112">
        <v>375622</v>
      </c>
      <c r="E570" s="120">
        <v>2857</v>
      </c>
      <c r="F570" s="120">
        <v>388514</v>
      </c>
    </row>
    <row r="571" spans="1:9" x14ac:dyDescent="0.2">
      <c r="A571" s="122" t="s">
        <v>516</v>
      </c>
      <c r="B571" s="135" t="s">
        <v>516</v>
      </c>
      <c r="C571" s="112" t="s">
        <v>516</v>
      </c>
      <c r="D571" s="112" t="s">
        <v>516</v>
      </c>
      <c r="E571" s="120" t="s">
        <v>516</v>
      </c>
      <c r="F571" s="120" t="s">
        <v>516</v>
      </c>
    </row>
    <row r="572" spans="1:9" x14ac:dyDescent="0.2">
      <c r="A572" s="110" t="s">
        <v>516</v>
      </c>
      <c r="B572" s="135" t="s">
        <v>516</v>
      </c>
      <c r="C572" s="112" t="s">
        <v>516</v>
      </c>
      <c r="D572" s="120" t="s">
        <v>516</v>
      </c>
      <c r="E572" s="120" t="s">
        <v>516</v>
      </c>
      <c r="F572" s="120" t="s">
        <v>516</v>
      </c>
    </row>
    <row r="573" spans="1:9" x14ac:dyDescent="0.2">
      <c r="A573" s="121" t="s">
        <v>571</v>
      </c>
      <c r="B573" s="134">
        <v>72756</v>
      </c>
      <c r="C573" s="119">
        <v>-1608</v>
      </c>
      <c r="D573" s="119">
        <v>74364</v>
      </c>
      <c r="E573" s="118">
        <v>485</v>
      </c>
      <c r="F573" s="118">
        <v>72271</v>
      </c>
      <c r="G573" s="117"/>
      <c r="H573" s="117"/>
      <c r="I573" s="117"/>
    </row>
    <row r="574" spans="1:9" x14ac:dyDescent="0.2">
      <c r="A574" s="13" t="s">
        <v>422</v>
      </c>
      <c r="B574" s="135">
        <v>1540</v>
      </c>
      <c r="C574" s="112">
        <v>-37</v>
      </c>
      <c r="D574" s="112">
        <v>1577</v>
      </c>
      <c r="E574" s="120">
        <v>0</v>
      </c>
      <c r="F574" s="120">
        <v>1540</v>
      </c>
    </row>
    <row r="575" spans="1:9" x14ac:dyDescent="0.2">
      <c r="A575" s="13" t="s">
        <v>423</v>
      </c>
      <c r="B575" s="135">
        <v>1337</v>
      </c>
      <c r="C575" s="112">
        <v>-66</v>
      </c>
      <c r="D575" s="112">
        <v>1403</v>
      </c>
      <c r="E575" s="120">
        <v>0</v>
      </c>
      <c r="F575" s="120">
        <v>1337</v>
      </c>
    </row>
    <row r="576" spans="1:9" x14ac:dyDescent="0.2">
      <c r="A576" s="13" t="s">
        <v>424</v>
      </c>
      <c r="B576" s="135">
        <v>10418</v>
      </c>
      <c r="C576" s="112">
        <v>-140</v>
      </c>
      <c r="D576" s="112">
        <v>10558</v>
      </c>
      <c r="E576" s="120">
        <v>0</v>
      </c>
      <c r="F576" s="120">
        <v>10418</v>
      </c>
    </row>
    <row r="577" spans="1:9" x14ac:dyDescent="0.2">
      <c r="A577" s="13" t="s">
        <v>425</v>
      </c>
      <c r="B577" s="135">
        <v>873</v>
      </c>
      <c r="C577" s="112">
        <v>-39</v>
      </c>
      <c r="D577" s="112">
        <v>912</v>
      </c>
      <c r="E577" s="120">
        <v>0</v>
      </c>
      <c r="F577" s="120">
        <v>873</v>
      </c>
    </row>
    <row r="578" spans="1:9" x14ac:dyDescent="0.2">
      <c r="A578" s="13" t="s">
        <v>426</v>
      </c>
      <c r="B578" s="135">
        <v>712</v>
      </c>
      <c r="C578" s="112">
        <v>11</v>
      </c>
      <c r="D578" s="112">
        <v>701</v>
      </c>
      <c r="E578" s="120">
        <v>0</v>
      </c>
      <c r="F578" s="120">
        <v>712</v>
      </c>
    </row>
    <row r="579" spans="1:9" x14ac:dyDescent="0.2">
      <c r="A579" s="13" t="s">
        <v>143</v>
      </c>
      <c r="B579" s="135">
        <v>57876</v>
      </c>
      <c r="C579" s="112">
        <v>-1337</v>
      </c>
      <c r="D579" s="112">
        <v>59213</v>
      </c>
      <c r="E579" s="120">
        <v>485</v>
      </c>
      <c r="F579" s="120">
        <v>57391</v>
      </c>
    </row>
    <row r="580" spans="1:9" x14ac:dyDescent="0.2">
      <c r="A580" s="121" t="s">
        <v>516</v>
      </c>
      <c r="B580" s="135" t="s">
        <v>516</v>
      </c>
      <c r="C580" s="112" t="s">
        <v>516</v>
      </c>
      <c r="D580" s="112" t="s">
        <v>516</v>
      </c>
      <c r="E580" s="120" t="s">
        <v>516</v>
      </c>
      <c r="F580" s="120" t="s">
        <v>516</v>
      </c>
    </row>
    <row r="581" spans="1:9" x14ac:dyDescent="0.2">
      <c r="A581" s="110" t="s">
        <v>516</v>
      </c>
      <c r="B581" s="135" t="s">
        <v>516</v>
      </c>
      <c r="C581" s="112" t="s">
        <v>516</v>
      </c>
      <c r="D581" s="120" t="s">
        <v>516</v>
      </c>
      <c r="E581" s="120" t="s">
        <v>516</v>
      </c>
      <c r="F581" s="120" t="s">
        <v>516</v>
      </c>
    </row>
    <row r="582" spans="1:9" x14ac:dyDescent="0.2">
      <c r="A582" s="121" t="s">
        <v>572</v>
      </c>
      <c r="B582" s="134">
        <v>213566</v>
      </c>
      <c r="C582" s="119">
        <v>23527</v>
      </c>
      <c r="D582" s="119">
        <v>190039</v>
      </c>
      <c r="E582" s="118">
        <v>180</v>
      </c>
      <c r="F582" s="118">
        <v>213386</v>
      </c>
      <c r="G582" s="117"/>
      <c r="H582" s="117"/>
      <c r="I582" s="117"/>
    </row>
    <row r="583" spans="1:9" x14ac:dyDescent="0.2">
      <c r="A583" s="13" t="s">
        <v>1338</v>
      </c>
      <c r="B583" s="135">
        <v>604</v>
      </c>
      <c r="C583" s="112">
        <v>24</v>
      </c>
      <c r="D583" s="112">
        <v>580</v>
      </c>
      <c r="E583" s="120">
        <v>0</v>
      </c>
      <c r="F583" s="120">
        <v>604</v>
      </c>
    </row>
    <row r="584" spans="1:9" x14ac:dyDescent="0.2">
      <c r="A584" s="13" t="s">
        <v>125</v>
      </c>
      <c r="B584" s="135">
        <v>2</v>
      </c>
      <c r="C584" s="112">
        <v>2</v>
      </c>
      <c r="D584" s="112">
        <v>0</v>
      </c>
      <c r="E584" s="120">
        <v>0</v>
      </c>
      <c r="F584" s="120">
        <v>2</v>
      </c>
    </row>
    <row r="585" spans="1:9" x14ac:dyDescent="0.2">
      <c r="A585" s="13" t="s">
        <v>428</v>
      </c>
      <c r="B585" s="135">
        <v>13590</v>
      </c>
      <c r="C585" s="112">
        <v>615</v>
      </c>
      <c r="D585" s="112">
        <v>12975</v>
      </c>
      <c r="E585" s="120">
        <v>0</v>
      </c>
      <c r="F585" s="120">
        <v>13590</v>
      </c>
    </row>
    <row r="586" spans="1:9" x14ac:dyDescent="0.2">
      <c r="A586" s="13" t="s">
        <v>429</v>
      </c>
      <c r="B586" s="135">
        <v>6480</v>
      </c>
      <c r="C586" s="112">
        <v>304</v>
      </c>
      <c r="D586" s="112">
        <v>6176</v>
      </c>
      <c r="E586" s="120">
        <v>0</v>
      </c>
      <c r="F586" s="120">
        <v>6480</v>
      </c>
    </row>
    <row r="587" spans="1:9" x14ac:dyDescent="0.2">
      <c r="A587" s="13" t="s">
        <v>143</v>
      </c>
      <c r="B587" s="135">
        <v>192890</v>
      </c>
      <c r="C587" s="112">
        <v>22582</v>
      </c>
      <c r="D587" s="112">
        <v>170308</v>
      </c>
      <c r="E587" s="120">
        <v>180</v>
      </c>
      <c r="F587" s="120">
        <v>192710</v>
      </c>
    </row>
    <row r="588" spans="1:9" x14ac:dyDescent="0.2">
      <c r="A588" s="122" t="s">
        <v>516</v>
      </c>
      <c r="B588" s="135" t="s">
        <v>516</v>
      </c>
      <c r="C588" s="112" t="s">
        <v>516</v>
      </c>
      <c r="D588" s="112" t="s">
        <v>516</v>
      </c>
      <c r="E588" s="120" t="s">
        <v>516</v>
      </c>
      <c r="F588" s="120" t="s">
        <v>516</v>
      </c>
    </row>
    <row r="589" spans="1:9" x14ac:dyDescent="0.2">
      <c r="A589" s="110" t="s">
        <v>516</v>
      </c>
      <c r="B589" s="135" t="s">
        <v>516</v>
      </c>
      <c r="C589" s="112" t="s">
        <v>516</v>
      </c>
      <c r="D589" s="120" t="s">
        <v>516</v>
      </c>
      <c r="E589" s="120" t="s">
        <v>516</v>
      </c>
      <c r="F589" s="120" t="s">
        <v>516</v>
      </c>
    </row>
    <row r="590" spans="1:9" x14ac:dyDescent="0.2">
      <c r="A590" s="16" t="s">
        <v>573</v>
      </c>
      <c r="B590" s="134">
        <v>287749</v>
      </c>
      <c r="C590" s="119">
        <v>9960</v>
      </c>
      <c r="D590" s="119">
        <v>277789</v>
      </c>
      <c r="E590" s="118">
        <v>125</v>
      </c>
      <c r="F590" s="118">
        <v>287624</v>
      </c>
      <c r="G590" s="117"/>
      <c r="H590" s="117"/>
      <c r="I590" s="117"/>
    </row>
    <row r="591" spans="1:9" x14ac:dyDescent="0.2">
      <c r="A591" s="13" t="s">
        <v>431</v>
      </c>
      <c r="B591" s="135">
        <v>42119</v>
      </c>
      <c r="C591" s="112">
        <v>529</v>
      </c>
      <c r="D591" s="112">
        <v>41590</v>
      </c>
      <c r="E591" s="120">
        <v>32</v>
      </c>
      <c r="F591" s="120">
        <v>42087</v>
      </c>
    </row>
    <row r="592" spans="1:9" x14ac:dyDescent="0.2">
      <c r="A592" s="13" t="s">
        <v>432</v>
      </c>
      <c r="B592" s="135">
        <v>174132</v>
      </c>
      <c r="C592" s="112">
        <v>9529</v>
      </c>
      <c r="D592" s="112">
        <v>164603</v>
      </c>
      <c r="E592" s="120">
        <v>6</v>
      </c>
      <c r="F592" s="120">
        <v>174126</v>
      </c>
    </row>
    <row r="593" spans="1:9" x14ac:dyDescent="0.2">
      <c r="A593" s="13" t="s">
        <v>433</v>
      </c>
      <c r="B593" s="135">
        <v>597</v>
      </c>
      <c r="C593" s="112">
        <v>7</v>
      </c>
      <c r="D593" s="112">
        <v>590</v>
      </c>
      <c r="E593" s="120">
        <v>0</v>
      </c>
      <c r="F593" s="120">
        <v>597</v>
      </c>
    </row>
    <row r="594" spans="1:9" x14ac:dyDescent="0.2">
      <c r="A594" s="13" t="s">
        <v>143</v>
      </c>
      <c r="B594" s="135">
        <v>70901</v>
      </c>
      <c r="C594" s="112">
        <v>-105</v>
      </c>
      <c r="D594" s="112">
        <v>71006</v>
      </c>
      <c r="E594" s="120">
        <v>87</v>
      </c>
      <c r="F594" s="120">
        <v>70814</v>
      </c>
    </row>
    <row r="595" spans="1:9" x14ac:dyDescent="0.2">
      <c r="A595" s="16" t="s">
        <v>516</v>
      </c>
      <c r="B595" s="135" t="s">
        <v>516</v>
      </c>
      <c r="C595" s="112" t="s">
        <v>516</v>
      </c>
      <c r="D595" s="112" t="s">
        <v>516</v>
      </c>
      <c r="E595" s="120" t="s">
        <v>516</v>
      </c>
      <c r="F595" s="120" t="s">
        <v>516</v>
      </c>
    </row>
    <row r="596" spans="1:9" x14ac:dyDescent="0.2">
      <c r="A596" s="110" t="s">
        <v>516</v>
      </c>
      <c r="B596" s="135" t="s">
        <v>516</v>
      </c>
      <c r="C596" s="112" t="s">
        <v>516</v>
      </c>
      <c r="D596" s="120" t="s">
        <v>516</v>
      </c>
      <c r="E596" s="120" t="s">
        <v>516</v>
      </c>
      <c r="F596" s="120" t="s">
        <v>516</v>
      </c>
    </row>
    <row r="597" spans="1:9" x14ac:dyDescent="0.2">
      <c r="A597" s="121" t="s">
        <v>574</v>
      </c>
      <c r="B597" s="134">
        <v>162925</v>
      </c>
      <c r="C597" s="119">
        <v>11553</v>
      </c>
      <c r="D597" s="119">
        <v>151372</v>
      </c>
      <c r="E597" s="118">
        <v>5456</v>
      </c>
      <c r="F597" s="118">
        <v>157469</v>
      </c>
      <c r="G597" s="117"/>
      <c r="H597" s="117"/>
      <c r="I597" s="117"/>
    </row>
    <row r="598" spans="1:9" x14ac:dyDescent="0.2">
      <c r="A598" s="13" t="s">
        <v>435</v>
      </c>
      <c r="B598" s="135">
        <v>5832</v>
      </c>
      <c r="C598" s="112">
        <v>69</v>
      </c>
      <c r="D598" s="112">
        <v>5763</v>
      </c>
      <c r="E598" s="120">
        <v>0</v>
      </c>
      <c r="F598" s="120">
        <v>5832</v>
      </c>
    </row>
    <row r="599" spans="1:9" x14ac:dyDescent="0.2">
      <c r="A599" s="13" t="s">
        <v>436</v>
      </c>
      <c r="B599" s="135">
        <v>563</v>
      </c>
      <c r="C599" s="112">
        <v>30</v>
      </c>
      <c r="D599" s="112">
        <v>533</v>
      </c>
      <c r="E599" s="120">
        <v>0</v>
      </c>
      <c r="F599" s="120">
        <v>563</v>
      </c>
    </row>
    <row r="600" spans="1:9" x14ac:dyDescent="0.2">
      <c r="A600" s="13" t="s">
        <v>437</v>
      </c>
      <c r="B600" s="135">
        <v>9425</v>
      </c>
      <c r="C600" s="112">
        <v>599</v>
      </c>
      <c r="D600" s="112">
        <v>8826</v>
      </c>
      <c r="E600" s="120">
        <v>80</v>
      </c>
      <c r="F600" s="120">
        <v>9345</v>
      </c>
    </row>
    <row r="601" spans="1:9" x14ac:dyDescent="0.2">
      <c r="A601" s="13" t="s">
        <v>143</v>
      </c>
      <c r="B601" s="135">
        <v>147105</v>
      </c>
      <c r="C601" s="112">
        <v>10855</v>
      </c>
      <c r="D601" s="112">
        <v>136250</v>
      </c>
      <c r="E601" s="120">
        <v>5376</v>
      </c>
      <c r="F601" s="120">
        <v>141729</v>
      </c>
    </row>
    <row r="602" spans="1:9" x14ac:dyDescent="0.2">
      <c r="A602" s="122" t="s">
        <v>516</v>
      </c>
      <c r="B602" s="135" t="s">
        <v>516</v>
      </c>
      <c r="C602" s="112" t="s">
        <v>516</v>
      </c>
      <c r="D602" s="112" t="s">
        <v>516</v>
      </c>
      <c r="E602" s="120" t="s">
        <v>516</v>
      </c>
      <c r="F602" s="120" t="s">
        <v>516</v>
      </c>
    </row>
    <row r="603" spans="1:9" x14ac:dyDescent="0.2">
      <c r="A603" s="110" t="s">
        <v>516</v>
      </c>
      <c r="B603" s="135" t="s">
        <v>516</v>
      </c>
      <c r="C603" s="112" t="s">
        <v>516</v>
      </c>
      <c r="D603" s="120" t="s">
        <v>516</v>
      </c>
      <c r="E603" s="120" t="s">
        <v>516</v>
      </c>
      <c r="F603" s="120" t="s">
        <v>516</v>
      </c>
    </row>
    <row r="604" spans="1:9" x14ac:dyDescent="0.2">
      <c r="A604" s="121" t="s">
        <v>575</v>
      </c>
      <c r="B604" s="134">
        <v>392090</v>
      </c>
      <c r="C604" s="119">
        <v>12642</v>
      </c>
      <c r="D604" s="119">
        <v>379448</v>
      </c>
      <c r="E604" s="118">
        <v>6</v>
      </c>
      <c r="F604" s="118">
        <v>392084</v>
      </c>
      <c r="G604" s="117"/>
      <c r="H604" s="117"/>
      <c r="I604" s="117"/>
    </row>
    <row r="605" spans="1:9" x14ac:dyDescent="0.2">
      <c r="A605" s="13" t="s">
        <v>242</v>
      </c>
      <c r="B605" s="135">
        <v>4467</v>
      </c>
      <c r="C605" s="112">
        <v>-23</v>
      </c>
      <c r="D605" s="112">
        <v>4490</v>
      </c>
      <c r="E605" s="120">
        <v>0</v>
      </c>
      <c r="F605" s="120">
        <v>4467</v>
      </c>
    </row>
    <row r="606" spans="1:9" x14ac:dyDescent="0.2">
      <c r="A606" s="13" t="s">
        <v>439</v>
      </c>
      <c r="B606" s="135">
        <v>62235</v>
      </c>
      <c r="C606" s="112">
        <v>4878</v>
      </c>
      <c r="D606" s="112">
        <v>57357</v>
      </c>
      <c r="E606" s="120">
        <v>0</v>
      </c>
      <c r="F606" s="120">
        <v>62235</v>
      </c>
    </row>
    <row r="607" spans="1:9" x14ac:dyDescent="0.2">
      <c r="A607" s="13" t="s">
        <v>440</v>
      </c>
      <c r="B607" s="135">
        <v>52905</v>
      </c>
      <c r="C607" s="112">
        <v>988</v>
      </c>
      <c r="D607" s="112">
        <v>51917</v>
      </c>
      <c r="E607" s="120">
        <v>6</v>
      </c>
      <c r="F607" s="120">
        <v>52899</v>
      </c>
    </row>
    <row r="608" spans="1:9" x14ac:dyDescent="0.2">
      <c r="A608" s="13" t="s">
        <v>441</v>
      </c>
      <c r="B608" s="135">
        <v>21418</v>
      </c>
      <c r="C608" s="112">
        <v>670</v>
      </c>
      <c r="D608" s="112">
        <v>20748</v>
      </c>
      <c r="E608" s="120">
        <v>0</v>
      </c>
      <c r="F608" s="120">
        <v>21418</v>
      </c>
    </row>
    <row r="609" spans="1:9" x14ac:dyDescent="0.2">
      <c r="A609" s="13" t="s">
        <v>143</v>
      </c>
      <c r="B609" s="135">
        <v>251065</v>
      </c>
      <c r="C609" s="112">
        <v>6129</v>
      </c>
      <c r="D609" s="112">
        <v>244936</v>
      </c>
      <c r="E609" s="120">
        <v>0</v>
      </c>
      <c r="F609" s="120">
        <v>251065</v>
      </c>
    </row>
    <row r="610" spans="1:9" x14ac:dyDescent="0.2">
      <c r="A610" s="110" t="s">
        <v>516</v>
      </c>
      <c r="B610" s="135" t="s">
        <v>516</v>
      </c>
      <c r="C610" s="112" t="s">
        <v>516</v>
      </c>
      <c r="D610" s="112" t="s">
        <v>516</v>
      </c>
      <c r="E610" s="120" t="s">
        <v>516</v>
      </c>
      <c r="F610" s="120" t="s">
        <v>516</v>
      </c>
    </row>
    <row r="611" spans="1:9" x14ac:dyDescent="0.2">
      <c r="A611" s="110" t="s">
        <v>516</v>
      </c>
      <c r="B611" s="135" t="s">
        <v>516</v>
      </c>
      <c r="C611" s="112" t="s">
        <v>516</v>
      </c>
      <c r="D611" s="120" t="s">
        <v>516</v>
      </c>
      <c r="E611" s="120" t="s">
        <v>516</v>
      </c>
      <c r="F611" s="120" t="s">
        <v>516</v>
      </c>
    </row>
    <row r="612" spans="1:9" x14ac:dyDescent="0.2">
      <c r="A612" s="121" t="s">
        <v>576</v>
      </c>
      <c r="B612" s="134">
        <v>442903</v>
      </c>
      <c r="C612" s="119">
        <v>20185</v>
      </c>
      <c r="D612" s="119">
        <v>422718</v>
      </c>
      <c r="E612" s="118">
        <v>88</v>
      </c>
      <c r="F612" s="118">
        <v>442815</v>
      </c>
      <c r="G612" s="117"/>
      <c r="H612" s="117"/>
      <c r="I612" s="117"/>
    </row>
    <row r="613" spans="1:9" x14ac:dyDescent="0.2">
      <c r="A613" s="13" t="s">
        <v>443</v>
      </c>
      <c r="B613" s="135">
        <v>43325</v>
      </c>
      <c r="C613" s="112">
        <v>1829</v>
      </c>
      <c r="D613" s="112">
        <v>41496</v>
      </c>
      <c r="E613" s="120">
        <v>0</v>
      </c>
      <c r="F613" s="120">
        <v>43325</v>
      </c>
    </row>
    <row r="614" spans="1:9" x14ac:dyDescent="0.2">
      <c r="A614" s="13" t="s">
        <v>444</v>
      </c>
      <c r="B614" s="135">
        <v>27614</v>
      </c>
      <c r="C614" s="112">
        <v>1373</v>
      </c>
      <c r="D614" s="112">
        <v>26241</v>
      </c>
      <c r="E614" s="120">
        <v>6</v>
      </c>
      <c r="F614" s="120">
        <v>27608</v>
      </c>
    </row>
    <row r="615" spans="1:9" x14ac:dyDescent="0.2">
      <c r="A615" s="13" t="s">
        <v>445</v>
      </c>
      <c r="B615" s="135">
        <v>15905</v>
      </c>
      <c r="C615" s="112">
        <v>2083</v>
      </c>
      <c r="D615" s="112">
        <v>13822</v>
      </c>
      <c r="E615" s="120">
        <v>0</v>
      </c>
      <c r="F615" s="120">
        <v>15905</v>
      </c>
    </row>
    <row r="616" spans="1:9" x14ac:dyDescent="0.2">
      <c r="A616" s="13" t="s">
        <v>446</v>
      </c>
      <c r="B616" s="135">
        <v>13974</v>
      </c>
      <c r="C616" s="112">
        <v>317</v>
      </c>
      <c r="D616" s="112">
        <v>13657</v>
      </c>
      <c r="E616" s="120">
        <v>0</v>
      </c>
      <c r="F616" s="120">
        <v>13974</v>
      </c>
    </row>
    <row r="617" spans="1:9" x14ac:dyDescent="0.2">
      <c r="A617" s="13" t="s">
        <v>447</v>
      </c>
      <c r="B617" s="135">
        <v>36819</v>
      </c>
      <c r="C617" s="112">
        <v>3477</v>
      </c>
      <c r="D617" s="112">
        <v>33342</v>
      </c>
      <c r="E617" s="120">
        <v>0</v>
      </c>
      <c r="F617" s="120">
        <v>36819</v>
      </c>
    </row>
    <row r="618" spans="1:9" x14ac:dyDescent="0.2">
      <c r="A618" s="13" t="s">
        <v>448</v>
      </c>
      <c r="B618" s="135">
        <v>56900</v>
      </c>
      <c r="C618" s="112">
        <v>3330</v>
      </c>
      <c r="D618" s="112">
        <v>53570</v>
      </c>
      <c r="E618" s="120">
        <v>18</v>
      </c>
      <c r="F618" s="120">
        <v>56882</v>
      </c>
    </row>
    <row r="619" spans="1:9" x14ac:dyDescent="0.2">
      <c r="A619" s="13" t="s">
        <v>449</v>
      </c>
      <c r="B619" s="135">
        <v>34901</v>
      </c>
      <c r="C619" s="112">
        <v>1619</v>
      </c>
      <c r="D619" s="112">
        <v>33282</v>
      </c>
      <c r="E619" s="120">
        <v>0</v>
      </c>
      <c r="F619" s="120">
        <v>34901</v>
      </c>
    </row>
    <row r="620" spans="1:9" x14ac:dyDescent="0.2">
      <c r="A620" s="13" t="s">
        <v>143</v>
      </c>
      <c r="B620" s="135">
        <v>213465</v>
      </c>
      <c r="C620" s="112">
        <v>6157</v>
      </c>
      <c r="D620" s="112">
        <v>207308</v>
      </c>
      <c r="E620" s="120">
        <v>64</v>
      </c>
      <c r="F620" s="120">
        <v>213401</v>
      </c>
    </row>
    <row r="621" spans="1:9" x14ac:dyDescent="0.2">
      <c r="A621" s="122" t="s">
        <v>516</v>
      </c>
      <c r="B621" s="135" t="s">
        <v>516</v>
      </c>
      <c r="C621" s="112" t="s">
        <v>516</v>
      </c>
      <c r="D621" s="112" t="s">
        <v>516</v>
      </c>
      <c r="E621" s="120" t="s">
        <v>516</v>
      </c>
      <c r="F621" s="120" t="s">
        <v>516</v>
      </c>
    </row>
    <row r="622" spans="1:9" x14ac:dyDescent="0.2">
      <c r="A622" s="110" t="s">
        <v>516</v>
      </c>
      <c r="B622" s="135" t="s">
        <v>516</v>
      </c>
      <c r="C622" s="112" t="s">
        <v>516</v>
      </c>
      <c r="D622" s="120" t="s">
        <v>516</v>
      </c>
      <c r="E622" s="120" t="s">
        <v>516</v>
      </c>
      <c r="F622" s="120" t="s">
        <v>516</v>
      </c>
    </row>
    <row r="623" spans="1:9" x14ac:dyDescent="0.2">
      <c r="A623" s="121" t="s">
        <v>577</v>
      </c>
      <c r="B623" s="134">
        <v>115657</v>
      </c>
      <c r="C623" s="119">
        <v>22237</v>
      </c>
      <c r="D623" s="119">
        <v>93420</v>
      </c>
      <c r="E623" s="118">
        <v>8528</v>
      </c>
      <c r="F623" s="118">
        <v>107129</v>
      </c>
      <c r="G623" s="117"/>
      <c r="H623" s="117"/>
      <c r="I623" s="117"/>
    </row>
    <row r="624" spans="1:9" x14ac:dyDescent="0.2">
      <c r="A624" s="13" t="s">
        <v>451</v>
      </c>
      <c r="B624" s="135">
        <v>2459</v>
      </c>
      <c r="C624" s="112">
        <v>41</v>
      </c>
      <c r="D624" s="112">
        <v>2418</v>
      </c>
      <c r="E624" s="120">
        <v>0</v>
      </c>
      <c r="F624" s="120">
        <v>2459</v>
      </c>
    </row>
    <row r="625" spans="1:9" x14ac:dyDescent="0.2">
      <c r="A625" s="13" t="s">
        <v>452</v>
      </c>
      <c r="B625" s="135">
        <v>981</v>
      </c>
      <c r="C625" s="112">
        <v>-7</v>
      </c>
      <c r="D625" s="112">
        <v>988</v>
      </c>
      <c r="E625" s="120">
        <v>0</v>
      </c>
      <c r="F625" s="120">
        <v>981</v>
      </c>
    </row>
    <row r="626" spans="1:9" x14ac:dyDescent="0.2">
      <c r="A626" s="13" t="s">
        <v>453</v>
      </c>
      <c r="B626" s="135">
        <v>694</v>
      </c>
      <c r="C626" s="112">
        <v>-9</v>
      </c>
      <c r="D626" s="112">
        <v>703</v>
      </c>
      <c r="E626" s="120">
        <v>0</v>
      </c>
      <c r="F626" s="120">
        <v>694</v>
      </c>
    </row>
    <row r="627" spans="1:9" x14ac:dyDescent="0.2">
      <c r="A627" s="13" t="s">
        <v>454</v>
      </c>
      <c r="B627" s="135">
        <v>768</v>
      </c>
      <c r="C627" s="112">
        <v>-17</v>
      </c>
      <c r="D627" s="112">
        <v>785</v>
      </c>
      <c r="E627" s="120">
        <v>0</v>
      </c>
      <c r="F627" s="120">
        <v>768</v>
      </c>
    </row>
    <row r="628" spans="1:9" x14ac:dyDescent="0.2">
      <c r="A628" s="13" t="s">
        <v>455</v>
      </c>
      <c r="B628" s="135">
        <v>7473</v>
      </c>
      <c r="C628" s="112">
        <v>764</v>
      </c>
      <c r="D628" s="112">
        <v>6709</v>
      </c>
      <c r="E628" s="120">
        <v>0</v>
      </c>
      <c r="F628" s="120">
        <v>7473</v>
      </c>
    </row>
    <row r="629" spans="1:9" x14ac:dyDescent="0.2">
      <c r="A629" s="13" t="s">
        <v>143</v>
      </c>
      <c r="B629" s="135">
        <v>103282</v>
      </c>
      <c r="C629" s="112">
        <v>21465</v>
      </c>
      <c r="D629" s="112">
        <v>81817</v>
      </c>
      <c r="E629" s="120">
        <v>8528</v>
      </c>
      <c r="F629" s="120">
        <v>94754</v>
      </c>
    </row>
    <row r="630" spans="1:9" x14ac:dyDescent="0.2">
      <c r="A630" s="121" t="s">
        <v>516</v>
      </c>
      <c r="B630" s="135" t="s">
        <v>516</v>
      </c>
      <c r="C630" s="112" t="s">
        <v>516</v>
      </c>
      <c r="D630" s="112" t="s">
        <v>516</v>
      </c>
      <c r="E630" s="120" t="s">
        <v>516</v>
      </c>
      <c r="F630" s="120" t="s">
        <v>516</v>
      </c>
    </row>
    <row r="631" spans="1:9" x14ac:dyDescent="0.2">
      <c r="A631" s="110" t="s">
        <v>516</v>
      </c>
      <c r="B631" s="135" t="s">
        <v>516</v>
      </c>
      <c r="C631" s="112" t="s">
        <v>516</v>
      </c>
      <c r="D631" s="120" t="s">
        <v>516</v>
      </c>
      <c r="E631" s="120" t="s">
        <v>516</v>
      </c>
      <c r="F631" s="120" t="s">
        <v>516</v>
      </c>
    </row>
    <row r="632" spans="1:9" x14ac:dyDescent="0.2">
      <c r="A632" s="121" t="s">
        <v>578</v>
      </c>
      <c r="B632" s="134">
        <v>44452</v>
      </c>
      <c r="C632" s="119">
        <v>2901</v>
      </c>
      <c r="D632" s="119">
        <v>41551</v>
      </c>
      <c r="E632" s="118">
        <v>2920</v>
      </c>
      <c r="F632" s="118">
        <v>41532</v>
      </c>
      <c r="G632" s="117"/>
      <c r="H632" s="117"/>
      <c r="I632" s="117"/>
    </row>
    <row r="633" spans="1:9" x14ac:dyDescent="0.2">
      <c r="A633" s="13" t="s">
        <v>457</v>
      </c>
      <c r="B633" s="135">
        <v>687</v>
      </c>
      <c r="C633" s="112">
        <v>-25</v>
      </c>
      <c r="D633" s="112">
        <v>712</v>
      </c>
      <c r="E633" s="120">
        <v>0</v>
      </c>
      <c r="F633" s="120">
        <v>687</v>
      </c>
    </row>
    <row r="634" spans="1:9" x14ac:dyDescent="0.2">
      <c r="A634" s="13" t="s">
        <v>458</v>
      </c>
      <c r="B634" s="135">
        <v>6853</v>
      </c>
      <c r="C634" s="112">
        <v>3</v>
      </c>
      <c r="D634" s="112">
        <v>6850</v>
      </c>
      <c r="E634" s="120">
        <v>0</v>
      </c>
      <c r="F634" s="120">
        <v>6853</v>
      </c>
    </row>
    <row r="635" spans="1:9" x14ac:dyDescent="0.2">
      <c r="A635" s="13" t="s">
        <v>143</v>
      </c>
      <c r="B635" s="135">
        <v>36912</v>
      </c>
      <c r="C635" s="112">
        <v>2923</v>
      </c>
      <c r="D635" s="112">
        <v>33989</v>
      </c>
      <c r="E635" s="120">
        <v>2920</v>
      </c>
      <c r="F635" s="120">
        <v>33992</v>
      </c>
    </row>
    <row r="636" spans="1:9" x14ac:dyDescent="0.2">
      <c r="A636" s="122" t="s">
        <v>516</v>
      </c>
      <c r="B636" s="135" t="s">
        <v>516</v>
      </c>
      <c r="C636" s="112" t="s">
        <v>516</v>
      </c>
      <c r="D636" s="112" t="s">
        <v>516</v>
      </c>
      <c r="E636" s="120" t="s">
        <v>516</v>
      </c>
      <c r="F636" s="120" t="s">
        <v>516</v>
      </c>
    </row>
    <row r="637" spans="1:9" x14ac:dyDescent="0.2">
      <c r="A637" s="110" t="s">
        <v>516</v>
      </c>
      <c r="B637" s="135" t="s">
        <v>516</v>
      </c>
      <c r="C637" s="112" t="s">
        <v>516</v>
      </c>
      <c r="D637" s="120" t="s">
        <v>516</v>
      </c>
      <c r="E637" s="120" t="s">
        <v>516</v>
      </c>
      <c r="F637" s="120" t="s">
        <v>516</v>
      </c>
    </row>
    <row r="638" spans="1:9" x14ac:dyDescent="0.2">
      <c r="A638" s="121" t="s">
        <v>579</v>
      </c>
      <c r="B638" s="134">
        <v>22824</v>
      </c>
      <c r="C638" s="119">
        <v>254</v>
      </c>
      <c r="D638" s="119">
        <v>22570</v>
      </c>
      <c r="E638" s="118">
        <v>3058</v>
      </c>
      <c r="F638" s="118">
        <v>19766</v>
      </c>
      <c r="G638" s="117"/>
      <c r="H638" s="117"/>
      <c r="I638" s="117"/>
    </row>
    <row r="639" spans="1:9" x14ac:dyDescent="0.2">
      <c r="A639" s="13" t="s">
        <v>460</v>
      </c>
      <c r="B639" s="135">
        <v>7016</v>
      </c>
      <c r="C639" s="112">
        <v>-1</v>
      </c>
      <c r="D639" s="112">
        <v>7017</v>
      </c>
      <c r="E639" s="120">
        <v>0</v>
      </c>
      <c r="F639" s="120">
        <v>7016</v>
      </c>
    </row>
    <row r="640" spans="1:9" x14ac:dyDescent="0.2">
      <c r="A640" s="13" t="s">
        <v>143</v>
      </c>
      <c r="B640" s="135">
        <v>15808</v>
      </c>
      <c r="C640" s="112">
        <v>255</v>
      </c>
      <c r="D640" s="112">
        <v>15553</v>
      </c>
      <c r="E640" s="120">
        <v>3058</v>
      </c>
      <c r="F640" s="120">
        <v>12750</v>
      </c>
    </row>
    <row r="641" spans="1:9" x14ac:dyDescent="0.2">
      <c r="A641" s="122" t="s">
        <v>516</v>
      </c>
      <c r="B641" s="135" t="s">
        <v>516</v>
      </c>
      <c r="C641" s="112" t="s">
        <v>516</v>
      </c>
      <c r="D641" s="112" t="s">
        <v>516</v>
      </c>
      <c r="E641" s="120" t="s">
        <v>516</v>
      </c>
      <c r="F641" s="120" t="s">
        <v>516</v>
      </c>
    </row>
    <row r="642" spans="1:9" x14ac:dyDescent="0.2">
      <c r="A642" s="110" t="s">
        <v>516</v>
      </c>
      <c r="B642" s="135" t="s">
        <v>516</v>
      </c>
      <c r="C642" s="112" t="s">
        <v>516</v>
      </c>
      <c r="D642" s="120" t="s">
        <v>516</v>
      </c>
      <c r="E642" s="120" t="s">
        <v>516</v>
      </c>
      <c r="F642" s="120" t="s">
        <v>516</v>
      </c>
    </row>
    <row r="643" spans="1:9" x14ac:dyDescent="0.2">
      <c r="A643" s="121" t="s">
        <v>580</v>
      </c>
      <c r="B643" s="134">
        <v>15918</v>
      </c>
      <c r="C643" s="119">
        <v>383</v>
      </c>
      <c r="D643" s="119">
        <v>15535</v>
      </c>
      <c r="E643" s="118">
        <v>4903</v>
      </c>
      <c r="F643" s="118">
        <v>11015</v>
      </c>
      <c r="G643" s="117"/>
      <c r="H643" s="117"/>
      <c r="I643" s="117"/>
    </row>
    <row r="644" spans="1:9" x14ac:dyDescent="0.2">
      <c r="A644" s="13" t="s">
        <v>462</v>
      </c>
      <c r="B644" s="135">
        <v>1831</v>
      </c>
      <c r="C644" s="112">
        <v>-66</v>
      </c>
      <c r="D644" s="112">
        <v>1897</v>
      </c>
      <c r="E644" s="120">
        <v>0</v>
      </c>
      <c r="F644" s="120">
        <v>1831</v>
      </c>
    </row>
    <row r="645" spans="1:9" x14ac:dyDescent="0.2">
      <c r="A645" s="13" t="s">
        <v>463</v>
      </c>
      <c r="B645" s="135">
        <v>252</v>
      </c>
      <c r="C645" s="112">
        <v>-3</v>
      </c>
      <c r="D645" s="112">
        <v>255</v>
      </c>
      <c r="E645" s="120">
        <v>0</v>
      </c>
      <c r="F645" s="120">
        <v>252</v>
      </c>
    </row>
    <row r="646" spans="1:9" x14ac:dyDescent="0.2">
      <c r="A646" s="13" t="s">
        <v>769</v>
      </c>
      <c r="B646" s="135">
        <v>386</v>
      </c>
      <c r="C646" s="112">
        <v>-21</v>
      </c>
      <c r="D646" s="112">
        <v>407</v>
      </c>
      <c r="E646" s="120">
        <v>0</v>
      </c>
      <c r="F646" s="120">
        <v>386</v>
      </c>
    </row>
    <row r="647" spans="1:9" x14ac:dyDescent="0.2">
      <c r="A647" s="13" t="s">
        <v>740</v>
      </c>
      <c r="B647" s="135">
        <v>13449</v>
      </c>
      <c r="C647" s="112">
        <v>473</v>
      </c>
      <c r="D647" s="112">
        <v>12976</v>
      </c>
      <c r="E647" s="120">
        <v>4903</v>
      </c>
      <c r="F647" s="120">
        <v>8546</v>
      </c>
    </row>
    <row r="648" spans="1:9" x14ac:dyDescent="0.2">
      <c r="A648" s="122" t="s">
        <v>516</v>
      </c>
      <c r="B648" s="135" t="s">
        <v>516</v>
      </c>
      <c r="C648" s="112" t="s">
        <v>516</v>
      </c>
      <c r="D648" s="112" t="s">
        <v>516</v>
      </c>
      <c r="E648" s="120" t="s">
        <v>516</v>
      </c>
      <c r="F648" s="120" t="s">
        <v>516</v>
      </c>
    </row>
    <row r="649" spans="1:9" x14ac:dyDescent="0.2">
      <c r="A649" s="110" t="s">
        <v>516</v>
      </c>
      <c r="B649" s="135" t="s">
        <v>516</v>
      </c>
      <c r="C649" s="112" t="s">
        <v>516</v>
      </c>
      <c r="D649" s="120" t="s">
        <v>516</v>
      </c>
      <c r="E649" s="120" t="s">
        <v>516</v>
      </c>
      <c r="F649" s="120" t="s">
        <v>516</v>
      </c>
    </row>
    <row r="650" spans="1:9" x14ac:dyDescent="0.2">
      <c r="A650" s="121" t="s">
        <v>581</v>
      </c>
      <c r="B650" s="134">
        <v>510494</v>
      </c>
      <c r="C650" s="119">
        <v>15901</v>
      </c>
      <c r="D650" s="119">
        <v>494593</v>
      </c>
      <c r="E650" s="118">
        <v>1932</v>
      </c>
      <c r="F650" s="118">
        <v>508562</v>
      </c>
      <c r="G650" s="117"/>
      <c r="H650" s="117"/>
      <c r="I650" s="117"/>
    </row>
    <row r="651" spans="1:9" x14ac:dyDescent="0.2">
      <c r="A651" s="13" t="s">
        <v>466</v>
      </c>
      <c r="B651" s="135">
        <v>63534</v>
      </c>
      <c r="C651" s="112">
        <v>2529</v>
      </c>
      <c r="D651" s="112">
        <v>61005</v>
      </c>
      <c r="E651" s="120">
        <v>29</v>
      </c>
      <c r="F651" s="120">
        <v>63505</v>
      </c>
    </row>
    <row r="652" spans="1:9" x14ac:dyDescent="0.2">
      <c r="A652" s="13" t="s">
        <v>467</v>
      </c>
      <c r="B652" s="135">
        <v>4263</v>
      </c>
      <c r="C652" s="112">
        <v>16</v>
      </c>
      <c r="D652" s="112">
        <v>4247</v>
      </c>
      <c r="E652" s="120">
        <v>0</v>
      </c>
      <c r="F652" s="120">
        <v>4263</v>
      </c>
    </row>
    <row r="653" spans="1:9" x14ac:dyDescent="0.2">
      <c r="A653" s="13" t="s">
        <v>468</v>
      </c>
      <c r="B653" s="135">
        <v>20002</v>
      </c>
      <c r="C653" s="112">
        <v>682</v>
      </c>
      <c r="D653" s="112">
        <v>19320</v>
      </c>
      <c r="E653" s="120">
        <v>0</v>
      </c>
      <c r="F653" s="120">
        <v>20002</v>
      </c>
    </row>
    <row r="654" spans="1:9" x14ac:dyDescent="0.2">
      <c r="A654" s="13" t="s">
        <v>469</v>
      </c>
      <c r="B654" s="135">
        <v>30493</v>
      </c>
      <c r="C654" s="112">
        <v>3462</v>
      </c>
      <c r="D654" s="112">
        <v>27031</v>
      </c>
      <c r="E654" s="120">
        <v>0</v>
      </c>
      <c r="F654" s="120">
        <v>30493</v>
      </c>
    </row>
    <row r="655" spans="1:9" x14ac:dyDescent="0.2">
      <c r="A655" s="13" t="s">
        <v>470</v>
      </c>
      <c r="B655" s="135">
        <v>87497</v>
      </c>
      <c r="C655" s="112">
        <v>2315</v>
      </c>
      <c r="D655" s="112">
        <v>85182</v>
      </c>
      <c r="E655" s="120">
        <v>0</v>
      </c>
      <c r="F655" s="120">
        <v>87497</v>
      </c>
    </row>
    <row r="656" spans="1:9" x14ac:dyDescent="0.2">
      <c r="A656" s="13" t="s">
        <v>471</v>
      </c>
      <c r="B656" s="135">
        <v>20958</v>
      </c>
      <c r="C656" s="112">
        <v>208</v>
      </c>
      <c r="D656" s="112">
        <v>20750</v>
      </c>
      <c r="E656" s="120">
        <v>0</v>
      </c>
      <c r="F656" s="120">
        <v>20958</v>
      </c>
    </row>
    <row r="657" spans="1:9" x14ac:dyDescent="0.2">
      <c r="A657" s="13" t="s">
        <v>124</v>
      </c>
      <c r="B657" s="135">
        <v>60</v>
      </c>
      <c r="C657" s="112">
        <v>0</v>
      </c>
      <c r="D657" s="112">
        <v>60</v>
      </c>
      <c r="E657" s="120">
        <v>0</v>
      </c>
      <c r="F657" s="120">
        <v>60</v>
      </c>
    </row>
    <row r="658" spans="1:9" x14ac:dyDescent="0.2">
      <c r="A658" s="13" t="s">
        <v>472</v>
      </c>
      <c r="B658" s="135">
        <v>11712</v>
      </c>
      <c r="C658" s="112">
        <v>53</v>
      </c>
      <c r="D658" s="112">
        <v>11659</v>
      </c>
      <c r="E658" s="120">
        <v>0</v>
      </c>
      <c r="F658" s="120">
        <v>11712</v>
      </c>
    </row>
    <row r="659" spans="1:9" x14ac:dyDescent="0.2">
      <c r="A659" s="13" t="s">
        <v>473</v>
      </c>
      <c r="B659" s="135">
        <v>2651</v>
      </c>
      <c r="C659" s="112">
        <v>27</v>
      </c>
      <c r="D659" s="112">
        <v>2624</v>
      </c>
      <c r="E659" s="120">
        <v>0</v>
      </c>
      <c r="F659" s="120">
        <v>2651</v>
      </c>
    </row>
    <row r="660" spans="1:9" x14ac:dyDescent="0.2">
      <c r="A660" s="13" t="s">
        <v>474</v>
      </c>
      <c r="B660" s="135">
        <v>24285</v>
      </c>
      <c r="C660" s="112">
        <v>1821</v>
      </c>
      <c r="D660" s="112">
        <v>22464</v>
      </c>
      <c r="E660" s="120">
        <v>0</v>
      </c>
      <c r="F660" s="120">
        <v>24285</v>
      </c>
    </row>
    <row r="661" spans="1:9" x14ac:dyDescent="0.2">
      <c r="A661" s="13" t="s">
        <v>475</v>
      </c>
      <c r="B661" s="135">
        <v>1869</v>
      </c>
      <c r="C661" s="112">
        <v>77</v>
      </c>
      <c r="D661" s="112">
        <v>1792</v>
      </c>
      <c r="E661" s="120">
        <v>0</v>
      </c>
      <c r="F661" s="120">
        <v>1869</v>
      </c>
    </row>
    <row r="662" spans="1:9" x14ac:dyDescent="0.2">
      <c r="A662" s="13" t="s">
        <v>476</v>
      </c>
      <c r="B662" s="135">
        <v>11569</v>
      </c>
      <c r="C662" s="112">
        <v>970</v>
      </c>
      <c r="D662" s="112">
        <v>10599</v>
      </c>
      <c r="E662" s="120">
        <v>0</v>
      </c>
      <c r="F662" s="120">
        <v>11569</v>
      </c>
    </row>
    <row r="663" spans="1:9" x14ac:dyDescent="0.2">
      <c r="A663" s="13" t="s">
        <v>477</v>
      </c>
      <c r="B663" s="135">
        <v>40013</v>
      </c>
      <c r="C663" s="112">
        <v>1876</v>
      </c>
      <c r="D663" s="112">
        <v>38137</v>
      </c>
      <c r="E663" s="120">
        <v>6</v>
      </c>
      <c r="F663" s="120">
        <v>40007</v>
      </c>
    </row>
    <row r="664" spans="1:9" x14ac:dyDescent="0.2">
      <c r="A664" s="13" t="s">
        <v>478</v>
      </c>
      <c r="B664" s="135">
        <v>1691</v>
      </c>
      <c r="C664" s="112">
        <v>-45</v>
      </c>
      <c r="D664" s="112">
        <v>1736</v>
      </c>
      <c r="E664" s="120">
        <v>0</v>
      </c>
      <c r="F664" s="120">
        <v>1691</v>
      </c>
    </row>
    <row r="665" spans="1:9" x14ac:dyDescent="0.2">
      <c r="A665" s="13" t="s">
        <v>479</v>
      </c>
      <c r="B665" s="135">
        <v>3047</v>
      </c>
      <c r="C665" s="112">
        <v>15</v>
      </c>
      <c r="D665" s="112">
        <v>3032</v>
      </c>
      <c r="E665" s="120">
        <v>0</v>
      </c>
      <c r="F665" s="120">
        <v>3047</v>
      </c>
    </row>
    <row r="666" spans="1:9" x14ac:dyDescent="0.2">
      <c r="A666" s="13" t="s">
        <v>480</v>
      </c>
      <c r="B666" s="135">
        <v>58656</v>
      </c>
      <c r="C666" s="112">
        <v>2608</v>
      </c>
      <c r="D666" s="112">
        <v>56048</v>
      </c>
      <c r="E666" s="120">
        <v>0</v>
      </c>
      <c r="F666" s="120">
        <v>58656</v>
      </c>
    </row>
    <row r="667" spans="1:9" x14ac:dyDescent="0.2">
      <c r="A667" s="13" t="s">
        <v>481</v>
      </c>
      <c r="B667" s="135">
        <v>12538</v>
      </c>
      <c r="C667" s="112">
        <v>286</v>
      </c>
      <c r="D667" s="112">
        <v>12252</v>
      </c>
      <c r="E667" s="120">
        <v>0</v>
      </c>
      <c r="F667" s="120">
        <v>12538</v>
      </c>
    </row>
    <row r="668" spans="1:9" x14ac:dyDescent="0.2">
      <c r="A668" s="13" t="s">
        <v>143</v>
      </c>
      <c r="B668" s="135">
        <v>115656</v>
      </c>
      <c r="C668" s="112">
        <v>-999</v>
      </c>
      <c r="D668" s="112">
        <v>116655</v>
      </c>
      <c r="E668" s="120">
        <v>1897</v>
      </c>
      <c r="F668" s="120">
        <v>113759</v>
      </c>
    </row>
    <row r="669" spans="1:9" x14ac:dyDescent="0.2">
      <c r="A669" s="121" t="s">
        <v>722</v>
      </c>
      <c r="B669" s="135" t="s">
        <v>516</v>
      </c>
      <c r="C669" s="112" t="s">
        <v>516</v>
      </c>
      <c r="D669" s="112" t="s">
        <v>516</v>
      </c>
      <c r="E669" s="120" t="s">
        <v>516</v>
      </c>
      <c r="F669" s="120" t="s">
        <v>516</v>
      </c>
    </row>
    <row r="670" spans="1:9" x14ac:dyDescent="0.2">
      <c r="A670" s="13" t="s">
        <v>722</v>
      </c>
      <c r="B670" s="135" t="s">
        <v>516</v>
      </c>
      <c r="C670" s="112" t="s">
        <v>516</v>
      </c>
      <c r="D670" s="120" t="s">
        <v>516</v>
      </c>
      <c r="E670" s="120" t="s">
        <v>516</v>
      </c>
      <c r="F670" s="120" t="s">
        <v>516</v>
      </c>
    </row>
    <row r="671" spans="1:9" x14ac:dyDescent="0.2">
      <c r="A671" s="121" t="s">
        <v>582</v>
      </c>
      <c r="B671" s="134">
        <v>31283</v>
      </c>
      <c r="C671" s="119">
        <v>507</v>
      </c>
      <c r="D671" s="119">
        <v>30776</v>
      </c>
      <c r="E671" s="118">
        <v>3300</v>
      </c>
      <c r="F671" s="118">
        <v>27983</v>
      </c>
      <c r="G671" s="117"/>
      <c r="H671" s="117"/>
      <c r="I671" s="117"/>
    </row>
    <row r="672" spans="1:9" x14ac:dyDescent="0.2">
      <c r="A672" s="13" t="s">
        <v>483</v>
      </c>
      <c r="B672" s="135">
        <v>281</v>
      </c>
      <c r="C672" s="112">
        <v>-12</v>
      </c>
      <c r="D672" s="112">
        <v>293</v>
      </c>
      <c r="E672" s="120">
        <v>0</v>
      </c>
      <c r="F672" s="120">
        <v>281</v>
      </c>
    </row>
    <row r="673" spans="1:9" x14ac:dyDescent="0.2">
      <c r="A673" s="13" t="s">
        <v>484</v>
      </c>
      <c r="B673" s="135">
        <v>459</v>
      </c>
      <c r="C673" s="112">
        <v>2</v>
      </c>
      <c r="D673" s="112">
        <v>457</v>
      </c>
      <c r="E673" s="120">
        <v>0</v>
      </c>
      <c r="F673" s="120">
        <v>459</v>
      </c>
    </row>
    <row r="674" spans="1:9" x14ac:dyDescent="0.2">
      <c r="A674" s="13" t="s">
        <v>143</v>
      </c>
      <c r="B674" s="135">
        <v>30543</v>
      </c>
      <c r="C674" s="112">
        <v>517</v>
      </c>
      <c r="D674" s="112">
        <v>30026</v>
      </c>
      <c r="E674" s="120">
        <v>3300</v>
      </c>
      <c r="F674" s="120">
        <v>27243</v>
      </c>
    </row>
    <row r="675" spans="1:9" x14ac:dyDescent="0.2">
      <c r="A675" s="121" t="s">
        <v>516</v>
      </c>
      <c r="B675" s="135" t="s">
        <v>516</v>
      </c>
      <c r="C675" s="112" t="s">
        <v>516</v>
      </c>
      <c r="D675" s="112" t="s">
        <v>516</v>
      </c>
      <c r="E675" s="120" t="s">
        <v>516</v>
      </c>
      <c r="F675" s="120" t="s">
        <v>516</v>
      </c>
    </row>
    <row r="676" spans="1:9" x14ac:dyDescent="0.2">
      <c r="A676" s="110" t="s">
        <v>516</v>
      </c>
      <c r="B676" s="135" t="s">
        <v>516</v>
      </c>
      <c r="C676" s="112" t="s">
        <v>516</v>
      </c>
      <c r="D676" s="120" t="s">
        <v>516</v>
      </c>
      <c r="E676" s="120" t="s">
        <v>516</v>
      </c>
      <c r="F676" s="120" t="s">
        <v>516</v>
      </c>
    </row>
    <row r="677" spans="1:9" x14ac:dyDescent="0.2">
      <c r="A677" s="121" t="s">
        <v>583</v>
      </c>
      <c r="B677" s="134">
        <v>60687</v>
      </c>
      <c r="C677" s="119">
        <v>5644</v>
      </c>
      <c r="D677" s="119">
        <v>55043</v>
      </c>
      <c r="E677" s="118">
        <v>1459</v>
      </c>
      <c r="F677" s="118">
        <v>59228</v>
      </c>
      <c r="G677" s="117"/>
      <c r="H677" s="117"/>
      <c r="I677" s="117"/>
    </row>
    <row r="678" spans="1:9" x14ac:dyDescent="0.2">
      <c r="A678" s="13" t="s">
        <v>486</v>
      </c>
      <c r="B678" s="135">
        <v>5429</v>
      </c>
      <c r="C678" s="112">
        <v>252</v>
      </c>
      <c r="D678" s="112">
        <v>5177</v>
      </c>
      <c r="E678" s="120">
        <v>36</v>
      </c>
      <c r="F678" s="120">
        <v>5393</v>
      </c>
    </row>
    <row r="679" spans="1:9" x14ac:dyDescent="0.2">
      <c r="A679" s="13" t="s">
        <v>487</v>
      </c>
      <c r="B679" s="135">
        <v>2667</v>
      </c>
      <c r="C679" s="112">
        <v>880</v>
      </c>
      <c r="D679" s="112">
        <v>1787</v>
      </c>
      <c r="E679" s="120">
        <v>0</v>
      </c>
      <c r="F679" s="120">
        <v>2667</v>
      </c>
    </row>
    <row r="680" spans="1:9" x14ac:dyDescent="0.2">
      <c r="A680" s="13" t="s">
        <v>488</v>
      </c>
      <c r="B680" s="135">
        <v>622</v>
      </c>
      <c r="C680" s="112">
        <v>-22</v>
      </c>
      <c r="D680" s="112">
        <v>644</v>
      </c>
      <c r="E680" s="120">
        <v>0</v>
      </c>
      <c r="F680" s="120">
        <v>622</v>
      </c>
    </row>
    <row r="681" spans="1:9" x14ac:dyDescent="0.2">
      <c r="A681" s="13" t="s">
        <v>143</v>
      </c>
      <c r="B681" s="135">
        <v>51969</v>
      </c>
      <c r="C681" s="112">
        <v>4534</v>
      </c>
      <c r="D681" s="112">
        <v>47435</v>
      </c>
      <c r="E681" s="120">
        <v>1423</v>
      </c>
      <c r="F681" s="120">
        <v>50546</v>
      </c>
    </row>
    <row r="682" spans="1:9" x14ac:dyDescent="0.2">
      <c r="A682" s="121" t="s">
        <v>516</v>
      </c>
      <c r="B682" s="135" t="s">
        <v>516</v>
      </c>
      <c r="C682" s="112" t="s">
        <v>516</v>
      </c>
      <c r="D682" s="112" t="s">
        <v>516</v>
      </c>
      <c r="E682" s="120" t="s">
        <v>516</v>
      </c>
      <c r="F682" s="120" t="s">
        <v>516</v>
      </c>
    </row>
    <row r="683" spans="1:9" x14ac:dyDescent="0.2">
      <c r="A683" s="110" t="s">
        <v>516</v>
      </c>
      <c r="B683" s="135" t="s">
        <v>516</v>
      </c>
      <c r="C683" s="112" t="s">
        <v>516</v>
      </c>
      <c r="D683" s="120" t="s">
        <v>516</v>
      </c>
      <c r="E683" s="120" t="s">
        <v>516</v>
      </c>
      <c r="F683" s="120" t="s">
        <v>516</v>
      </c>
    </row>
    <row r="684" spans="1:9" x14ac:dyDescent="0.2">
      <c r="A684" s="121" t="s">
        <v>584</v>
      </c>
      <c r="B684" s="134">
        <v>24975</v>
      </c>
      <c r="C684" s="119">
        <v>79</v>
      </c>
      <c r="D684" s="119">
        <v>24896</v>
      </c>
      <c r="E684" s="118">
        <v>2534</v>
      </c>
      <c r="F684" s="118">
        <v>22441</v>
      </c>
      <c r="G684" s="117"/>
      <c r="H684" s="117"/>
      <c r="I684" s="117"/>
    </row>
    <row r="685" spans="1:9" x14ac:dyDescent="0.2">
      <c r="A685" s="13" t="s">
        <v>490</v>
      </c>
      <c r="B685" s="135">
        <v>278</v>
      </c>
      <c r="C685" s="112">
        <v>-133</v>
      </c>
      <c r="D685" s="112">
        <v>411</v>
      </c>
      <c r="E685" s="120">
        <v>0</v>
      </c>
      <c r="F685" s="120">
        <v>278</v>
      </c>
    </row>
    <row r="686" spans="1:9" x14ac:dyDescent="0.2">
      <c r="A686" s="13" t="s">
        <v>491</v>
      </c>
      <c r="B686" s="135">
        <v>3512</v>
      </c>
      <c r="C686" s="112">
        <v>-93</v>
      </c>
      <c r="D686" s="112">
        <v>3605</v>
      </c>
      <c r="E686" s="120">
        <v>0</v>
      </c>
      <c r="F686" s="120">
        <v>3512</v>
      </c>
    </row>
    <row r="687" spans="1:9" x14ac:dyDescent="0.2">
      <c r="A687" s="13" t="s">
        <v>492</v>
      </c>
      <c r="B687" s="135">
        <v>220</v>
      </c>
      <c r="C687" s="112">
        <v>-50</v>
      </c>
      <c r="D687" s="112">
        <v>270</v>
      </c>
      <c r="E687" s="120">
        <v>0</v>
      </c>
      <c r="F687" s="120">
        <v>220</v>
      </c>
    </row>
    <row r="688" spans="1:9" x14ac:dyDescent="0.2">
      <c r="A688" s="13" t="s">
        <v>493</v>
      </c>
      <c r="B688" s="135">
        <v>689</v>
      </c>
      <c r="C688" s="112">
        <v>2</v>
      </c>
      <c r="D688" s="112">
        <v>687</v>
      </c>
      <c r="E688" s="120">
        <v>0</v>
      </c>
      <c r="F688" s="120">
        <v>689</v>
      </c>
      <c r="H688" s="104"/>
    </row>
    <row r="689" spans="1:17" x14ac:dyDescent="0.2">
      <c r="A689" s="13" t="s">
        <v>494</v>
      </c>
      <c r="B689" s="135">
        <v>388</v>
      </c>
      <c r="C689" s="112">
        <v>5</v>
      </c>
      <c r="D689" s="112">
        <v>383</v>
      </c>
      <c r="E689" s="120">
        <v>0</v>
      </c>
      <c r="F689" s="120">
        <v>388</v>
      </c>
    </row>
    <row r="690" spans="1:17" x14ac:dyDescent="0.2">
      <c r="A690" s="13" t="s">
        <v>143</v>
      </c>
      <c r="B690" s="135">
        <v>19888</v>
      </c>
      <c r="C690" s="112">
        <v>348</v>
      </c>
      <c r="D690" s="112">
        <v>19540</v>
      </c>
      <c r="E690" s="120">
        <v>2534</v>
      </c>
      <c r="F690" s="120">
        <v>17354</v>
      </c>
    </row>
    <row r="691" spans="1:17" x14ac:dyDescent="0.2">
      <c r="A691" s="91"/>
      <c r="B691" s="137"/>
      <c r="C691" s="120"/>
    </row>
    <row r="692" spans="1:17" x14ac:dyDescent="0.2">
      <c r="A692" s="107"/>
      <c r="B692" s="134"/>
      <c r="C692" s="119"/>
      <c r="D692" s="119"/>
      <c r="E692" s="118"/>
      <c r="F692" s="118"/>
      <c r="G692" s="117"/>
      <c r="H692" s="117"/>
      <c r="I692" s="117"/>
      <c r="J692" s="116"/>
      <c r="K692" s="116"/>
      <c r="L692" s="116"/>
      <c r="M692" s="116"/>
      <c r="N692" s="116"/>
      <c r="O692" s="116"/>
    </row>
    <row r="693" spans="1:17" x14ac:dyDescent="0.2">
      <c r="A693" s="115" t="s">
        <v>738</v>
      </c>
      <c r="B693" s="133">
        <v>19815183</v>
      </c>
      <c r="C693" s="114">
        <v>1013851</v>
      </c>
      <c r="D693" s="114">
        <v>18801332</v>
      </c>
      <c r="E693" s="114">
        <v>123645</v>
      </c>
      <c r="F693" s="114">
        <v>19691538</v>
      </c>
      <c r="H693" s="104"/>
      <c r="I693" s="104"/>
      <c r="J693" s="104"/>
      <c r="K693" s="104"/>
      <c r="L693" s="104"/>
      <c r="M693" s="113"/>
      <c r="N693" s="104"/>
      <c r="O693" s="104"/>
      <c r="P693" s="104"/>
    </row>
    <row r="694" spans="1:17" x14ac:dyDescent="0.2">
      <c r="A694" s="107" t="s">
        <v>770</v>
      </c>
      <c r="B694" s="135">
        <v>10018127</v>
      </c>
      <c r="C694" s="112">
        <v>564946</v>
      </c>
      <c r="D694" s="112">
        <v>9453181</v>
      </c>
      <c r="E694" s="112">
        <v>19620</v>
      </c>
      <c r="F694" s="112">
        <v>9998507</v>
      </c>
      <c r="I694" s="104"/>
      <c r="J694" s="104"/>
      <c r="K694" s="104"/>
      <c r="L694" s="104"/>
      <c r="M694" s="104"/>
      <c r="N694" s="104"/>
      <c r="O694" s="104"/>
      <c r="P694" s="104"/>
      <c r="Q694" s="104"/>
    </row>
    <row r="695" spans="1:17" x14ac:dyDescent="0.2">
      <c r="A695" s="107" t="s">
        <v>36</v>
      </c>
      <c r="B695" s="135">
        <v>9797056</v>
      </c>
      <c r="C695" s="112">
        <v>448905</v>
      </c>
      <c r="D695" s="112">
        <v>9348151</v>
      </c>
      <c r="E695" s="112">
        <v>104025</v>
      </c>
      <c r="F695" s="112">
        <v>9693031</v>
      </c>
      <c r="I695" s="104"/>
      <c r="J695" s="104"/>
      <c r="K695" s="111"/>
      <c r="L695" s="111"/>
      <c r="M695" s="111"/>
      <c r="N695" s="111"/>
      <c r="O695" s="111"/>
    </row>
    <row r="696" spans="1:17" x14ac:dyDescent="0.2">
      <c r="A696" s="107"/>
      <c r="B696" s="135"/>
      <c r="C696" s="112"/>
      <c r="D696" s="112"/>
      <c r="E696" s="112"/>
      <c r="F696" s="112"/>
      <c r="I696" s="111"/>
      <c r="J696" s="111"/>
      <c r="K696" s="111"/>
      <c r="L696" s="111"/>
      <c r="M696" s="111"/>
      <c r="N696" s="111"/>
      <c r="O696" s="111"/>
    </row>
    <row r="697" spans="1:17" x14ac:dyDescent="0.2">
      <c r="A697" s="110"/>
    </row>
    <row r="698" spans="1:17" x14ac:dyDescent="0.2">
      <c r="A698" s="110" t="s">
        <v>1350</v>
      </c>
      <c r="I698" s="109"/>
      <c r="J698" s="109"/>
      <c r="K698" s="109"/>
      <c r="L698" s="109"/>
      <c r="M698" s="109"/>
      <c r="N698" s="109"/>
      <c r="O698" s="109"/>
    </row>
    <row r="699" spans="1:17" x14ac:dyDescent="0.2">
      <c r="A699" s="108" t="s">
        <v>771</v>
      </c>
    </row>
    <row r="700" spans="1:17" x14ac:dyDescent="0.2">
      <c r="A700" s="107" t="s">
        <v>1339</v>
      </c>
    </row>
    <row r="701" spans="1:17" x14ac:dyDescent="0.2">
      <c r="B701" s="138"/>
      <c r="C701" s="106"/>
      <c r="D701" s="106"/>
      <c r="E701" s="106"/>
      <c r="F701" s="106"/>
      <c r="I701" s="105"/>
      <c r="J701" s="104"/>
      <c r="K701" s="104"/>
      <c r="L701" s="104"/>
      <c r="M701" s="104"/>
      <c r="N701" s="104"/>
      <c r="O701" s="104"/>
    </row>
    <row r="702" spans="1:17" x14ac:dyDescent="0.2">
      <c r="A702" s="1" t="s">
        <v>1351</v>
      </c>
      <c r="I702" s="102"/>
      <c r="J702" s="104"/>
      <c r="K702" s="104"/>
      <c r="L702" s="104"/>
      <c r="M702" s="104"/>
      <c r="N702" s="104"/>
      <c r="O702" s="104"/>
    </row>
    <row r="703" spans="1:17" x14ac:dyDescent="0.2">
      <c r="I703" s="102"/>
      <c r="J703" s="104"/>
      <c r="K703" s="104"/>
      <c r="L703" s="104"/>
      <c r="M703" s="104"/>
      <c r="N703" s="104"/>
      <c r="O703" s="104"/>
    </row>
    <row r="704" spans="1:17" x14ac:dyDescent="0.2">
      <c r="I704" s="102"/>
      <c r="J704" s="104"/>
      <c r="K704" s="104"/>
      <c r="L704" s="104"/>
      <c r="M704" s="104"/>
      <c r="N704" s="104"/>
      <c r="O704" s="104"/>
    </row>
    <row r="705" spans="9:15" x14ac:dyDescent="0.2">
      <c r="I705" s="102"/>
      <c r="J705" s="102"/>
      <c r="K705" s="103"/>
      <c r="L705" s="103"/>
      <c r="M705" s="103"/>
      <c r="N705" s="103"/>
      <c r="O705" s="103"/>
    </row>
    <row r="706" spans="9:15" x14ac:dyDescent="0.2">
      <c r="I706" s="102"/>
      <c r="J706" s="102"/>
      <c r="K706" s="104"/>
      <c r="L706" s="104"/>
      <c r="M706" s="104"/>
      <c r="N706" s="104"/>
      <c r="O706" s="104"/>
    </row>
    <row r="707" spans="9:15" x14ac:dyDescent="0.2">
      <c r="I707" s="102"/>
      <c r="J707" s="102"/>
      <c r="K707" s="103"/>
      <c r="L707" s="103"/>
      <c r="M707" s="103"/>
      <c r="N707" s="103"/>
      <c r="O707" s="103"/>
    </row>
    <row r="708" spans="9:15" x14ac:dyDescent="0.2">
      <c r="I708" s="102"/>
      <c r="J708" s="102"/>
      <c r="K708" s="102"/>
      <c r="L708" s="102"/>
      <c r="M708" s="102"/>
      <c r="N708" s="102"/>
      <c r="O708" s="102"/>
    </row>
    <row r="709" spans="9:15" x14ac:dyDescent="0.2">
      <c r="I709" s="102"/>
      <c r="J709" s="102"/>
      <c r="K709" s="102"/>
      <c r="L709" s="102"/>
      <c r="M709" s="102"/>
      <c r="N709" s="102"/>
      <c r="O709" s="102"/>
    </row>
  </sheetData>
  <conditionalFormatting sqref="A702">
    <cfRule type="expression" dxfId="187" priority="1" stopIfTrue="1">
      <formula>NOT(ISERROR(SEARCH("County",A702)))</formula>
    </cfRule>
  </conditionalFormatting>
  <pageMargins left="0.65" right="0.65" top="0.8" bottom="0.8" header="0.4" footer="0.3"/>
  <pageSetup scale="84" fitToHeight="0" orientation="portrait" horizontalDpi="4294967293" r:id="rId1"/>
  <headerFooter>
    <oddHeader>&amp;C&amp;"-,Bold"&amp;14Estimates of Population by County and City in Florida: April 1, 2015</oddHeader>
    <oddFooter>&amp;LBureau of Economic and Business Research, University of Florida&amp;RFlorida Estimates of Population 2015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701"/>
  <sheetViews>
    <sheetView workbookViewId="0">
      <selection activeCell="N43" sqref="N43"/>
    </sheetView>
  </sheetViews>
  <sheetFormatPr defaultColWidth="8.7109375" defaultRowHeight="14.25" x14ac:dyDescent="0.2"/>
  <cols>
    <col min="1" max="1" width="27.7109375" style="80" customWidth="1"/>
    <col min="2" max="2" width="16.28515625" style="79" customWidth="1"/>
    <col min="3" max="3" width="12.7109375" style="79" customWidth="1"/>
    <col min="4" max="4" width="16.7109375" style="80" customWidth="1"/>
    <col min="5" max="5" width="9.7109375" style="79" customWidth="1"/>
    <col min="6" max="6" width="18.28515625" style="90" customWidth="1"/>
    <col min="7" max="16384" width="8.7109375" style="80"/>
  </cols>
  <sheetData>
    <row r="1" spans="1:7" x14ac:dyDescent="0.2">
      <c r="A1" s="1" t="s">
        <v>1352</v>
      </c>
      <c r="B1" s="1" t="s">
        <v>1353</v>
      </c>
      <c r="D1" s="79"/>
      <c r="F1" s="79"/>
      <c r="G1" s="79"/>
    </row>
    <row r="2" spans="1:7" x14ac:dyDescent="0.2">
      <c r="A2" s="1"/>
      <c r="B2" s="1"/>
      <c r="D2" s="79"/>
      <c r="F2" s="79"/>
      <c r="G2" s="79"/>
    </row>
    <row r="3" spans="1:7" x14ac:dyDescent="0.2">
      <c r="B3" s="81"/>
      <c r="C3" s="81"/>
      <c r="D3" s="82"/>
      <c r="E3" s="83"/>
      <c r="F3" s="84" t="s">
        <v>505</v>
      </c>
    </row>
    <row r="4" spans="1:7" s="85" customFormat="1" x14ac:dyDescent="0.2">
      <c r="A4" s="97"/>
      <c r="B4" s="98" t="s">
        <v>597</v>
      </c>
      <c r="C4" s="98"/>
      <c r="D4" s="98" t="s">
        <v>597</v>
      </c>
      <c r="E4" s="98"/>
      <c r="F4" s="98" t="s">
        <v>683</v>
      </c>
    </row>
    <row r="5" spans="1:7" s="85" customFormat="1" x14ac:dyDescent="0.2">
      <c r="A5" s="97" t="s">
        <v>508</v>
      </c>
      <c r="B5" s="98" t="s">
        <v>1354</v>
      </c>
      <c r="C5" s="98" t="s">
        <v>684</v>
      </c>
      <c r="D5" s="98" t="s">
        <v>736</v>
      </c>
      <c r="E5" s="98"/>
      <c r="F5" s="98" t="s">
        <v>511</v>
      </c>
    </row>
    <row r="6" spans="1:7" s="85" customFormat="1" ht="15" thickBot="1" x14ac:dyDescent="0.25">
      <c r="A6" s="99" t="s">
        <v>512</v>
      </c>
      <c r="B6" s="100" t="s">
        <v>685</v>
      </c>
      <c r="C6" s="100" t="s">
        <v>509</v>
      </c>
      <c r="D6" s="100" t="s">
        <v>686</v>
      </c>
      <c r="E6" s="100" t="s">
        <v>687</v>
      </c>
      <c r="F6" s="100" t="s">
        <v>1355</v>
      </c>
    </row>
    <row r="7" spans="1:7" s="85" customFormat="1" ht="15" thickTop="1" x14ac:dyDescent="0.2">
      <c r="A7" s="97"/>
      <c r="B7" s="98"/>
      <c r="C7" s="98"/>
      <c r="D7" s="98"/>
      <c r="E7" s="98"/>
      <c r="F7" s="98"/>
    </row>
    <row r="8" spans="1:7" x14ac:dyDescent="0.2">
      <c r="A8" s="92" t="s">
        <v>738</v>
      </c>
      <c r="B8" s="79">
        <v>19507369</v>
      </c>
      <c r="C8" s="79">
        <v>706037</v>
      </c>
      <c r="D8" s="79">
        <v>18801332</v>
      </c>
      <c r="E8" s="79">
        <v>124653</v>
      </c>
      <c r="F8" s="79">
        <v>19382716</v>
      </c>
    </row>
    <row r="10" spans="1:7" x14ac:dyDescent="0.2">
      <c r="A10" s="87" t="s">
        <v>10</v>
      </c>
      <c r="B10" s="88">
        <v>250730</v>
      </c>
      <c r="C10" s="88">
        <v>3394</v>
      </c>
      <c r="D10" s="88">
        <v>247336</v>
      </c>
      <c r="E10" s="76">
        <v>1316</v>
      </c>
      <c r="F10" s="76">
        <v>249414</v>
      </c>
    </row>
    <row r="11" spans="1:7" x14ac:dyDescent="0.2">
      <c r="A11" s="13" t="s">
        <v>10</v>
      </c>
      <c r="B11" s="14">
        <v>9479</v>
      </c>
      <c r="C11" s="14">
        <v>420</v>
      </c>
      <c r="D11" s="88">
        <v>9059</v>
      </c>
      <c r="E11" s="79">
        <v>0</v>
      </c>
      <c r="F11" s="79">
        <v>9479</v>
      </c>
    </row>
    <row r="12" spans="1:7" x14ac:dyDescent="0.2">
      <c r="A12" s="13" t="s">
        <v>11</v>
      </c>
      <c r="B12" s="14">
        <v>1137</v>
      </c>
      <c r="C12" s="14">
        <v>19</v>
      </c>
      <c r="D12" s="88">
        <v>1118</v>
      </c>
      <c r="E12" s="79">
        <v>0</v>
      </c>
      <c r="F12" s="79">
        <v>1137</v>
      </c>
    </row>
    <row r="13" spans="1:7" x14ac:dyDescent="0.2">
      <c r="A13" s="13" t="s">
        <v>739</v>
      </c>
      <c r="B13" s="14">
        <v>125661</v>
      </c>
      <c r="C13" s="14">
        <v>1185</v>
      </c>
      <c r="D13" s="88">
        <v>124476</v>
      </c>
      <c r="E13" s="79">
        <v>865</v>
      </c>
      <c r="F13" s="79">
        <v>124796</v>
      </c>
    </row>
    <row r="14" spans="1:7" x14ac:dyDescent="0.2">
      <c r="A14" s="13" t="s">
        <v>13</v>
      </c>
      <c r="B14" s="14">
        <v>1356</v>
      </c>
      <c r="C14" s="14">
        <v>-61</v>
      </c>
      <c r="D14" s="88">
        <v>1417</v>
      </c>
      <c r="E14" s="79">
        <v>0</v>
      </c>
      <c r="F14" s="79">
        <v>1356</v>
      </c>
    </row>
    <row r="15" spans="1:7" x14ac:dyDescent="0.2">
      <c r="A15" s="13" t="s">
        <v>14</v>
      </c>
      <c r="B15" s="14">
        <v>5533</v>
      </c>
      <c r="C15" s="14">
        <v>183</v>
      </c>
      <c r="D15" s="88">
        <v>5350</v>
      </c>
      <c r="E15" s="79">
        <v>0</v>
      </c>
      <c r="F15" s="79">
        <v>5533</v>
      </c>
    </row>
    <row r="16" spans="1:7" x14ac:dyDescent="0.2">
      <c r="A16" s="13" t="s">
        <v>15</v>
      </c>
      <c r="B16" s="14">
        <v>373</v>
      </c>
      <c r="C16" s="14">
        <v>13</v>
      </c>
      <c r="D16" s="88">
        <v>360</v>
      </c>
      <c r="E16" s="79">
        <v>0</v>
      </c>
      <c r="F16" s="79">
        <v>373</v>
      </c>
    </row>
    <row r="17" spans="1:6" x14ac:dyDescent="0.2">
      <c r="A17" s="13" t="s">
        <v>16</v>
      </c>
      <c r="B17" s="14">
        <v>594</v>
      </c>
      <c r="C17" s="14">
        <v>-6</v>
      </c>
      <c r="D17" s="88">
        <v>600</v>
      </c>
      <c r="E17" s="79">
        <v>0</v>
      </c>
      <c r="F17" s="79">
        <v>594</v>
      </c>
    </row>
    <row r="18" spans="1:6" x14ac:dyDescent="0.2">
      <c r="A18" s="13" t="s">
        <v>17</v>
      </c>
      <c r="B18" s="14">
        <v>5264</v>
      </c>
      <c r="C18" s="14">
        <v>314</v>
      </c>
      <c r="D18" s="88">
        <v>4950</v>
      </c>
      <c r="E18" s="79">
        <v>0</v>
      </c>
      <c r="F18" s="79">
        <v>5264</v>
      </c>
    </row>
    <row r="19" spans="1:6" x14ac:dyDescent="0.2">
      <c r="A19" s="13" t="s">
        <v>18</v>
      </c>
      <c r="B19" s="14">
        <v>953</v>
      </c>
      <c r="C19" s="14">
        <v>-62</v>
      </c>
      <c r="D19" s="88">
        <v>1015</v>
      </c>
      <c r="E19" s="79">
        <v>0</v>
      </c>
      <c r="F19" s="79">
        <v>953</v>
      </c>
    </row>
    <row r="20" spans="1:6" x14ac:dyDescent="0.2">
      <c r="A20" s="13" t="s">
        <v>740</v>
      </c>
      <c r="B20" s="14">
        <v>100380</v>
      </c>
      <c r="C20" s="14">
        <v>1389</v>
      </c>
      <c r="D20" s="88">
        <v>98991</v>
      </c>
      <c r="E20" s="79">
        <v>451</v>
      </c>
      <c r="F20" s="79">
        <v>99929</v>
      </c>
    </row>
    <row r="21" spans="1:6" x14ac:dyDescent="0.2">
      <c r="A21" s="89"/>
      <c r="B21" s="88"/>
      <c r="C21" s="88"/>
      <c r="D21" s="88"/>
    </row>
    <row r="22" spans="1:6" x14ac:dyDescent="0.2">
      <c r="D22" s="79"/>
    </row>
    <row r="23" spans="1:6" x14ac:dyDescent="0.2">
      <c r="A23" s="87" t="s">
        <v>1356</v>
      </c>
      <c r="B23" s="88">
        <v>26991</v>
      </c>
      <c r="C23" s="88">
        <v>-124</v>
      </c>
      <c r="D23" s="88">
        <v>27115</v>
      </c>
      <c r="E23" s="76">
        <v>2021</v>
      </c>
      <c r="F23" s="76">
        <v>24970</v>
      </c>
    </row>
    <row r="24" spans="1:6" x14ac:dyDescent="0.2">
      <c r="A24" s="13" t="s">
        <v>21</v>
      </c>
      <c r="B24" s="14">
        <v>428</v>
      </c>
      <c r="C24" s="14">
        <v>-9</v>
      </c>
      <c r="D24" s="88">
        <v>437</v>
      </c>
      <c r="E24" s="79">
        <v>0</v>
      </c>
      <c r="F24" s="79">
        <v>428</v>
      </c>
    </row>
    <row r="25" spans="1:6" x14ac:dyDescent="0.2">
      <c r="A25" s="13" t="s">
        <v>22</v>
      </c>
      <c r="B25" s="14">
        <v>6375</v>
      </c>
      <c r="C25" s="14">
        <v>1</v>
      </c>
      <c r="D25" s="88">
        <v>6374</v>
      </c>
      <c r="E25" s="79">
        <v>0</v>
      </c>
      <c r="F25" s="79">
        <v>6375</v>
      </c>
    </row>
    <row r="26" spans="1:6" x14ac:dyDescent="0.2">
      <c r="A26" s="13" t="s">
        <v>143</v>
      </c>
      <c r="B26" s="14">
        <v>20188</v>
      </c>
      <c r="C26" s="14">
        <v>-116</v>
      </c>
      <c r="D26" s="88">
        <v>20304</v>
      </c>
      <c r="E26" s="79">
        <v>2021</v>
      </c>
      <c r="F26" s="79">
        <v>18167</v>
      </c>
    </row>
    <row r="27" spans="1:6" x14ac:dyDescent="0.2">
      <c r="A27" s="89"/>
      <c r="B27" s="88"/>
      <c r="C27" s="88"/>
      <c r="D27" s="88"/>
    </row>
    <row r="28" spans="1:6" x14ac:dyDescent="0.2">
      <c r="D28" s="79"/>
    </row>
    <row r="29" spans="1:6" x14ac:dyDescent="0.2">
      <c r="A29" s="87" t="s">
        <v>1357</v>
      </c>
      <c r="B29" s="88">
        <v>170781</v>
      </c>
      <c r="C29" s="88">
        <v>1929</v>
      </c>
      <c r="D29" s="88">
        <v>168852</v>
      </c>
      <c r="E29" s="76">
        <v>1150</v>
      </c>
      <c r="F29" s="76">
        <v>169631</v>
      </c>
    </row>
    <row r="30" spans="1:6" x14ac:dyDescent="0.2">
      <c r="A30" s="13" t="s">
        <v>24</v>
      </c>
      <c r="B30" s="14">
        <v>14581</v>
      </c>
      <c r="C30" s="14">
        <v>176</v>
      </c>
      <c r="D30" s="88">
        <v>14405</v>
      </c>
      <c r="E30" s="79">
        <v>0</v>
      </c>
      <c r="F30" s="79">
        <v>14581</v>
      </c>
    </row>
    <row r="31" spans="1:6" x14ac:dyDescent="0.2">
      <c r="A31" s="13" t="s">
        <v>25</v>
      </c>
      <c r="B31" s="14">
        <v>19068</v>
      </c>
      <c r="C31" s="14">
        <v>575</v>
      </c>
      <c r="D31" s="88">
        <v>18493</v>
      </c>
      <c r="E31" s="79">
        <v>0</v>
      </c>
      <c r="F31" s="79">
        <v>19068</v>
      </c>
    </row>
    <row r="32" spans="1:6" x14ac:dyDescent="0.2">
      <c r="A32" s="13" t="s">
        <v>26</v>
      </c>
      <c r="B32" s="14">
        <v>1126</v>
      </c>
      <c r="C32" s="14">
        <v>54</v>
      </c>
      <c r="D32" s="88">
        <v>1072</v>
      </c>
      <c r="E32" s="79">
        <v>0</v>
      </c>
      <c r="F32" s="79">
        <v>1126</v>
      </c>
    </row>
    <row r="33" spans="1:6" x14ac:dyDescent="0.2">
      <c r="A33" s="13" t="s">
        <v>741</v>
      </c>
      <c r="B33" s="14">
        <v>35773</v>
      </c>
      <c r="C33" s="14">
        <v>268</v>
      </c>
      <c r="D33" s="79">
        <v>35505</v>
      </c>
      <c r="E33" s="79">
        <v>111</v>
      </c>
      <c r="F33" s="79">
        <v>35662</v>
      </c>
    </row>
    <row r="34" spans="1:6" x14ac:dyDescent="0.2">
      <c r="A34" s="13" t="s">
        <v>28</v>
      </c>
      <c r="B34" s="14">
        <v>12191</v>
      </c>
      <c r="C34" s="14">
        <v>173</v>
      </c>
      <c r="D34" s="88">
        <v>12018</v>
      </c>
      <c r="E34" s="79">
        <v>0</v>
      </c>
      <c r="F34" s="79">
        <v>12191</v>
      </c>
    </row>
    <row r="35" spans="1:6" x14ac:dyDescent="0.2">
      <c r="A35" s="13" t="s">
        <v>29</v>
      </c>
      <c r="B35" s="14">
        <v>4355</v>
      </c>
      <c r="C35" s="14">
        <v>38</v>
      </c>
      <c r="D35" s="88">
        <v>4317</v>
      </c>
      <c r="E35" s="79">
        <v>0</v>
      </c>
      <c r="F35" s="79">
        <v>4355</v>
      </c>
    </row>
    <row r="36" spans="1:6" x14ac:dyDescent="0.2">
      <c r="A36" s="13" t="s">
        <v>30</v>
      </c>
      <c r="B36" s="14">
        <v>8967</v>
      </c>
      <c r="C36" s="14">
        <v>64</v>
      </c>
      <c r="D36" s="88">
        <v>8903</v>
      </c>
      <c r="E36" s="79">
        <v>0</v>
      </c>
      <c r="F36" s="79">
        <v>8967</v>
      </c>
    </row>
    <row r="37" spans="1:6" x14ac:dyDescent="0.2">
      <c r="A37" s="13" t="s">
        <v>740</v>
      </c>
      <c r="B37" s="14">
        <v>74720</v>
      </c>
      <c r="C37" s="14">
        <v>581</v>
      </c>
      <c r="D37" s="79">
        <v>74139</v>
      </c>
      <c r="E37" s="79">
        <v>1039</v>
      </c>
      <c r="F37" s="79">
        <v>73681</v>
      </c>
    </row>
    <row r="38" spans="1:6" x14ac:dyDescent="0.2">
      <c r="A38" s="87"/>
      <c r="B38" s="88"/>
      <c r="C38" s="88"/>
      <c r="D38" s="88"/>
    </row>
    <row r="39" spans="1:6" x14ac:dyDescent="0.2">
      <c r="D39" s="79"/>
    </row>
    <row r="40" spans="1:6" x14ac:dyDescent="0.2">
      <c r="A40" s="87" t="s">
        <v>1358</v>
      </c>
      <c r="B40" s="88">
        <v>27323</v>
      </c>
      <c r="C40" s="88">
        <v>-1197</v>
      </c>
      <c r="D40" s="88">
        <v>28520</v>
      </c>
      <c r="E40" s="76">
        <v>2836</v>
      </c>
      <c r="F40" s="76">
        <v>24487</v>
      </c>
    </row>
    <row r="41" spans="1:6" x14ac:dyDescent="0.2">
      <c r="A41" s="13" t="s">
        <v>32</v>
      </c>
      <c r="B41" s="14">
        <v>324</v>
      </c>
      <c r="C41" s="14">
        <v>-14</v>
      </c>
      <c r="D41" s="88">
        <v>338</v>
      </c>
      <c r="E41" s="79">
        <v>0</v>
      </c>
      <c r="F41" s="79">
        <v>324</v>
      </c>
    </row>
    <row r="42" spans="1:6" x14ac:dyDescent="0.2">
      <c r="A42" s="13" t="s">
        <v>602</v>
      </c>
      <c r="B42" s="14">
        <v>480</v>
      </c>
      <c r="C42" s="14">
        <v>-20</v>
      </c>
      <c r="D42" s="88">
        <v>500</v>
      </c>
      <c r="E42" s="79">
        <v>0</v>
      </c>
      <c r="F42" s="79">
        <v>480</v>
      </c>
    </row>
    <row r="43" spans="1:6" x14ac:dyDescent="0.2">
      <c r="A43" s="13" t="s">
        <v>34</v>
      </c>
      <c r="B43" s="14">
        <v>724</v>
      </c>
      <c r="C43" s="14">
        <v>-6</v>
      </c>
      <c r="D43" s="88">
        <v>730</v>
      </c>
      <c r="E43" s="79">
        <v>0</v>
      </c>
      <c r="F43" s="79">
        <v>724</v>
      </c>
    </row>
    <row r="44" spans="1:6" x14ac:dyDescent="0.2">
      <c r="A44" s="13" t="s">
        <v>35</v>
      </c>
      <c r="B44" s="14">
        <v>5536</v>
      </c>
      <c r="C44" s="14">
        <v>87</v>
      </c>
      <c r="D44" s="88">
        <v>5449</v>
      </c>
      <c r="E44" s="79">
        <v>13</v>
      </c>
      <c r="F44" s="79">
        <v>5523</v>
      </c>
    </row>
    <row r="45" spans="1:6" x14ac:dyDescent="0.2">
      <c r="A45" s="13" t="s">
        <v>143</v>
      </c>
      <c r="B45" s="14">
        <v>20259</v>
      </c>
      <c r="C45" s="14">
        <v>-1244</v>
      </c>
      <c r="D45" s="88">
        <v>21503</v>
      </c>
      <c r="E45" s="79">
        <v>2823</v>
      </c>
      <c r="F45" s="79">
        <v>17436</v>
      </c>
    </row>
    <row r="46" spans="1:6" x14ac:dyDescent="0.2">
      <c r="D46" s="88"/>
    </row>
    <row r="47" spans="1:6" x14ac:dyDescent="0.2">
      <c r="D47" s="79"/>
    </row>
    <row r="48" spans="1:6" x14ac:dyDescent="0.2">
      <c r="A48" s="87" t="s">
        <v>1359</v>
      </c>
      <c r="B48" s="88">
        <v>552427</v>
      </c>
      <c r="C48" s="88">
        <v>9051</v>
      </c>
      <c r="D48" s="88">
        <v>543376</v>
      </c>
      <c r="E48" s="76">
        <v>251</v>
      </c>
      <c r="F48" s="76">
        <v>552176</v>
      </c>
    </row>
    <row r="49" spans="1:6" x14ac:dyDescent="0.2">
      <c r="A49" s="13" t="s">
        <v>38</v>
      </c>
      <c r="B49" s="14">
        <v>10022</v>
      </c>
      <c r="C49" s="14">
        <v>110</v>
      </c>
      <c r="D49" s="88">
        <v>9912</v>
      </c>
      <c r="E49" s="79">
        <v>0</v>
      </c>
      <c r="F49" s="79">
        <v>10022</v>
      </c>
    </row>
    <row r="50" spans="1:6" x14ac:dyDescent="0.2">
      <c r="A50" s="13" t="s">
        <v>39</v>
      </c>
      <c r="B50" s="14">
        <v>17678</v>
      </c>
      <c r="C50" s="14">
        <v>538</v>
      </c>
      <c r="D50" s="88">
        <v>17140</v>
      </c>
      <c r="E50" s="79">
        <v>0</v>
      </c>
      <c r="F50" s="79">
        <v>17678</v>
      </c>
    </row>
    <row r="51" spans="1:6" x14ac:dyDescent="0.2">
      <c r="A51" s="13" t="s">
        <v>40</v>
      </c>
      <c r="B51" s="14">
        <v>11131</v>
      </c>
      <c r="C51" s="14">
        <v>-100</v>
      </c>
      <c r="D51" s="88">
        <v>11231</v>
      </c>
      <c r="E51" s="79">
        <v>0</v>
      </c>
      <c r="F51" s="79">
        <v>11131</v>
      </c>
    </row>
    <row r="52" spans="1:6" x14ac:dyDescent="0.2">
      <c r="A52" s="13" t="s">
        <v>41</v>
      </c>
      <c r="B52" s="14">
        <v>3916</v>
      </c>
      <c r="C52" s="14">
        <v>66</v>
      </c>
      <c r="D52" s="88">
        <v>3850</v>
      </c>
      <c r="E52" s="79">
        <v>0</v>
      </c>
      <c r="F52" s="79">
        <v>3916</v>
      </c>
    </row>
    <row r="53" spans="1:6" x14ac:dyDescent="0.2">
      <c r="A53" s="13" t="s">
        <v>42</v>
      </c>
      <c r="B53" s="14">
        <v>2765</v>
      </c>
      <c r="C53" s="14">
        <v>45</v>
      </c>
      <c r="D53" s="88">
        <v>2720</v>
      </c>
      <c r="E53" s="79">
        <v>0</v>
      </c>
      <c r="F53" s="79">
        <v>2765</v>
      </c>
    </row>
    <row r="54" spans="1:6" x14ac:dyDescent="0.2">
      <c r="A54" s="13" t="s">
        <v>43</v>
      </c>
      <c r="B54" s="14">
        <v>8393</v>
      </c>
      <c r="C54" s="14">
        <v>168</v>
      </c>
      <c r="D54" s="88">
        <v>8225</v>
      </c>
      <c r="E54" s="79">
        <v>0</v>
      </c>
      <c r="F54" s="79">
        <v>8393</v>
      </c>
    </row>
    <row r="55" spans="1:6" x14ac:dyDescent="0.2">
      <c r="A55" s="13" t="s">
        <v>44</v>
      </c>
      <c r="B55" s="14">
        <v>2765</v>
      </c>
      <c r="C55" s="14">
        <v>8</v>
      </c>
      <c r="D55" s="88">
        <v>2757</v>
      </c>
      <c r="E55" s="79">
        <v>0</v>
      </c>
      <c r="F55" s="79">
        <v>2765</v>
      </c>
    </row>
    <row r="56" spans="1:6" x14ac:dyDescent="0.2">
      <c r="A56" s="13" t="s">
        <v>742</v>
      </c>
      <c r="B56" s="14">
        <v>78088</v>
      </c>
      <c r="C56" s="14">
        <v>1883</v>
      </c>
      <c r="D56" s="79">
        <v>76205</v>
      </c>
      <c r="E56" s="79">
        <v>28</v>
      </c>
      <c r="F56" s="79">
        <v>78060</v>
      </c>
    </row>
    <row r="57" spans="1:6" x14ac:dyDescent="0.2">
      <c r="A57" s="13" t="s">
        <v>46</v>
      </c>
      <c r="B57" s="14">
        <v>3086</v>
      </c>
      <c r="C57" s="14">
        <v>-15</v>
      </c>
      <c r="D57" s="88">
        <v>3101</v>
      </c>
      <c r="E57" s="79">
        <v>0</v>
      </c>
      <c r="F57" s="79">
        <v>3086</v>
      </c>
    </row>
    <row r="58" spans="1:6" x14ac:dyDescent="0.2">
      <c r="A58" s="13" t="s">
        <v>47</v>
      </c>
      <c r="B58" s="14">
        <v>670</v>
      </c>
      <c r="C58" s="14">
        <v>8</v>
      </c>
      <c r="D58" s="88">
        <v>662</v>
      </c>
      <c r="E58" s="79">
        <v>0</v>
      </c>
      <c r="F58" s="79">
        <v>670</v>
      </c>
    </row>
    <row r="59" spans="1:6" x14ac:dyDescent="0.2">
      <c r="A59" s="13" t="s">
        <v>48</v>
      </c>
      <c r="B59" s="14">
        <v>105815</v>
      </c>
      <c r="C59" s="14">
        <v>2625</v>
      </c>
      <c r="D59" s="88">
        <v>103190</v>
      </c>
      <c r="E59" s="79">
        <v>0</v>
      </c>
      <c r="F59" s="79">
        <v>105815</v>
      </c>
    </row>
    <row r="60" spans="1:6" x14ac:dyDescent="0.2">
      <c r="A60" s="13" t="s">
        <v>49</v>
      </c>
      <c r="B60" s="14">
        <v>922</v>
      </c>
      <c r="C60" s="14">
        <v>22</v>
      </c>
      <c r="D60" s="88">
        <v>900</v>
      </c>
      <c r="E60" s="79">
        <v>0</v>
      </c>
      <c r="F60" s="79">
        <v>922</v>
      </c>
    </row>
    <row r="61" spans="1:6" x14ac:dyDescent="0.2">
      <c r="A61" s="13" t="s">
        <v>50</v>
      </c>
      <c r="B61" s="14">
        <v>25662</v>
      </c>
      <c r="C61" s="14">
        <v>736</v>
      </c>
      <c r="D61" s="88">
        <v>24926</v>
      </c>
      <c r="E61" s="79">
        <v>26</v>
      </c>
      <c r="F61" s="79">
        <v>25636</v>
      </c>
    </row>
    <row r="62" spans="1:6" x14ac:dyDescent="0.2">
      <c r="A62" s="13" t="s">
        <v>51</v>
      </c>
      <c r="B62" s="14">
        <v>10290</v>
      </c>
      <c r="C62" s="14">
        <v>181</v>
      </c>
      <c r="D62" s="88">
        <v>10109</v>
      </c>
      <c r="E62" s="79">
        <v>0</v>
      </c>
      <c r="F62" s="79">
        <v>10290</v>
      </c>
    </row>
    <row r="63" spans="1:6" x14ac:dyDescent="0.2">
      <c r="A63" s="13" t="s">
        <v>52</v>
      </c>
      <c r="B63" s="14">
        <v>44077</v>
      </c>
      <c r="C63" s="14">
        <v>316</v>
      </c>
      <c r="D63" s="88">
        <v>43761</v>
      </c>
      <c r="E63" s="79">
        <v>26</v>
      </c>
      <c r="F63" s="79">
        <v>44051</v>
      </c>
    </row>
    <row r="64" spans="1:6" x14ac:dyDescent="0.2">
      <c r="A64" s="13" t="s">
        <v>53</v>
      </c>
      <c r="B64" s="14">
        <v>19834</v>
      </c>
      <c r="C64" s="14">
        <v>1479</v>
      </c>
      <c r="D64" s="88">
        <v>18355</v>
      </c>
      <c r="E64" s="79">
        <v>0</v>
      </c>
      <c r="F64" s="79">
        <v>19834</v>
      </c>
    </row>
    <row r="65" spans="1:6" x14ac:dyDescent="0.2">
      <c r="A65" s="13" t="s">
        <v>740</v>
      </c>
      <c r="B65" s="14">
        <v>207313</v>
      </c>
      <c r="C65" s="14">
        <v>981</v>
      </c>
      <c r="D65" s="79">
        <v>206332</v>
      </c>
      <c r="E65" s="79">
        <v>171</v>
      </c>
      <c r="F65" s="79">
        <v>207142</v>
      </c>
    </row>
    <row r="66" spans="1:6" x14ac:dyDescent="0.2">
      <c r="A66" s="13"/>
      <c r="B66" s="14"/>
      <c r="C66" s="14"/>
      <c r="D66" s="88"/>
    </row>
    <row r="67" spans="1:6" x14ac:dyDescent="0.2">
      <c r="D67" s="79"/>
    </row>
    <row r="68" spans="1:6" x14ac:dyDescent="0.2">
      <c r="A68" s="87" t="s">
        <v>1360</v>
      </c>
      <c r="B68" s="88">
        <v>1803903</v>
      </c>
      <c r="C68" s="88">
        <v>55837</v>
      </c>
      <c r="D68" s="88">
        <v>1748066</v>
      </c>
      <c r="E68" s="76">
        <v>1012</v>
      </c>
      <c r="F68" s="76">
        <v>1802891</v>
      </c>
    </row>
    <row r="69" spans="1:6" x14ac:dyDescent="0.2">
      <c r="A69" s="13" t="s">
        <v>55</v>
      </c>
      <c r="B69" s="14">
        <v>55319</v>
      </c>
      <c r="C69" s="14">
        <v>2410</v>
      </c>
      <c r="D69" s="88">
        <v>52909</v>
      </c>
      <c r="E69" s="79">
        <v>0</v>
      </c>
      <c r="F69" s="79">
        <v>55319</v>
      </c>
    </row>
    <row r="70" spans="1:6" x14ac:dyDescent="0.2">
      <c r="A70" s="13" t="s">
        <v>56</v>
      </c>
      <c r="B70" s="14">
        <v>32996</v>
      </c>
      <c r="C70" s="14">
        <v>4449</v>
      </c>
      <c r="D70" s="88">
        <v>28547</v>
      </c>
      <c r="E70" s="79">
        <v>5</v>
      </c>
      <c r="F70" s="79">
        <v>32991</v>
      </c>
    </row>
    <row r="71" spans="1:6" x14ac:dyDescent="0.2">
      <c r="A71" s="13" t="s">
        <v>57</v>
      </c>
      <c r="B71" s="14">
        <v>123618</v>
      </c>
      <c r="C71" s="14">
        <v>2522</v>
      </c>
      <c r="D71" s="88">
        <v>121096</v>
      </c>
      <c r="E71" s="79">
        <v>0</v>
      </c>
      <c r="F71" s="79">
        <v>123618</v>
      </c>
    </row>
    <row r="72" spans="1:6" x14ac:dyDescent="0.2">
      <c r="A72" s="13" t="s">
        <v>58</v>
      </c>
      <c r="B72" s="14">
        <v>30351</v>
      </c>
      <c r="C72" s="14">
        <v>712</v>
      </c>
      <c r="D72" s="88">
        <v>29639</v>
      </c>
      <c r="E72" s="79">
        <v>0</v>
      </c>
      <c r="F72" s="79">
        <v>30351</v>
      </c>
    </row>
    <row r="73" spans="1:6" x14ac:dyDescent="0.2">
      <c r="A73" s="13" t="s">
        <v>59</v>
      </c>
      <c r="B73" s="14">
        <v>95505</v>
      </c>
      <c r="C73" s="14">
        <v>3513</v>
      </c>
      <c r="D73" s="88">
        <v>91992</v>
      </c>
      <c r="E73" s="79">
        <v>6</v>
      </c>
      <c r="F73" s="79">
        <v>95499</v>
      </c>
    </row>
    <row r="74" spans="1:6" x14ac:dyDescent="0.2">
      <c r="A74" s="13" t="s">
        <v>61</v>
      </c>
      <c r="B74" s="14">
        <v>76152</v>
      </c>
      <c r="C74" s="14">
        <v>1134</v>
      </c>
      <c r="D74" s="88">
        <v>75018</v>
      </c>
      <c r="E74" s="79">
        <v>0</v>
      </c>
      <c r="F74" s="79">
        <v>76152</v>
      </c>
    </row>
    <row r="75" spans="1:6" x14ac:dyDescent="0.2">
      <c r="A75" s="13" t="s">
        <v>62</v>
      </c>
      <c r="B75" s="14">
        <v>171544</v>
      </c>
      <c r="C75" s="14">
        <v>6023</v>
      </c>
      <c r="D75" s="88">
        <v>165521</v>
      </c>
      <c r="E75" s="79">
        <v>232</v>
      </c>
      <c r="F75" s="79">
        <v>171312</v>
      </c>
    </row>
    <row r="76" spans="1:6" x14ac:dyDescent="0.2">
      <c r="A76" s="13" t="s">
        <v>63</v>
      </c>
      <c r="B76" s="14">
        <v>38273</v>
      </c>
      <c r="C76" s="14">
        <v>1160</v>
      </c>
      <c r="D76" s="88">
        <v>37113</v>
      </c>
      <c r="E76" s="79">
        <v>0</v>
      </c>
      <c r="F76" s="79">
        <v>38273</v>
      </c>
    </row>
    <row r="77" spans="1:6" x14ac:dyDescent="0.2">
      <c r="A77" s="13" t="s">
        <v>64</v>
      </c>
      <c r="B77" s="14">
        <v>1865</v>
      </c>
      <c r="C77" s="14">
        <v>-10</v>
      </c>
      <c r="D77" s="88">
        <v>1875</v>
      </c>
      <c r="E77" s="79">
        <v>0</v>
      </c>
      <c r="F77" s="79">
        <v>1865</v>
      </c>
    </row>
    <row r="78" spans="1:6" x14ac:dyDescent="0.2">
      <c r="A78" s="13" t="s">
        <v>65</v>
      </c>
      <c r="B78" s="14">
        <v>144310</v>
      </c>
      <c r="C78" s="14">
        <v>3542</v>
      </c>
      <c r="D78" s="88">
        <v>140768</v>
      </c>
      <c r="E78" s="79">
        <v>0</v>
      </c>
      <c r="F78" s="79">
        <v>144310</v>
      </c>
    </row>
    <row r="79" spans="1:6" x14ac:dyDescent="0.2">
      <c r="A79" s="13" t="s">
        <v>66</v>
      </c>
      <c r="B79" s="14">
        <v>6070</v>
      </c>
      <c r="C79" s="14">
        <v>14</v>
      </c>
      <c r="D79" s="88">
        <v>6056</v>
      </c>
      <c r="E79" s="79">
        <v>0</v>
      </c>
      <c r="F79" s="79">
        <v>6070</v>
      </c>
    </row>
    <row r="80" spans="1:6" x14ac:dyDescent="0.2">
      <c r="A80" s="13" t="s">
        <v>67</v>
      </c>
      <c r="B80" s="14">
        <v>33803</v>
      </c>
      <c r="C80" s="14">
        <v>1210</v>
      </c>
      <c r="D80" s="88">
        <v>32593</v>
      </c>
      <c r="E80" s="79">
        <v>0</v>
      </c>
      <c r="F80" s="79">
        <v>33803</v>
      </c>
    </row>
    <row r="81" spans="1:6" x14ac:dyDescent="0.2">
      <c r="A81" s="13" t="s">
        <v>68</v>
      </c>
      <c r="B81" s="14">
        <v>68558</v>
      </c>
      <c r="C81" s="14">
        <v>1671</v>
      </c>
      <c r="D81" s="88">
        <v>66887</v>
      </c>
      <c r="E81" s="79">
        <v>0</v>
      </c>
      <c r="F81" s="79">
        <v>68558</v>
      </c>
    </row>
    <row r="82" spans="1:6" x14ac:dyDescent="0.2">
      <c r="A82" s="13" t="s">
        <v>69</v>
      </c>
      <c r="B82" s="14">
        <v>25</v>
      </c>
      <c r="C82" s="14">
        <v>1</v>
      </c>
      <c r="D82" s="88">
        <v>24</v>
      </c>
      <c r="E82" s="79">
        <v>0</v>
      </c>
      <c r="F82" s="79">
        <v>25</v>
      </c>
    </row>
    <row r="83" spans="1:6" x14ac:dyDescent="0.2">
      <c r="A83" s="13" t="s">
        <v>70</v>
      </c>
      <c r="B83" s="14">
        <v>10374</v>
      </c>
      <c r="C83" s="14">
        <v>30</v>
      </c>
      <c r="D83" s="88">
        <v>10344</v>
      </c>
      <c r="E83" s="79">
        <v>0</v>
      </c>
      <c r="F83" s="79">
        <v>10374</v>
      </c>
    </row>
    <row r="84" spans="1:6" x14ac:dyDescent="0.2">
      <c r="A84" s="13" t="s">
        <v>71</v>
      </c>
      <c r="B84" s="14">
        <v>55417</v>
      </c>
      <c r="C84" s="14">
        <v>2133</v>
      </c>
      <c r="D84" s="88">
        <v>53284</v>
      </c>
      <c r="E84" s="79">
        <v>0</v>
      </c>
      <c r="F84" s="79">
        <v>55417</v>
      </c>
    </row>
    <row r="85" spans="1:6" x14ac:dyDescent="0.2">
      <c r="A85" s="13" t="s">
        <v>72</v>
      </c>
      <c r="B85" s="14">
        <v>128432</v>
      </c>
      <c r="C85" s="14">
        <v>6391</v>
      </c>
      <c r="D85" s="88">
        <v>122041</v>
      </c>
      <c r="E85" s="79">
        <v>0</v>
      </c>
      <c r="F85" s="79">
        <v>128432</v>
      </c>
    </row>
    <row r="86" spans="1:6" x14ac:dyDescent="0.2">
      <c r="A86" s="13" t="s">
        <v>73</v>
      </c>
      <c r="B86" s="14">
        <v>42829</v>
      </c>
      <c r="C86" s="14">
        <v>1806</v>
      </c>
      <c r="D86" s="88">
        <v>41023</v>
      </c>
      <c r="E86" s="79">
        <v>0</v>
      </c>
      <c r="F86" s="79">
        <v>42829</v>
      </c>
    </row>
    <row r="87" spans="1:6" x14ac:dyDescent="0.2">
      <c r="A87" s="13" t="s">
        <v>74</v>
      </c>
      <c r="B87" s="14">
        <v>42893</v>
      </c>
      <c r="C87" s="14">
        <v>1530</v>
      </c>
      <c r="D87" s="88">
        <v>41363</v>
      </c>
      <c r="E87" s="79">
        <v>0</v>
      </c>
      <c r="F87" s="79">
        <v>42893</v>
      </c>
    </row>
    <row r="88" spans="1:6" x14ac:dyDescent="0.2">
      <c r="A88" s="13" t="s">
        <v>75</v>
      </c>
      <c r="B88" s="14">
        <v>26273</v>
      </c>
      <c r="C88" s="14">
        <v>2311</v>
      </c>
      <c r="D88" s="88">
        <v>23962</v>
      </c>
      <c r="E88" s="79">
        <v>0</v>
      </c>
      <c r="F88" s="79">
        <v>26273</v>
      </c>
    </row>
    <row r="89" spans="1:6" x14ac:dyDescent="0.2">
      <c r="A89" s="13" t="s">
        <v>76</v>
      </c>
      <c r="B89" s="14">
        <v>6174</v>
      </c>
      <c r="C89" s="14">
        <v>72</v>
      </c>
      <c r="D89" s="88">
        <v>6102</v>
      </c>
      <c r="E89" s="79">
        <v>0</v>
      </c>
      <c r="F89" s="79">
        <v>6174</v>
      </c>
    </row>
    <row r="90" spans="1:6" x14ac:dyDescent="0.2">
      <c r="A90" s="13" t="s">
        <v>743</v>
      </c>
      <c r="B90" s="14">
        <v>157905</v>
      </c>
      <c r="C90" s="14">
        <v>3886</v>
      </c>
      <c r="D90" s="88">
        <v>154019</v>
      </c>
      <c r="E90" s="79">
        <v>542</v>
      </c>
      <c r="F90" s="79">
        <v>157363</v>
      </c>
    </row>
    <row r="91" spans="1:6" x14ac:dyDescent="0.2">
      <c r="A91" s="13" t="s">
        <v>78</v>
      </c>
      <c r="B91" s="14">
        <v>86782</v>
      </c>
      <c r="C91" s="14">
        <v>1827</v>
      </c>
      <c r="D91" s="88">
        <v>84955</v>
      </c>
      <c r="E91" s="79">
        <v>0</v>
      </c>
      <c r="F91" s="79">
        <v>86782</v>
      </c>
    </row>
    <row r="92" spans="1:6" x14ac:dyDescent="0.2">
      <c r="A92" s="13" t="s">
        <v>79</v>
      </c>
      <c r="B92" s="14">
        <v>104662</v>
      </c>
      <c r="C92" s="14">
        <v>4817</v>
      </c>
      <c r="D92" s="88">
        <v>99845</v>
      </c>
      <c r="E92" s="79">
        <v>143</v>
      </c>
      <c r="F92" s="79">
        <v>104519</v>
      </c>
    </row>
    <row r="93" spans="1:6" x14ac:dyDescent="0.2">
      <c r="A93" s="13" t="s">
        <v>80</v>
      </c>
      <c r="B93" s="14">
        <v>668</v>
      </c>
      <c r="C93" s="14">
        <v>-2</v>
      </c>
      <c r="D93" s="88">
        <v>670</v>
      </c>
      <c r="E93" s="79">
        <v>0</v>
      </c>
      <c r="F93" s="79">
        <v>668</v>
      </c>
    </row>
    <row r="94" spans="1:6" x14ac:dyDescent="0.2">
      <c r="A94" s="13" t="s">
        <v>81</v>
      </c>
      <c r="B94" s="14">
        <v>7339</v>
      </c>
      <c r="C94" s="14">
        <v>-6</v>
      </c>
      <c r="D94" s="88">
        <v>7345</v>
      </c>
      <c r="E94" s="79">
        <v>0</v>
      </c>
      <c r="F94" s="79">
        <v>7339</v>
      </c>
    </row>
    <row r="95" spans="1:6" x14ac:dyDescent="0.2">
      <c r="A95" s="13" t="s">
        <v>82</v>
      </c>
      <c r="B95" s="14">
        <v>88033</v>
      </c>
      <c r="C95" s="14">
        <v>3594</v>
      </c>
      <c r="D95" s="88">
        <v>84439</v>
      </c>
      <c r="E95" s="79">
        <v>0</v>
      </c>
      <c r="F95" s="79">
        <v>88033</v>
      </c>
    </row>
    <row r="96" spans="1:6" x14ac:dyDescent="0.2">
      <c r="A96" s="13" t="s">
        <v>83</v>
      </c>
      <c r="B96" s="14">
        <v>61270</v>
      </c>
      <c r="C96" s="14">
        <v>843</v>
      </c>
      <c r="D96" s="88">
        <v>60427</v>
      </c>
      <c r="E96" s="79">
        <v>0</v>
      </c>
      <c r="F96" s="79">
        <v>61270</v>
      </c>
    </row>
    <row r="97" spans="1:6" x14ac:dyDescent="0.2">
      <c r="A97" s="13" t="s">
        <v>84</v>
      </c>
      <c r="B97" s="14">
        <v>65672</v>
      </c>
      <c r="C97" s="14">
        <v>339</v>
      </c>
      <c r="D97" s="88">
        <v>65333</v>
      </c>
      <c r="E97" s="79">
        <v>0</v>
      </c>
      <c r="F97" s="79">
        <v>65672</v>
      </c>
    </row>
    <row r="98" spans="1:6" x14ac:dyDescent="0.2">
      <c r="A98" s="13" t="s">
        <v>85</v>
      </c>
      <c r="B98" s="14">
        <v>14317</v>
      </c>
      <c r="C98" s="14">
        <v>161</v>
      </c>
      <c r="D98" s="88">
        <v>14156</v>
      </c>
      <c r="E98" s="79">
        <v>0</v>
      </c>
      <c r="F98" s="79">
        <v>14317</v>
      </c>
    </row>
    <row r="99" spans="1:6" x14ac:dyDescent="0.2">
      <c r="A99" s="13" t="s">
        <v>86</v>
      </c>
      <c r="B99" s="14">
        <v>12071</v>
      </c>
      <c r="C99" s="14">
        <v>439</v>
      </c>
      <c r="D99" s="88">
        <v>11632</v>
      </c>
      <c r="E99" s="79">
        <v>0</v>
      </c>
      <c r="F99" s="79">
        <v>12071</v>
      </c>
    </row>
    <row r="100" spans="1:6" x14ac:dyDescent="0.2">
      <c r="A100" s="13" t="s">
        <v>740</v>
      </c>
      <c r="B100" s="14">
        <v>14403</v>
      </c>
      <c r="C100" s="14">
        <v>-2685</v>
      </c>
      <c r="D100" s="88">
        <v>17088</v>
      </c>
      <c r="E100" s="79">
        <v>84</v>
      </c>
      <c r="F100" s="79">
        <v>14319</v>
      </c>
    </row>
    <row r="101" spans="1:6" x14ac:dyDescent="0.2">
      <c r="A101" s="89"/>
      <c r="B101" s="88"/>
      <c r="C101" s="88"/>
      <c r="D101" s="88"/>
    </row>
    <row r="102" spans="1:6" x14ac:dyDescent="0.2">
      <c r="D102" s="79"/>
    </row>
    <row r="103" spans="1:6" x14ac:dyDescent="0.2">
      <c r="A103" s="87" t="s">
        <v>1361</v>
      </c>
      <c r="B103" s="88">
        <v>14592</v>
      </c>
      <c r="C103" s="88">
        <v>-33</v>
      </c>
      <c r="D103" s="88">
        <v>14625</v>
      </c>
      <c r="E103" s="76">
        <v>1703</v>
      </c>
      <c r="F103" s="76">
        <v>12889</v>
      </c>
    </row>
    <row r="104" spans="1:6" x14ac:dyDescent="0.2">
      <c r="A104" s="13" t="s">
        <v>88</v>
      </c>
      <c r="B104" s="14">
        <v>570</v>
      </c>
      <c r="C104" s="14">
        <v>34</v>
      </c>
      <c r="D104" s="88">
        <v>536</v>
      </c>
      <c r="E104" s="79">
        <v>0</v>
      </c>
      <c r="F104" s="79">
        <v>570</v>
      </c>
    </row>
    <row r="105" spans="1:6" x14ac:dyDescent="0.2">
      <c r="A105" s="13" t="s">
        <v>89</v>
      </c>
      <c r="B105" s="14">
        <v>2494</v>
      </c>
      <c r="C105" s="14">
        <v>-20</v>
      </c>
      <c r="D105" s="88">
        <v>2514</v>
      </c>
      <c r="E105" s="79">
        <v>0</v>
      </c>
      <c r="F105" s="79">
        <v>2494</v>
      </c>
    </row>
    <row r="106" spans="1:6" x14ac:dyDescent="0.2">
      <c r="A106" s="13" t="s">
        <v>143</v>
      </c>
      <c r="B106" s="14">
        <v>11528</v>
      </c>
      <c r="C106" s="14">
        <v>-47</v>
      </c>
      <c r="D106" s="88">
        <v>11575</v>
      </c>
      <c r="E106" s="79">
        <v>1703</v>
      </c>
      <c r="F106" s="79">
        <v>9825</v>
      </c>
    </row>
    <row r="107" spans="1:6" x14ac:dyDescent="0.2">
      <c r="A107" s="89"/>
      <c r="B107" s="88"/>
      <c r="C107" s="88"/>
      <c r="D107" s="88"/>
    </row>
    <row r="108" spans="1:6" x14ac:dyDescent="0.2">
      <c r="D108" s="79"/>
    </row>
    <row r="109" spans="1:6" x14ac:dyDescent="0.2">
      <c r="A109" s="87" t="s">
        <v>1362</v>
      </c>
      <c r="B109" s="88">
        <v>164467</v>
      </c>
      <c r="C109" s="88">
        <v>4489</v>
      </c>
      <c r="D109" s="88">
        <v>159978</v>
      </c>
      <c r="E109" s="79">
        <v>1289</v>
      </c>
      <c r="F109" s="79">
        <v>163178</v>
      </c>
    </row>
    <row r="110" spans="1:6" x14ac:dyDescent="0.2">
      <c r="A110" s="13" t="s">
        <v>91</v>
      </c>
      <c r="B110" s="14">
        <v>17487</v>
      </c>
      <c r="C110" s="14">
        <v>846</v>
      </c>
      <c r="D110" s="88">
        <v>16641</v>
      </c>
      <c r="E110" s="79">
        <v>0</v>
      </c>
      <c r="F110" s="79">
        <v>17487</v>
      </c>
    </row>
    <row r="111" spans="1:6" x14ac:dyDescent="0.2">
      <c r="A111" s="13" t="s">
        <v>143</v>
      </c>
      <c r="B111" s="14">
        <v>146980</v>
      </c>
      <c r="C111" s="14">
        <v>3643</v>
      </c>
      <c r="D111" s="88">
        <v>143337</v>
      </c>
      <c r="E111" s="79">
        <v>1289</v>
      </c>
      <c r="F111" s="79">
        <v>145691</v>
      </c>
    </row>
    <row r="112" spans="1:6" x14ac:dyDescent="0.2">
      <c r="A112" s="87"/>
      <c r="B112" s="88"/>
      <c r="C112" s="88"/>
      <c r="D112" s="88"/>
    </row>
    <row r="113" spans="1:6" x14ac:dyDescent="0.2">
      <c r="D113" s="79"/>
    </row>
    <row r="114" spans="1:6" x14ac:dyDescent="0.2">
      <c r="A114" s="87" t="s">
        <v>1363</v>
      </c>
      <c r="B114" s="88">
        <v>140798</v>
      </c>
      <c r="C114" s="88">
        <v>-438</v>
      </c>
      <c r="D114" s="88">
        <v>141236</v>
      </c>
      <c r="E114" s="76">
        <v>144</v>
      </c>
      <c r="F114" s="76">
        <v>140654</v>
      </c>
    </row>
    <row r="115" spans="1:6" x14ac:dyDescent="0.2">
      <c r="A115" s="13" t="s">
        <v>93</v>
      </c>
      <c r="B115" s="14">
        <v>3088</v>
      </c>
      <c r="C115" s="14">
        <v>-20</v>
      </c>
      <c r="D115" s="88">
        <v>3108</v>
      </c>
      <c r="E115" s="79">
        <v>0</v>
      </c>
      <c r="F115" s="79">
        <v>3088</v>
      </c>
    </row>
    <row r="116" spans="1:6" x14ac:dyDescent="0.2">
      <c r="A116" s="13" t="s">
        <v>94</v>
      </c>
      <c r="B116" s="14">
        <v>7193</v>
      </c>
      <c r="C116" s="14">
        <v>-17</v>
      </c>
      <c r="D116" s="88">
        <v>7210</v>
      </c>
      <c r="E116" s="79">
        <v>0</v>
      </c>
      <c r="F116" s="79">
        <v>7193</v>
      </c>
    </row>
    <row r="117" spans="1:6" x14ac:dyDescent="0.2">
      <c r="A117" s="13" t="s">
        <v>143</v>
      </c>
      <c r="B117" s="14">
        <v>130517</v>
      </c>
      <c r="C117" s="14">
        <v>-401</v>
      </c>
      <c r="D117" s="88">
        <v>130918</v>
      </c>
      <c r="E117" s="79">
        <v>144</v>
      </c>
      <c r="F117" s="79">
        <v>130373</v>
      </c>
    </row>
    <row r="118" spans="1:6" x14ac:dyDescent="0.2">
      <c r="A118" s="89"/>
      <c r="B118" s="88"/>
      <c r="C118" s="88"/>
      <c r="D118" s="88"/>
    </row>
    <row r="119" spans="1:6" x14ac:dyDescent="0.2">
      <c r="D119" s="79"/>
    </row>
    <row r="120" spans="1:6" x14ac:dyDescent="0.2">
      <c r="A120" s="87" t="s">
        <v>1364</v>
      </c>
      <c r="B120" s="88">
        <v>197403</v>
      </c>
      <c r="C120" s="88">
        <v>6538</v>
      </c>
      <c r="D120" s="88">
        <v>190865</v>
      </c>
      <c r="E120" s="76">
        <v>0</v>
      </c>
      <c r="F120" s="76">
        <v>197403</v>
      </c>
    </row>
    <row r="121" spans="1:6" x14ac:dyDescent="0.2">
      <c r="A121" s="13" t="s">
        <v>96</v>
      </c>
      <c r="B121" s="14">
        <v>7030</v>
      </c>
      <c r="C121" s="14">
        <v>122</v>
      </c>
      <c r="D121" s="88">
        <v>6908</v>
      </c>
      <c r="E121" s="79">
        <v>0</v>
      </c>
      <c r="F121" s="79">
        <v>7030</v>
      </c>
    </row>
    <row r="122" spans="1:6" x14ac:dyDescent="0.2">
      <c r="A122" s="13" t="s">
        <v>97</v>
      </c>
      <c r="B122" s="14">
        <v>1356</v>
      </c>
      <c r="C122" s="14">
        <v>6</v>
      </c>
      <c r="D122" s="88">
        <v>1350</v>
      </c>
      <c r="E122" s="79">
        <v>0</v>
      </c>
      <c r="F122" s="79">
        <v>1356</v>
      </c>
    </row>
    <row r="123" spans="1:6" x14ac:dyDescent="0.2">
      <c r="A123" s="13" t="s">
        <v>98</v>
      </c>
      <c r="B123" s="14">
        <v>8429</v>
      </c>
      <c r="C123" s="14">
        <v>17</v>
      </c>
      <c r="D123" s="88">
        <v>8412</v>
      </c>
      <c r="E123" s="79">
        <v>0</v>
      </c>
      <c r="F123" s="79">
        <v>8429</v>
      </c>
    </row>
    <row r="124" spans="1:6" x14ac:dyDescent="0.2">
      <c r="A124" s="13" t="s">
        <v>99</v>
      </c>
      <c r="B124" s="14">
        <v>735</v>
      </c>
      <c r="C124" s="14">
        <v>-14</v>
      </c>
      <c r="D124" s="88">
        <v>749</v>
      </c>
      <c r="E124" s="79">
        <v>0</v>
      </c>
      <c r="F124" s="79">
        <v>735</v>
      </c>
    </row>
    <row r="125" spans="1:6" x14ac:dyDescent="0.2">
      <c r="A125" s="13" t="s">
        <v>143</v>
      </c>
      <c r="B125" s="14">
        <v>179853</v>
      </c>
      <c r="C125" s="14">
        <v>6407</v>
      </c>
      <c r="D125" s="88">
        <v>173446</v>
      </c>
      <c r="E125" s="79">
        <v>0</v>
      </c>
      <c r="F125" s="79">
        <v>179853</v>
      </c>
    </row>
    <row r="126" spans="1:6" x14ac:dyDescent="0.2">
      <c r="A126" s="89"/>
      <c r="B126" s="88"/>
      <c r="C126" s="88"/>
      <c r="D126" s="88"/>
    </row>
    <row r="127" spans="1:6" x14ac:dyDescent="0.2">
      <c r="D127" s="79"/>
    </row>
    <row r="128" spans="1:6" x14ac:dyDescent="0.2">
      <c r="A128" s="87" t="s">
        <v>1365</v>
      </c>
      <c r="B128" s="88">
        <v>336783</v>
      </c>
      <c r="C128" s="88">
        <v>15263</v>
      </c>
      <c r="D128" s="88">
        <v>321520</v>
      </c>
      <c r="E128" s="76">
        <v>53</v>
      </c>
      <c r="F128" s="76">
        <v>336730</v>
      </c>
    </row>
    <row r="129" spans="1:6" x14ac:dyDescent="0.2">
      <c r="A129" s="13" t="s">
        <v>101</v>
      </c>
      <c r="B129" s="14">
        <v>409</v>
      </c>
      <c r="C129" s="14">
        <v>9</v>
      </c>
      <c r="D129" s="88">
        <v>400</v>
      </c>
      <c r="E129" s="79">
        <v>0</v>
      </c>
      <c r="F129" s="79">
        <v>409</v>
      </c>
    </row>
    <row r="130" spans="1:6" x14ac:dyDescent="0.2">
      <c r="A130" s="13" t="s">
        <v>102</v>
      </c>
      <c r="B130" s="14">
        <v>16607</v>
      </c>
      <c r="C130" s="14">
        <v>194</v>
      </c>
      <c r="D130" s="88">
        <v>16413</v>
      </c>
      <c r="E130" s="79">
        <v>0</v>
      </c>
      <c r="F130" s="79">
        <v>16607</v>
      </c>
    </row>
    <row r="131" spans="1:6" x14ac:dyDescent="0.2">
      <c r="A131" s="13" t="s">
        <v>103</v>
      </c>
      <c r="B131" s="14">
        <v>19530</v>
      </c>
      <c r="C131" s="14">
        <v>-7</v>
      </c>
      <c r="D131" s="88">
        <v>19537</v>
      </c>
      <c r="E131" s="79">
        <v>0</v>
      </c>
      <c r="F131" s="79">
        <v>19530</v>
      </c>
    </row>
    <row r="132" spans="1:6" x14ac:dyDescent="0.2">
      <c r="A132" s="13" t="s">
        <v>143</v>
      </c>
      <c r="B132" s="14">
        <v>300237</v>
      </c>
      <c r="C132" s="14">
        <v>15067</v>
      </c>
      <c r="D132" s="88">
        <v>285170</v>
      </c>
      <c r="E132" s="79">
        <v>53</v>
      </c>
      <c r="F132" s="79">
        <v>300184</v>
      </c>
    </row>
    <row r="133" spans="1:6" x14ac:dyDescent="0.2">
      <c r="A133" s="89"/>
      <c r="B133" s="88"/>
      <c r="C133" s="88"/>
      <c r="D133" s="88"/>
    </row>
    <row r="134" spans="1:6" x14ac:dyDescent="0.2">
      <c r="D134" s="79"/>
    </row>
    <row r="135" spans="1:6" x14ac:dyDescent="0.2">
      <c r="A135" s="87" t="s">
        <v>1366</v>
      </c>
      <c r="B135" s="88">
        <v>67826</v>
      </c>
      <c r="C135" s="88">
        <v>295</v>
      </c>
      <c r="D135" s="88">
        <v>67531</v>
      </c>
      <c r="E135" s="76">
        <v>4106</v>
      </c>
      <c r="F135" s="76">
        <v>63720</v>
      </c>
    </row>
    <row r="136" spans="1:6" x14ac:dyDescent="0.2">
      <c r="A136" s="13" t="s">
        <v>105</v>
      </c>
      <c r="B136" s="14">
        <v>559</v>
      </c>
      <c r="C136" s="14">
        <v>-8</v>
      </c>
      <c r="D136" s="88">
        <v>567</v>
      </c>
      <c r="E136" s="79">
        <v>0</v>
      </c>
      <c r="F136" s="79">
        <v>559</v>
      </c>
    </row>
    <row r="137" spans="1:6" x14ac:dyDescent="0.2">
      <c r="A137" s="13" t="s">
        <v>106</v>
      </c>
      <c r="B137" s="14">
        <v>12004</v>
      </c>
      <c r="C137" s="14">
        <v>-42</v>
      </c>
      <c r="D137" s="88">
        <v>12046</v>
      </c>
      <c r="E137" s="79">
        <v>408</v>
      </c>
      <c r="F137" s="79">
        <v>11596</v>
      </c>
    </row>
    <row r="138" spans="1:6" x14ac:dyDescent="0.2">
      <c r="A138" s="13" t="s">
        <v>143</v>
      </c>
      <c r="B138" s="14">
        <v>55263</v>
      </c>
      <c r="C138" s="14">
        <v>345</v>
      </c>
      <c r="D138" s="88">
        <v>54918</v>
      </c>
      <c r="E138" s="79">
        <v>3698</v>
      </c>
      <c r="F138" s="79">
        <v>51565</v>
      </c>
    </row>
    <row r="139" spans="1:6" x14ac:dyDescent="0.2">
      <c r="A139" s="89"/>
      <c r="B139" s="88"/>
      <c r="C139" s="88"/>
      <c r="D139" s="88"/>
    </row>
    <row r="140" spans="1:6" x14ac:dyDescent="0.2">
      <c r="D140" s="79"/>
    </row>
    <row r="141" spans="1:6" x14ac:dyDescent="0.2">
      <c r="A141" s="87" t="s">
        <v>1367</v>
      </c>
      <c r="B141" s="88">
        <v>34426</v>
      </c>
      <c r="C141" s="88">
        <v>-436</v>
      </c>
      <c r="D141" s="88">
        <v>34862</v>
      </c>
      <c r="E141" s="76">
        <v>2578</v>
      </c>
      <c r="F141" s="76">
        <v>31848</v>
      </c>
    </row>
    <row r="142" spans="1:6" x14ac:dyDescent="0.2">
      <c r="A142" s="13" t="s">
        <v>108</v>
      </c>
      <c r="B142" s="14">
        <v>7479</v>
      </c>
      <c r="C142" s="14">
        <v>-158</v>
      </c>
      <c r="D142" s="88">
        <v>7637</v>
      </c>
      <c r="E142" s="79">
        <v>0</v>
      </c>
      <c r="F142" s="79">
        <v>7479</v>
      </c>
    </row>
    <row r="143" spans="1:6" x14ac:dyDescent="0.2">
      <c r="A143" s="13" t="s">
        <v>143</v>
      </c>
      <c r="B143" s="14">
        <v>26947</v>
      </c>
      <c r="C143" s="14">
        <v>-278</v>
      </c>
      <c r="D143" s="88">
        <v>27225</v>
      </c>
      <c r="E143" s="79">
        <v>2578</v>
      </c>
      <c r="F143" s="79">
        <v>24369</v>
      </c>
    </row>
    <row r="144" spans="1:6" x14ac:dyDescent="0.2">
      <c r="A144" s="89"/>
      <c r="B144" s="88"/>
      <c r="C144" s="88"/>
      <c r="D144" s="88"/>
    </row>
    <row r="145" spans="1:6" x14ac:dyDescent="0.2">
      <c r="D145" s="79"/>
    </row>
    <row r="146" spans="1:6" x14ac:dyDescent="0.2">
      <c r="A146" s="87" t="s">
        <v>1368</v>
      </c>
      <c r="B146" s="88">
        <v>16356</v>
      </c>
      <c r="C146" s="88">
        <v>-66</v>
      </c>
      <c r="D146" s="88">
        <v>16422</v>
      </c>
      <c r="E146" s="79">
        <v>1290</v>
      </c>
      <c r="F146" s="79">
        <v>15066</v>
      </c>
    </row>
    <row r="147" spans="1:6" x14ac:dyDescent="0.2">
      <c r="A147" s="13" t="s">
        <v>110</v>
      </c>
      <c r="B147" s="14">
        <v>1723</v>
      </c>
      <c r="C147" s="14">
        <v>-5</v>
      </c>
      <c r="D147" s="88">
        <v>1728</v>
      </c>
      <c r="E147" s="79">
        <v>0</v>
      </c>
      <c r="F147" s="79">
        <v>1723</v>
      </c>
    </row>
    <row r="148" spans="1:6" x14ac:dyDescent="0.2">
      <c r="A148" s="13" t="s">
        <v>111</v>
      </c>
      <c r="B148" s="14">
        <v>158</v>
      </c>
      <c r="C148" s="14">
        <v>-11</v>
      </c>
      <c r="D148" s="88">
        <v>169</v>
      </c>
      <c r="E148" s="79">
        <v>0</v>
      </c>
      <c r="F148" s="79">
        <v>158</v>
      </c>
    </row>
    <row r="149" spans="1:6" x14ac:dyDescent="0.2">
      <c r="A149" s="13" t="s">
        <v>143</v>
      </c>
      <c r="B149" s="14">
        <v>14475</v>
      </c>
      <c r="C149" s="14">
        <v>-50</v>
      </c>
      <c r="D149" s="88">
        <v>14525</v>
      </c>
      <c r="E149" s="79">
        <v>1290</v>
      </c>
      <c r="F149" s="79">
        <v>13185</v>
      </c>
    </row>
    <row r="150" spans="1:6" x14ac:dyDescent="0.2">
      <c r="A150" s="13"/>
      <c r="B150" s="14"/>
      <c r="C150" s="14"/>
      <c r="D150" s="88"/>
    </row>
    <row r="151" spans="1:6" x14ac:dyDescent="0.2">
      <c r="A151" s="87"/>
      <c r="B151" s="88"/>
      <c r="C151" s="88"/>
      <c r="D151" s="88"/>
    </row>
    <row r="152" spans="1:6" x14ac:dyDescent="0.2">
      <c r="A152" s="87" t="s">
        <v>1369</v>
      </c>
      <c r="B152" s="88">
        <v>890066</v>
      </c>
      <c r="C152" s="88">
        <v>25803</v>
      </c>
      <c r="D152" s="88">
        <v>864263</v>
      </c>
      <c r="E152" s="79">
        <v>685</v>
      </c>
      <c r="F152" s="79">
        <v>889381</v>
      </c>
    </row>
    <row r="153" spans="1:6" x14ac:dyDescent="0.2">
      <c r="A153" s="13" t="s">
        <v>113</v>
      </c>
      <c r="B153" s="14">
        <v>12986</v>
      </c>
      <c r="C153" s="14">
        <v>331</v>
      </c>
      <c r="D153" s="88">
        <v>12655</v>
      </c>
      <c r="E153" s="79">
        <v>0</v>
      </c>
      <c r="F153" s="79">
        <v>12986</v>
      </c>
    </row>
    <row r="154" spans="1:6" x14ac:dyDescent="0.2">
      <c r="A154" s="13" t="s">
        <v>114</v>
      </c>
      <c r="B154" s="14">
        <v>1411</v>
      </c>
      <c r="C154" s="14">
        <v>-14</v>
      </c>
      <c r="D154" s="88">
        <v>1425</v>
      </c>
      <c r="E154" s="79">
        <v>0</v>
      </c>
      <c r="F154" s="79">
        <v>1411</v>
      </c>
    </row>
    <row r="155" spans="1:6" x14ac:dyDescent="0.2">
      <c r="A155" s="13" t="s">
        <v>115</v>
      </c>
      <c r="B155" s="14">
        <v>846421</v>
      </c>
      <c r="C155" s="14">
        <v>24637</v>
      </c>
      <c r="D155" s="88">
        <v>821784</v>
      </c>
      <c r="E155" s="79">
        <v>685</v>
      </c>
      <c r="F155" s="79">
        <v>845736</v>
      </c>
    </row>
    <row r="156" spans="1:6" x14ac:dyDescent="0.2">
      <c r="A156" s="13" t="s">
        <v>116</v>
      </c>
      <c r="B156" s="14">
        <v>22136</v>
      </c>
      <c r="C156" s="14">
        <v>774</v>
      </c>
      <c r="D156" s="88">
        <v>21362</v>
      </c>
      <c r="E156" s="79">
        <v>0</v>
      </c>
      <c r="F156" s="79">
        <v>22136</v>
      </c>
    </row>
    <row r="157" spans="1:6" x14ac:dyDescent="0.2">
      <c r="A157" s="13" t="s">
        <v>117</v>
      </c>
      <c r="B157" s="14">
        <v>7112</v>
      </c>
      <c r="C157" s="14">
        <v>75</v>
      </c>
      <c r="D157" s="88">
        <v>7037</v>
      </c>
      <c r="E157" s="79">
        <v>0</v>
      </c>
      <c r="F157" s="79">
        <v>7112</v>
      </c>
    </row>
    <row r="158" spans="1:6" x14ac:dyDescent="0.2">
      <c r="D158" s="79"/>
    </row>
    <row r="159" spans="1:6" x14ac:dyDescent="0.2">
      <c r="D159" s="79"/>
    </row>
    <row r="160" spans="1:6" x14ac:dyDescent="0.2">
      <c r="A160" s="87" t="s">
        <v>1370</v>
      </c>
      <c r="B160" s="88">
        <v>303907</v>
      </c>
      <c r="C160" s="88">
        <v>6288</v>
      </c>
      <c r="D160" s="88">
        <v>297619</v>
      </c>
      <c r="E160" s="79">
        <v>2706</v>
      </c>
      <c r="F160" s="79">
        <v>301201</v>
      </c>
    </row>
    <row r="161" spans="1:6" x14ac:dyDescent="0.2">
      <c r="A161" s="13" t="s">
        <v>119</v>
      </c>
      <c r="B161" s="14">
        <v>1634</v>
      </c>
      <c r="C161" s="14">
        <v>-64</v>
      </c>
      <c r="D161" s="88">
        <v>1698</v>
      </c>
      <c r="E161" s="79">
        <v>0</v>
      </c>
      <c r="F161" s="79">
        <v>1634</v>
      </c>
    </row>
    <row r="162" spans="1:6" x14ac:dyDescent="0.2">
      <c r="A162" s="13" t="s">
        <v>120</v>
      </c>
      <c r="B162" s="14">
        <v>52758</v>
      </c>
      <c r="C162" s="14">
        <v>835</v>
      </c>
      <c r="D162" s="88">
        <v>51923</v>
      </c>
      <c r="E162" s="79">
        <v>45</v>
      </c>
      <c r="F162" s="79">
        <v>52713</v>
      </c>
    </row>
    <row r="163" spans="1:6" x14ac:dyDescent="0.2">
      <c r="A163" s="13" t="s">
        <v>143</v>
      </c>
      <c r="B163" s="14">
        <v>249515</v>
      </c>
      <c r="C163" s="14">
        <v>5517</v>
      </c>
      <c r="D163" s="88">
        <v>243998</v>
      </c>
      <c r="E163" s="79">
        <v>2661</v>
      </c>
      <c r="F163" s="79">
        <v>246854</v>
      </c>
    </row>
    <row r="164" spans="1:6" x14ac:dyDescent="0.2">
      <c r="A164" s="89"/>
      <c r="B164" s="88"/>
      <c r="C164" s="88"/>
      <c r="D164" s="88"/>
    </row>
    <row r="165" spans="1:6" x14ac:dyDescent="0.2">
      <c r="D165" s="79"/>
    </row>
    <row r="166" spans="1:6" x14ac:dyDescent="0.2">
      <c r="A166" s="87" t="s">
        <v>1371</v>
      </c>
      <c r="B166" s="88">
        <v>99121</v>
      </c>
      <c r="C166" s="88">
        <v>3425</v>
      </c>
      <c r="D166" s="88">
        <v>95696</v>
      </c>
      <c r="E166" s="79">
        <v>0</v>
      </c>
      <c r="F166" s="79">
        <v>99121</v>
      </c>
    </row>
    <row r="167" spans="1:6" x14ac:dyDescent="0.2">
      <c r="A167" s="13" t="s">
        <v>122</v>
      </c>
      <c r="B167" s="14">
        <v>338</v>
      </c>
      <c r="C167" s="14">
        <v>0</v>
      </c>
      <c r="D167" s="88">
        <v>338</v>
      </c>
      <c r="E167" s="79">
        <v>0</v>
      </c>
      <c r="F167" s="79">
        <v>338</v>
      </c>
    </row>
    <row r="168" spans="1:6" x14ac:dyDescent="0.2">
      <c r="A168" s="13" t="s">
        <v>123</v>
      </c>
      <c r="B168" s="14">
        <v>2787</v>
      </c>
      <c r="C168" s="14">
        <v>111</v>
      </c>
      <c r="D168" s="88">
        <v>2676</v>
      </c>
      <c r="E168" s="79">
        <v>0</v>
      </c>
      <c r="F168" s="79">
        <v>2787</v>
      </c>
    </row>
    <row r="169" spans="1:6" x14ac:dyDescent="0.2">
      <c r="A169" s="13" t="s">
        <v>124</v>
      </c>
      <c r="B169" s="14">
        <v>4462</v>
      </c>
      <c r="C169" s="14">
        <v>38</v>
      </c>
      <c r="D169" s="88">
        <v>4424</v>
      </c>
      <c r="E169" s="79">
        <v>0</v>
      </c>
      <c r="F169" s="79">
        <v>4462</v>
      </c>
    </row>
    <row r="170" spans="1:6" x14ac:dyDescent="0.2">
      <c r="A170" s="13" t="s">
        <v>125</v>
      </c>
      <c r="B170" s="14">
        <v>4</v>
      </c>
      <c r="C170" s="14">
        <v>-12</v>
      </c>
      <c r="D170" s="88">
        <v>16</v>
      </c>
      <c r="E170" s="79">
        <v>0</v>
      </c>
      <c r="F170" s="79">
        <v>4</v>
      </c>
    </row>
    <row r="171" spans="1:6" x14ac:dyDescent="0.2">
      <c r="A171" s="13" t="s">
        <v>126</v>
      </c>
      <c r="B171" s="14">
        <v>78046</v>
      </c>
      <c r="C171" s="14">
        <v>2866</v>
      </c>
      <c r="D171" s="88">
        <v>75180</v>
      </c>
      <c r="E171" s="79">
        <v>0</v>
      </c>
      <c r="F171" s="79">
        <v>78046</v>
      </c>
    </row>
    <row r="172" spans="1:6" x14ac:dyDescent="0.2">
      <c r="A172" s="13" t="s">
        <v>143</v>
      </c>
      <c r="B172" s="14">
        <v>13484</v>
      </c>
      <c r="C172" s="14">
        <v>422</v>
      </c>
      <c r="D172" s="88">
        <v>13062</v>
      </c>
      <c r="E172" s="79">
        <v>0</v>
      </c>
      <c r="F172" s="79">
        <v>13484</v>
      </c>
    </row>
    <row r="173" spans="1:6" x14ac:dyDescent="0.2">
      <c r="A173" s="89"/>
      <c r="B173" s="88"/>
      <c r="C173" s="88"/>
      <c r="D173" s="88"/>
    </row>
    <row r="174" spans="1:6" x14ac:dyDescent="0.2">
      <c r="D174" s="79"/>
    </row>
    <row r="175" spans="1:6" x14ac:dyDescent="0.2">
      <c r="A175" s="87" t="s">
        <v>1372</v>
      </c>
      <c r="B175" s="88">
        <v>11794</v>
      </c>
      <c r="C175" s="88">
        <v>245</v>
      </c>
      <c r="D175" s="88">
        <v>11549</v>
      </c>
      <c r="E175" s="79">
        <v>1837</v>
      </c>
      <c r="F175" s="79">
        <v>9957</v>
      </c>
    </row>
    <row r="176" spans="1:6" x14ac:dyDescent="0.2">
      <c r="A176" s="13" t="s">
        <v>128</v>
      </c>
      <c r="B176" s="14">
        <v>2269</v>
      </c>
      <c r="C176" s="14">
        <v>38</v>
      </c>
      <c r="D176" s="88">
        <v>2231</v>
      </c>
      <c r="E176" s="79">
        <v>0</v>
      </c>
      <c r="F176" s="79">
        <v>2269</v>
      </c>
    </row>
    <row r="177" spans="1:6" x14ac:dyDescent="0.2">
      <c r="A177" s="13" t="s">
        <v>129</v>
      </c>
      <c r="B177" s="14">
        <v>2845</v>
      </c>
      <c r="C177" s="14">
        <v>67</v>
      </c>
      <c r="D177" s="88">
        <v>2778</v>
      </c>
      <c r="E177" s="79">
        <v>1448</v>
      </c>
      <c r="F177" s="79">
        <v>1397</v>
      </c>
    </row>
    <row r="178" spans="1:6" x14ac:dyDescent="0.2">
      <c r="A178" s="13" t="s">
        <v>143</v>
      </c>
      <c r="B178" s="14">
        <v>6680</v>
      </c>
      <c r="C178" s="14">
        <v>140</v>
      </c>
      <c r="D178" s="88">
        <v>6540</v>
      </c>
      <c r="E178" s="79">
        <v>389</v>
      </c>
      <c r="F178" s="79">
        <v>6291</v>
      </c>
    </row>
    <row r="179" spans="1:6" x14ac:dyDescent="0.2">
      <c r="A179" s="89"/>
      <c r="B179" s="88"/>
      <c r="C179" s="88"/>
      <c r="D179" s="88"/>
    </row>
    <row r="180" spans="1:6" x14ac:dyDescent="0.2">
      <c r="D180" s="79"/>
    </row>
    <row r="181" spans="1:6" x14ac:dyDescent="0.2">
      <c r="A181" s="87" t="s">
        <v>1373</v>
      </c>
      <c r="B181" s="88">
        <v>48096</v>
      </c>
      <c r="C181" s="88">
        <v>1707</v>
      </c>
      <c r="D181" s="88">
        <v>46389</v>
      </c>
      <c r="E181" s="79">
        <v>3175</v>
      </c>
      <c r="F181" s="79">
        <v>44921</v>
      </c>
    </row>
    <row r="182" spans="1:6" x14ac:dyDescent="0.2">
      <c r="A182" s="13" t="s">
        <v>131</v>
      </c>
      <c r="B182" s="14">
        <v>3138</v>
      </c>
      <c r="C182" s="14">
        <v>-514</v>
      </c>
      <c r="D182" s="88">
        <v>3652</v>
      </c>
      <c r="E182" s="79">
        <v>932</v>
      </c>
      <c r="F182" s="79">
        <v>2206</v>
      </c>
    </row>
    <row r="183" spans="1:6" x14ac:dyDescent="0.2">
      <c r="A183" s="13" t="s">
        <v>132</v>
      </c>
      <c r="B183" s="14">
        <v>618</v>
      </c>
      <c r="C183" s="14">
        <v>16</v>
      </c>
      <c r="D183" s="88">
        <v>602</v>
      </c>
      <c r="E183" s="79">
        <v>0</v>
      </c>
      <c r="F183" s="79">
        <v>618</v>
      </c>
    </row>
    <row r="184" spans="1:6" x14ac:dyDescent="0.2">
      <c r="A184" s="13" t="s">
        <v>133</v>
      </c>
      <c r="B184" s="14">
        <v>1452</v>
      </c>
      <c r="C184" s="14">
        <v>-8</v>
      </c>
      <c r="D184" s="88">
        <v>1460</v>
      </c>
      <c r="E184" s="79">
        <v>0</v>
      </c>
      <c r="F184" s="79">
        <v>1452</v>
      </c>
    </row>
    <row r="185" spans="1:6" x14ac:dyDescent="0.2">
      <c r="A185" s="13" t="s">
        <v>134</v>
      </c>
      <c r="B185" s="14">
        <v>1723</v>
      </c>
      <c r="C185" s="14">
        <v>-31</v>
      </c>
      <c r="D185" s="88">
        <v>1754</v>
      </c>
      <c r="E185" s="79">
        <v>0</v>
      </c>
      <c r="F185" s="79">
        <v>1723</v>
      </c>
    </row>
    <row r="186" spans="1:6" x14ac:dyDescent="0.2">
      <c r="A186" s="13" t="s">
        <v>135</v>
      </c>
      <c r="B186" s="14">
        <v>3369</v>
      </c>
      <c r="C186" s="14">
        <v>365</v>
      </c>
      <c r="D186" s="88">
        <v>3004</v>
      </c>
      <c r="E186" s="79">
        <v>0</v>
      </c>
      <c r="F186" s="79">
        <v>3369</v>
      </c>
    </row>
    <row r="187" spans="1:6" x14ac:dyDescent="0.2">
      <c r="A187" s="13" t="s">
        <v>136</v>
      </c>
      <c r="B187" s="14">
        <v>7918</v>
      </c>
      <c r="C187" s="14">
        <v>-54</v>
      </c>
      <c r="D187" s="88">
        <v>7972</v>
      </c>
      <c r="E187" s="79">
        <v>419</v>
      </c>
      <c r="F187" s="79">
        <v>7499</v>
      </c>
    </row>
    <row r="188" spans="1:6" x14ac:dyDescent="0.2">
      <c r="A188" s="13" t="s">
        <v>143</v>
      </c>
      <c r="B188" s="14">
        <v>29878</v>
      </c>
      <c r="C188" s="14">
        <v>1933</v>
      </c>
      <c r="D188" s="88">
        <v>27945</v>
      </c>
      <c r="E188" s="79">
        <v>1824</v>
      </c>
      <c r="F188" s="79">
        <v>28054</v>
      </c>
    </row>
    <row r="189" spans="1:6" x14ac:dyDescent="0.2">
      <c r="A189" s="89"/>
      <c r="B189" s="88"/>
      <c r="C189" s="88"/>
      <c r="D189" s="88"/>
    </row>
    <row r="190" spans="1:6" x14ac:dyDescent="0.2">
      <c r="D190" s="79"/>
    </row>
    <row r="191" spans="1:6" x14ac:dyDescent="0.2">
      <c r="A191" s="87" t="s">
        <v>1374</v>
      </c>
      <c r="B191" s="88">
        <v>16853</v>
      </c>
      <c r="C191" s="88">
        <v>-86</v>
      </c>
      <c r="D191" s="88">
        <v>16939</v>
      </c>
      <c r="E191" s="79">
        <v>846</v>
      </c>
      <c r="F191" s="79">
        <v>16007</v>
      </c>
    </row>
    <row r="192" spans="1:6" x14ac:dyDescent="0.2">
      <c r="A192" s="13" t="s">
        <v>138</v>
      </c>
      <c r="B192" s="14">
        <v>497</v>
      </c>
      <c r="C192" s="14">
        <v>41</v>
      </c>
      <c r="D192" s="88">
        <v>456</v>
      </c>
      <c r="E192" s="79">
        <v>0</v>
      </c>
      <c r="F192" s="79">
        <v>497</v>
      </c>
    </row>
    <row r="193" spans="1:6" x14ac:dyDescent="0.2">
      <c r="A193" s="13" t="s">
        <v>139</v>
      </c>
      <c r="B193" s="14">
        <v>294</v>
      </c>
      <c r="C193" s="14">
        <v>16</v>
      </c>
      <c r="D193" s="88">
        <v>278</v>
      </c>
      <c r="E193" s="79">
        <v>0</v>
      </c>
      <c r="F193" s="79">
        <v>294</v>
      </c>
    </row>
    <row r="194" spans="1:6" x14ac:dyDescent="0.2">
      <c r="A194" s="13" t="s">
        <v>140</v>
      </c>
      <c r="B194" s="14">
        <v>1991</v>
      </c>
      <c r="C194" s="14">
        <v>-8</v>
      </c>
      <c r="D194" s="88">
        <v>1999</v>
      </c>
      <c r="E194" s="79">
        <v>0</v>
      </c>
      <c r="F194" s="79">
        <v>1991</v>
      </c>
    </row>
    <row r="195" spans="1:6" x14ac:dyDescent="0.2">
      <c r="A195" s="13" t="s">
        <v>143</v>
      </c>
      <c r="B195" s="14">
        <v>14071</v>
      </c>
      <c r="C195" s="14">
        <v>-135</v>
      </c>
      <c r="D195" s="88">
        <v>14206</v>
      </c>
      <c r="E195" s="79">
        <v>846</v>
      </c>
      <c r="F195" s="79">
        <v>13225</v>
      </c>
    </row>
    <row r="196" spans="1:6" x14ac:dyDescent="0.2">
      <c r="D196" s="79"/>
    </row>
    <row r="197" spans="1:6" x14ac:dyDescent="0.2">
      <c r="D197" s="79"/>
    </row>
    <row r="198" spans="1:6" x14ac:dyDescent="0.2">
      <c r="A198" s="87" t="s">
        <v>1375</v>
      </c>
      <c r="B198" s="88">
        <v>12852</v>
      </c>
      <c r="C198" s="88">
        <v>-32</v>
      </c>
      <c r="D198" s="88">
        <v>12884</v>
      </c>
      <c r="E198" s="79">
        <v>980</v>
      </c>
      <c r="F198" s="79">
        <v>11872</v>
      </c>
    </row>
    <row r="199" spans="1:6" x14ac:dyDescent="0.2">
      <c r="A199" s="13" t="s">
        <v>142</v>
      </c>
      <c r="B199" s="14">
        <v>1665</v>
      </c>
      <c r="C199" s="14">
        <v>-15</v>
      </c>
      <c r="D199" s="88">
        <v>1680</v>
      </c>
      <c r="E199" s="79">
        <v>0</v>
      </c>
      <c r="F199" s="79">
        <v>1665</v>
      </c>
    </row>
    <row r="200" spans="1:6" x14ac:dyDescent="0.2">
      <c r="A200" s="13" t="s">
        <v>143</v>
      </c>
      <c r="B200" s="14">
        <v>11187</v>
      </c>
      <c r="C200" s="14">
        <v>-17</v>
      </c>
      <c r="D200" s="88">
        <v>11204</v>
      </c>
      <c r="E200" s="79">
        <v>980</v>
      </c>
      <c r="F200" s="79">
        <v>10207</v>
      </c>
    </row>
    <row r="201" spans="1:6" x14ac:dyDescent="0.2">
      <c r="A201" s="89"/>
      <c r="B201" s="88"/>
      <c r="C201" s="88"/>
      <c r="D201" s="88"/>
    </row>
    <row r="202" spans="1:6" x14ac:dyDescent="0.2">
      <c r="D202" s="79"/>
    </row>
    <row r="203" spans="1:6" x14ac:dyDescent="0.2">
      <c r="A203" s="87" t="s">
        <v>1376</v>
      </c>
      <c r="B203" s="88">
        <v>16543</v>
      </c>
      <c r="C203" s="88">
        <v>680</v>
      </c>
      <c r="D203" s="88">
        <v>15863</v>
      </c>
      <c r="E203" s="79">
        <v>3445</v>
      </c>
      <c r="F203" s="79">
        <v>13098</v>
      </c>
    </row>
    <row r="204" spans="1:6" x14ac:dyDescent="0.2">
      <c r="A204" s="13" t="s">
        <v>145</v>
      </c>
      <c r="B204" s="14">
        <v>3499</v>
      </c>
      <c r="C204" s="14">
        <v>54</v>
      </c>
      <c r="D204" s="88">
        <v>3445</v>
      </c>
      <c r="E204" s="79">
        <v>0</v>
      </c>
      <c r="F204" s="79">
        <v>3499</v>
      </c>
    </row>
    <row r="205" spans="1:6" x14ac:dyDescent="0.2">
      <c r="A205" s="13" t="s">
        <v>146</v>
      </c>
      <c r="B205" s="14">
        <v>2156</v>
      </c>
      <c r="C205" s="14">
        <v>175</v>
      </c>
      <c r="D205" s="88">
        <v>1981</v>
      </c>
      <c r="E205" s="79">
        <v>0</v>
      </c>
      <c r="F205" s="79">
        <v>2156</v>
      </c>
    </row>
    <row r="206" spans="1:6" x14ac:dyDescent="0.2">
      <c r="A206" s="13" t="s">
        <v>143</v>
      </c>
      <c r="B206" s="14">
        <v>10888</v>
      </c>
      <c r="C206" s="14">
        <v>451</v>
      </c>
      <c r="D206" s="88">
        <v>10437</v>
      </c>
      <c r="E206" s="79">
        <v>3445</v>
      </c>
      <c r="F206" s="79">
        <v>7443</v>
      </c>
    </row>
    <row r="207" spans="1:6" x14ac:dyDescent="0.2">
      <c r="A207" s="87"/>
      <c r="B207" s="88"/>
      <c r="C207" s="88"/>
      <c r="D207" s="88"/>
    </row>
    <row r="208" spans="1:6" x14ac:dyDescent="0.2">
      <c r="D208" s="79"/>
    </row>
    <row r="209" spans="1:6" x14ac:dyDescent="0.2">
      <c r="A209" s="87" t="s">
        <v>1377</v>
      </c>
      <c r="B209" s="88">
        <v>14351</v>
      </c>
      <c r="C209" s="88">
        <v>-448</v>
      </c>
      <c r="D209" s="88">
        <v>14799</v>
      </c>
      <c r="E209" s="79">
        <v>2287</v>
      </c>
      <c r="F209" s="79">
        <v>12064</v>
      </c>
    </row>
    <row r="210" spans="1:6" x14ac:dyDescent="0.2">
      <c r="A210" s="13" t="s">
        <v>148</v>
      </c>
      <c r="B210" s="14">
        <v>3069</v>
      </c>
      <c r="C210" s="14">
        <v>-1477</v>
      </c>
      <c r="D210" s="88">
        <v>4546</v>
      </c>
      <c r="E210" s="79">
        <v>1403</v>
      </c>
      <c r="F210" s="79">
        <v>1666</v>
      </c>
    </row>
    <row r="211" spans="1:6" x14ac:dyDescent="0.2">
      <c r="A211" s="13" t="s">
        <v>149</v>
      </c>
      <c r="B211" s="14">
        <v>865</v>
      </c>
      <c r="C211" s="14">
        <v>-13</v>
      </c>
      <c r="D211" s="88">
        <v>878</v>
      </c>
      <c r="E211" s="79">
        <v>0</v>
      </c>
      <c r="F211" s="79">
        <v>865</v>
      </c>
    </row>
    <row r="212" spans="1:6" x14ac:dyDescent="0.2">
      <c r="A212" s="13" t="s">
        <v>150</v>
      </c>
      <c r="B212" s="14">
        <v>772</v>
      </c>
      <c r="C212" s="14">
        <v>-5</v>
      </c>
      <c r="D212" s="88">
        <v>777</v>
      </c>
      <c r="E212" s="79">
        <v>0</v>
      </c>
      <c r="F212" s="79">
        <v>772</v>
      </c>
    </row>
    <row r="213" spans="1:6" x14ac:dyDescent="0.2">
      <c r="A213" s="13" t="s">
        <v>143</v>
      </c>
      <c r="B213" s="14">
        <v>9645</v>
      </c>
      <c r="C213" s="14">
        <v>1047</v>
      </c>
      <c r="D213" s="88">
        <v>8598</v>
      </c>
      <c r="E213" s="79">
        <v>884</v>
      </c>
      <c r="F213" s="79">
        <v>8761</v>
      </c>
    </row>
    <row r="214" spans="1:6" x14ac:dyDescent="0.2">
      <c r="A214" s="89"/>
      <c r="B214" s="88"/>
      <c r="C214" s="88"/>
      <c r="D214" s="88"/>
    </row>
    <row r="215" spans="1:6" x14ac:dyDescent="0.2">
      <c r="D215" s="79"/>
    </row>
    <row r="216" spans="1:6" x14ac:dyDescent="0.2">
      <c r="A216" s="87" t="s">
        <v>1378</v>
      </c>
      <c r="B216" s="88">
        <v>27712</v>
      </c>
      <c r="C216" s="88">
        <v>-19</v>
      </c>
      <c r="D216" s="88">
        <v>27731</v>
      </c>
      <c r="E216" s="79">
        <v>1919</v>
      </c>
      <c r="F216" s="79">
        <v>25793</v>
      </c>
    </row>
    <row r="217" spans="1:6" x14ac:dyDescent="0.2">
      <c r="A217" s="13" t="s">
        <v>152</v>
      </c>
      <c r="B217" s="14">
        <v>2891</v>
      </c>
      <c r="C217" s="14">
        <v>-39</v>
      </c>
      <c r="D217" s="88">
        <v>2930</v>
      </c>
      <c r="E217" s="79">
        <v>0</v>
      </c>
      <c r="F217" s="79">
        <v>2891</v>
      </c>
    </row>
    <row r="218" spans="1:6" x14ac:dyDescent="0.2">
      <c r="A218" s="13" t="s">
        <v>153</v>
      </c>
      <c r="B218" s="14">
        <v>5115</v>
      </c>
      <c r="C218" s="14">
        <v>114</v>
      </c>
      <c r="D218" s="88">
        <v>5001</v>
      </c>
      <c r="E218" s="79">
        <v>0</v>
      </c>
      <c r="F218" s="79">
        <v>5115</v>
      </c>
    </row>
    <row r="219" spans="1:6" x14ac:dyDescent="0.2">
      <c r="A219" s="13" t="s">
        <v>154</v>
      </c>
      <c r="B219" s="14">
        <v>1807</v>
      </c>
      <c r="C219" s="14">
        <v>-20</v>
      </c>
      <c r="D219" s="88">
        <v>1827</v>
      </c>
      <c r="E219" s="79">
        <v>0</v>
      </c>
      <c r="F219" s="79">
        <v>1807</v>
      </c>
    </row>
    <row r="220" spans="1:6" x14ac:dyDescent="0.2">
      <c r="A220" s="13" t="s">
        <v>143</v>
      </c>
      <c r="B220" s="14">
        <v>17899</v>
      </c>
      <c r="C220" s="14">
        <v>-74</v>
      </c>
      <c r="D220" s="88">
        <v>17973</v>
      </c>
      <c r="E220" s="79">
        <v>1919</v>
      </c>
      <c r="F220" s="79">
        <v>15980</v>
      </c>
    </row>
    <row r="221" spans="1:6" x14ac:dyDescent="0.2">
      <c r="A221" s="89"/>
      <c r="B221" s="88"/>
      <c r="C221" s="88"/>
      <c r="D221" s="88"/>
    </row>
    <row r="222" spans="1:6" x14ac:dyDescent="0.2">
      <c r="D222" s="79"/>
    </row>
    <row r="223" spans="1:6" x14ac:dyDescent="0.2">
      <c r="A223" s="87" t="s">
        <v>1379</v>
      </c>
      <c r="B223" s="88">
        <v>37895</v>
      </c>
      <c r="C223" s="88">
        <v>-1245</v>
      </c>
      <c r="D223" s="88">
        <v>39140</v>
      </c>
      <c r="E223" s="79">
        <v>0</v>
      </c>
      <c r="F223" s="79">
        <v>37895</v>
      </c>
    </row>
    <row r="224" spans="1:6" x14ac:dyDescent="0.2">
      <c r="A224" s="13" t="s">
        <v>156</v>
      </c>
      <c r="B224" s="14">
        <v>7420</v>
      </c>
      <c r="C224" s="14">
        <v>265</v>
      </c>
      <c r="D224" s="88">
        <v>7155</v>
      </c>
      <c r="E224" s="79">
        <v>0</v>
      </c>
      <c r="F224" s="79">
        <v>7420</v>
      </c>
    </row>
    <row r="225" spans="1:6" x14ac:dyDescent="0.2">
      <c r="A225" s="13" t="s">
        <v>157</v>
      </c>
      <c r="B225" s="14">
        <v>4708</v>
      </c>
      <c r="C225" s="14">
        <v>68</v>
      </c>
      <c r="D225" s="88">
        <v>4640</v>
      </c>
      <c r="E225" s="79">
        <v>0</v>
      </c>
      <c r="F225" s="79">
        <v>4708</v>
      </c>
    </row>
    <row r="226" spans="1:6" x14ac:dyDescent="0.2">
      <c r="A226" s="13" t="s">
        <v>143</v>
      </c>
      <c r="B226" s="14">
        <v>25767</v>
      </c>
      <c r="C226" s="14">
        <v>-1578</v>
      </c>
      <c r="D226" s="88">
        <v>27345</v>
      </c>
      <c r="E226" s="79">
        <v>0</v>
      </c>
      <c r="F226" s="79">
        <v>25767</v>
      </c>
    </row>
    <row r="227" spans="1:6" x14ac:dyDescent="0.2">
      <c r="A227" s="89"/>
      <c r="B227" s="88"/>
      <c r="C227" s="88"/>
      <c r="D227" s="88"/>
    </row>
    <row r="228" spans="1:6" x14ac:dyDescent="0.2">
      <c r="D228" s="79"/>
    </row>
    <row r="229" spans="1:6" x14ac:dyDescent="0.2">
      <c r="A229" s="87" t="s">
        <v>1380</v>
      </c>
      <c r="B229" s="88">
        <v>174955</v>
      </c>
      <c r="C229" s="88">
        <v>2177</v>
      </c>
      <c r="D229" s="88">
        <v>172778</v>
      </c>
      <c r="E229" s="79">
        <v>520</v>
      </c>
      <c r="F229" s="79">
        <v>174435</v>
      </c>
    </row>
    <row r="230" spans="1:6" x14ac:dyDescent="0.2">
      <c r="A230" s="13" t="s">
        <v>159</v>
      </c>
      <c r="B230" s="14">
        <v>7687</v>
      </c>
      <c r="C230" s="14">
        <v>-32</v>
      </c>
      <c r="D230" s="88">
        <v>7719</v>
      </c>
      <c r="E230" s="79">
        <v>0</v>
      </c>
      <c r="F230" s="79">
        <v>7687</v>
      </c>
    </row>
    <row r="231" spans="1:6" x14ac:dyDescent="0.2">
      <c r="A231" s="13" t="s">
        <v>694</v>
      </c>
      <c r="B231" s="14">
        <v>5</v>
      </c>
      <c r="C231" s="14">
        <v>-7</v>
      </c>
      <c r="D231" s="88">
        <v>12</v>
      </c>
      <c r="E231" s="79">
        <v>0</v>
      </c>
      <c r="F231" s="79">
        <v>5</v>
      </c>
    </row>
    <row r="232" spans="1:6" x14ac:dyDescent="0.2">
      <c r="A232" s="13" t="s">
        <v>143</v>
      </c>
      <c r="B232" s="14">
        <v>167263</v>
      </c>
      <c r="C232" s="14">
        <v>2216</v>
      </c>
      <c r="D232" s="88">
        <v>165047</v>
      </c>
      <c r="E232" s="79">
        <v>520</v>
      </c>
      <c r="F232" s="79">
        <v>166743</v>
      </c>
    </row>
    <row r="233" spans="1:6" x14ac:dyDescent="0.2">
      <c r="A233" s="87"/>
      <c r="B233" s="88"/>
      <c r="C233" s="88"/>
      <c r="D233" s="88"/>
    </row>
    <row r="234" spans="1:6" x14ac:dyDescent="0.2">
      <c r="D234" s="79"/>
    </row>
    <row r="235" spans="1:6" x14ac:dyDescent="0.2">
      <c r="A235" s="87" t="s">
        <v>1381</v>
      </c>
      <c r="B235" s="88">
        <v>99818</v>
      </c>
      <c r="C235" s="88">
        <v>1032</v>
      </c>
      <c r="D235" s="88">
        <v>98786</v>
      </c>
      <c r="E235" s="79">
        <v>24</v>
      </c>
      <c r="F235" s="79">
        <v>99794</v>
      </c>
    </row>
    <row r="236" spans="1:6" x14ac:dyDescent="0.2">
      <c r="A236" s="13" t="s">
        <v>162</v>
      </c>
      <c r="B236" s="14">
        <v>9513</v>
      </c>
      <c r="C236" s="14">
        <v>677</v>
      </c>
      <c r="D236" s="88">
        <v>8836</v>
      </c>
      <c r="E236" s="79">
        <v>0</v>
      </c>
      <c r="F236" s="79">
        <v>9513</v>
      </c>
    </row>
    <row r="237" spans="1:6" x14ac:dyDescent="0.2">
      <c r="A237" s="13" t="s">
        <v>163</v>
      </c>
      <c r="B237" s="14">
        <v>2375</v>
      </c>
      <c r="C237" s="14">
        <v>152</v>
      </c>
      <c r="D237" s="88">
        <v>2223</v>
      </c>
      <c r="E237" s="79">
        <v>0</v>
      </c>
      <c r="F237" s="79">
        <v>2375</v>
      </c>
    </row>
    <row r="238" spans="1:6" x14ac:dyDescent="0.2">
      <c r="A238" s="13" t="s">
        <v>164</v>
      </c>
      <c r="B238" s="14">
        <v>10666</v>
      </c>
      <c r="C238" s="14">
        <v>175</v>
      </c>
      <c r="D238" s="88">
        <v>10491</v>
      </c>
      <c r="E238" s="79">
        <v>0</v>
      </c>
      <c r="F238" s="79">
        <v>10666</v>
      </c>
    </row>
    <row r="239" spans="1:6" x14ac:dyDescent="0.2">
      <c r="A239" s="13" t="s">
        <v>143</v>
      </c>
      <c r="B239" s="14">
        <v>77264</v>
      </c>
      <c r="C239" s="14">
        <v>28</v>
      </c>
      <c r="D239" s="88">
        <v>77236</v>
      </c>
      <c r="E239" s="79">
        <v>24</v>
      </c>
      <c r="F239" s="79">
        <v>77240</v>
      </c>
    </row>
    <row r="240" spans="1:6" x14ac:dyDescent="0.2">
      <c r="A240" s="87"/>
      <c r="B240" s="88"/>
      <c r="C240" s="88"/>
      <c r="D240" s="88"/>
    </row>
    <row r="241" spans="1:6" x14ac:dyDescent="0.2">
      <c r="D241" s="79"/>
    </row>
    <row r="242" spans="1:6" x14ac:dyDescent="0.2">
      <c r="A242" s="87" t="s">
        <v>1382</v>
      </c>
      <c r="B242" s="88">
        <v>1301887</v>
      </c>
      <c r="C242" s="88">
        <v>72661</v>
      </c>
      <c r="D242" s="88">
        <v>1229226</v>
      </c>
      <c r="E242" s="76">
        <v>901</v>
      </c>
      <c r="F242" s="76">
        <v>1300986</v>
      </c>
    </row>
    <row r="243" spans="1:6" x14ac:dyDescent="0.2">
      <c r="A243" s="13" t="s">
        <v>166</v>
      </c>
      <c r="B243" s="14">
        <v>35956</v>
      </c>
      <c r="C243" s="14">
        <v>1235</v>
      </c>
      <c r="D243" s="88">
        <v>34721</v>
      </c>
      <c r="E243" s="79">
        <v>0</v>
      </c>
      <c r="F243" s="79">
        <v>35956</v>
      </c>
    </row>
    <row r="244" spans="1:6" x14ac:dyDescent="0.2">
      <c r="A244" s="13" t="s">
        <v>167</v>
      </c>
      <c r="B244" s="14">
        <v>352741</v>
      </c>
      <c r="C244" s="14">
        <v>17032</v>
      </c>
      <c r="D244" s="88">
        <v>335709</v>
      </c>
      <c r="E244" s="79">
        <v>710</v>
      </c>
      <c r="F244" s="79">
        <v>352031</v>
      </c>
    </row>
    <row r="245" spans="1:6" x14ac:dyDescent="0.2">
      <c r="A245" s="13" t="s">
        <v>168</v>
      </c>
      <c r="B245" s="14">
        <v>25308</v>
      </c>
      <c r="C245" s="14">
        <v>767</v>
      </c>
      <c r="D245" s="88">
        <v>24541</v>
      </c>
      <c r="E245" s="79">
        <v>0</v>
      </c>
      <c r="F245" s="79">
        <v>25308</v>
      </c>
    </row>
    <row r="246" spans="1:6" x14ac:dyDescent="0.2">
      <c r="A246" s="13" t="s">
        <v>143</v>
      </c>
      <c r="B246" s="14">
        <v>887882</v>
      </c>
      <c r="C246" s="14">
        <v>53627</v>
      </c>
      <c r="D246" s="88">
        <v>834255</v>
      </c>
      <c r="E246" s="79">
        <v>191</v>
      </c>
      <c r="F246" s="79">
        <v>887691</v>
      </c>
    </row>
    <row r="247" spans="1:6" x14ac:dyDescent="0.2">
      <c r="A247" s="89"/>
      <c r="B247" s="88"/>
      <c r="C247" s="88"/>
      <c r="D247" s="88"/>
    </row>
    <row r="248" spans="1:6" x14ac:dyDescent="0.2">
      <c r="D248" s="79"/>
    </row>
    <row r="249" spans="1:6" x14ac:dyDescent="0.2">
      <c r="A249" s="87" t="s">
        <v>1383</v>
      </c>
      <c r="B249" s="88">
        <v>20025</v>
      </c>
      <c r="C249" s="88">
        <v>98</v>
      </c>
      <c r="D249" s="88">
        <v>19927</v>
      </c>
      <c r="E249" s="76">
        <v>1530</v>
      </c>
      <c r="F249" s="76">
        <v>18495</v>
      </c>
    </row>
    <row r="250" spans="1:6" x14ac:dyDescent="0.2">
      <c r="A250" s="13" t="s">
        <v>170</v>
      </c>
      <c r="B250" s="14">
        <v>2659</v>
      </c>
      <c r="C250" s="14">
        <v>-134</v>
      </c>
      <c r="D250" s="88">
        <v>2793</v>
      </c>
      <c r="E250" s="79">
        <v>0</v>
      </c>
      <c r="F250" s="79">
        <v>2659</v>
      </c>
    </row>
    <row r="251" spans="1:6" x14ac:dyDescent="0.2">
      <c r="A251" s="13" t="s">
        <v>171</v>
      </c>
      <c r="B251" s="14">
        <v>364</v>
      </c>
      <c r="C251" s="14">
        <v>0</v>
      </c>
      <c r="D251" s="88">
        <v>364</v>
      </c>
      <c r="E251" s="79">
        <v>0</v>
      </c>
      <c r="F251" s="79">
        <v>364</v>
      </c>
    </row>
    <row r="252" spans="1:6" x14ac:dyDescent="0.2">
      <c r="A252" s="13" t="s">
        <v>172</v>
      </c>
      <c r="B252" s="14">
        <v>200</v>
      </c>
      <c r="C252" s="14">
        <v>-11</v>
      </c>
      <c r="D252" s="88">
        <v>211</v>
      </c>
      <c r="E252" s="79">
        <v>0</v>
      </c>
      <c r="F252" s="79">
        <v>200</v>
      </c>
    </row>
    <row r="253" spans="1:6" x14ac:dyDescent="0.2">
      <c r="A253" s="13" t="s">
        <v>173</v>
      </c>
      <c r="B253" s="14">
        <v>554</v>
      </c>
      <c r="C253" s="14">
        <v>-44</v>
      </c>
      <c r="D253" s="88">
        <v>598</v>
      </c>
      <c r="E253" s="79">
        <v>0</v>
      </c>
      <c r="F253" s="79">
        <v>554</v>
      </c>
    </row>
    <row r="254" spans="1:6" x14ac:dyDescent="0.2">
      <c r="A254" s="13" t="s">
        <v>174</v>
      </c>
      <c r="B254" s="14">
        <v>313</v>
      </c>
      <c r="C254" s="14">
        <v>24</v>
      </c>
      <c r="D254" s="88">
        <v>289</v>
      </c>
      <c r="E254" s="79">
        <v>0</v>
      </c>
      <c r="F254" s="79">
        <v>313</v>
      </c>
    </row>
    <row r="255" spans="1:6" x14ac:dyDescent="0.2">
      <c r="A255" s="13" t="s">
        <v>143</v>
      </c>
      <c r="B255" s="14">
        <v>15935</v>
      </c>
      <c r="C255" s="14">
        <v>263</v>
      </c>
      <c r="D255" s="88">
        <v>15672</v>
      </c>
      <c r="E255" s="79">
        <v>1530</v>
      </c>
      <c r="F255" s="79">
        <v>14405</v>
      </c>
    </row>
    <row r="256" spans="1:6" x14ac:dyDescent="0.2">
      <c r="A256" s="89"/>
      <c r="B256" s="88"/>
      <c r="C256" s="88"/>
      <c r="D256" s="88"/>
    </row>
    <row r="257" spans="1:6" x14ac:dyDescent="0.2">
      <c r="D257" s="79"/>
    </row>
    <row r="258" spans="1:6" x14ac:dyDescent="0.2">
      <c r="A258" s="87" t="s">
        <v>1384</v>
      </c>
      <c r="B258" s="88">
        <v>140955</v>
      </c>
      <c r="C258" s="88">
        <v>2927</v>
      </c>
      <c r="D258" s="88">
        <v>138028</v>
      </c>
      <c r="E258" s="79">
        <v>0</v>
      </c>
      <c r="F258" s="79">
        <v>140955</v>
      </c>
    </row>
    <row r="259" spans="1:6" x14ac:dyDescent="0.2">
      <c r="A259" s="13" t="s">
        <v>176</v>
      </c>
      <c r="B259" s="14">
        <v>5328</v>
      </c>
      <c r="C259" s="14">
        <v>131</v>
      </c>
      <c r="D259" s="88">
        <v>5197</v>
      </c>
      <c r="E259" s="79">
        <v>0</v>
      </c>
      <c r="F259" s="79">
        <v>5328</v>
      </c>
    </row>
    <row r="260" spans="1:6" x14ac:dyDescent="0.2">
      <c r="A260" s="13" t="s">
        <v>177</v>
      </c>
      <c r="B260" s="14">
        <v>3962</v>
      </c>
      <c r="C260" s="14">
        <v>61</v>
      </c>
      <c r="D260" s="88">
        <v>3901</v>
      </c>
      <c r="E260" s="79">
        <v>0</v>
      </c>
      <c r="F260" s="79">
        <v>3962</v>
      </c>
    </row>
    <row r="261" spans="1:6" x14ac:dyDescent="0.2">
      <c r="A261" s="13" t="s">
        <v>178</v>
      </c>
      <c r="B261" s="14">
        <v>411</v>
      </c>
      <c r="C261" s="14">
        <v>-4</v>
      </c>
      <c r="D261" s="88">
        <v>415</v>
      </c>
      <c r="E261" s="79">
        <v>0</v>
      </c>
      <c r="F261" s="79">
        <v>411</v>
      </c>
    </row>
    <row r="262" spans="1:6" x14ac:dyDescent="0.2">
      <c r="A262" s="13" t="s">
        <v>179</v>
      </c>
      <c r="B262" s="14">
        <v>22622</v>
      </c>
      <c r="C262" s="14">
        <v>693</v>
      </c>
      <c r="D262" s="88">
        <v>21929</v>
      </c>
      <c r="E262" s="79">
        <v>0</v>
      </c>
      <c r="F262" s="79">
        <v>22622</v>
      </c>
    </row>
    <row r="263" spans="1:6" x14ac:dyDescent="0.2">
      <c r="A263" s="13" t="s">
        <v>744</v>
      </c>
      <c r="B263" s="14">
        <v>15477</v>
      </c>
      <c r="C263" s="14">
        <v>254</v>
      </c>
      <c r="D263" s="88">
        <v>15223</v>
      </c>
      <c r="E263" s="79">
        <v>0</v>
      </c>
      <c r="F263" s="79">
        <v>15477</v>
      </c>
    </row>
    <row r="264" spans="1:6" x14ac:dyDescent="0.2">
      <c r="A264" s="13" t="s">
        <v>740</v>
      </c>
      <c r="B264" s="14">
        <v>93155</v>
      </c>
      <c r="C264" s="14">
        <v>1792</v>
      </c>
      <c r="D264" s="88">
        <v>91363</v>
      </c>
      <c r="E264" s="79">
        <v>0</v>
      </c>
      <c r="F264" s="79">
        <v>93155</v>
      </c>
    </row>
    <row r="265" spans="1:6" x14ac:dyDescent="0.2">
      <c r="A265" s="89"/>
      <c r="B265" s="88"/>
      <c r="C265" s="88"/>
      <c r="D265" s="88"/>
    </row>
    <row r="266" spans="1:6" x14ac:dyDescent="0.2">
      <c r="D266" s="79"/>
    </row>
    <row r="267" spans="1:6" x14ac:dyDescent="0.2">
      <c r="A267" s="87" t="s">
        <v>1385</v>
      </c>
      <c r="B267" s="88">
        <v>50231</v>
      </c>
      <c r="C267" s="88">
        <v>485</v>
      </c>
      <c r="D267" s="88">
        <v>49746</v>
      </c>
      <c r="E267" s="79">
        <v>7784</v>
      </c>
      <c r="F267" s="79">
        <v>42447</v>
      </c>
    </row>
    <row r="268" spans="1:6" x14ac:dyDescent="0.2">
      <c r="A268" s="13" t="s">
        <v>182</v>
      </c>
      <c r="B268" s="14">
        <v>504</v>
      </c>
      <c r="C268" s="14">
        <v>15</v>
      </c>
      <c r="D268" s="88">
        <v>489</v>
      </c>
      <c r="E268" s="79">
        <v>0</v>
      </c>
      <c r="F268" s="79">
        <v>504</v>
      </c>
    </row>
    <row r="269" spans="1:6" x14ac:dyDescent="0.2">
      <c r="A269" s="13" t="s">
        <v>183</v>
      </c>
      <c r="B269" s="14">
        <v>124</v>
      </c>
      <c r="C269" s="14">
        <v>3</v>
      </c>
      <c r="D269" s="88">
        <v>121</v>
      </c>
      <c r="E269" s="79">
        <v>0</v>
      </c>
      <c r="F269" s="79">
        <v>124</v>
      </c>
    </row>
    <row r="270" spans="1:6" x14ac:dyDescent="0.2">
      <c r="A270" s="13" t="s">
        <v>184</v>
      </c>
      <c r="B270" s="14">
        <v>227</v>
      </c>
      <c r="C270" s="14">
        <v>-3</v>
      </c>
      <c r="D270" s="88">
        <v>230</v>
      </c>
      <c r="E270" s="79">
        <v>0</v>
      </c>
      <c r="F270" s="79">
        <v>227</v>
      </c>
    </row>
    <row r="271" spans="1:6" x14ac:dyDescent="0.2">
      <c r="A271" s="13" t="s">
        <v>185</v>
      </c>
      <c r="B271" s="14">
        <v>905</v>
      </c>
      <c r="C271" s="14">
        <v>-28</v>
      </c>
      <c r="D271" s="88">
        <v>933</v>
      </c>
      <c r="E271" s="79">
        <v>0</v>
      </c>
      <c r="F271" s="79">
        <v>905</v>
      </c>
    </row>
    <row r="272" spans="1:6" x14ac:dyDescent="0.2">
      <c r="A272" s="13" t="s">
        <v>186</v>
      </c>
      <c r="B272" s="14">
        <v>2207</v>
      </c>
      <c r="C272" s="14">
        <v>-71</v>
      </c>
      <c r="D272" s="88">
        <v>2278</v>
      </c>
      <c r="E272" s="79">
        <v>0</v>
      </c>
      <c r="F272" s="79">
        <v>2207</v>
      </c>
    </row>
    <row r="273" spans="1:6" x14ac:dyDescent="0.2">
      <c r="A273" s="13" t="s">
        <v>187</v>
      </c>
      <c r="B273" s="14">
        <v>921</v>
      </c>
      <c r="C273" s="14">
        <v>29</v>
      </c>
      <c r="D273" s="88">
        <v>892</v>
      </c>
      <c r="E273" s="79">
        <v>0</v>
      </c>
      <c r="F273" s="79">
        <v>921</v>
      </c>
    </row>
    <row r="274" spans="1:6" x14ac:dyDescent="0.2">
      <c r="A274" s="13" t="s">
        <v>188</v>
      </c>
      <c r="B274" s="14">
        <v>675</v>
      </c>
      <c r="C274" s="14">
        <v>-11</v>
      </c>
      <c r="D274" s="88">
        <v>686</v>
      </c>
      <c r="E274" s="79">
        <v>0</v>
      </c>
      <c r="F274" s="79">
        <v>675</v>
      </c>
    </row>
    <row r="275" spans="1:6" x14ac:dyDescent="0.2">
      <c r="A275" s="13" t="s">
        <v>190</v>
      </c>
      <c r="B275" s="14">
        <v>253</v>
      </c>
      <c r="C275" s="14">
        <v>3</v>
      </c>
      <c r="D275" s="88">
        <v>250</v>
      </c>
      <c r="E275" s="79">
        <v>0</v>
      </c>
      <c r="F275" s="79">
        <v>253</v>
      </c>
    </row>
    <row r="276" spans="1:6" x14ac:dyDescent="0.2">
      <c r="A276" s="13" t="s">
        <v>191</v>
      </c>
      <c r="B276" s="14">
        <v>2337</v>
      </c>
      <c r="C276" s="14">
        <v>249</v>
      </c>
      <c r="D276" s="88">
        <v>2088</v>
      </c>
      <c r="E276" s="79">
        <v>1709</v>
      </c>
      <c r="F276" s="79">
        <v>628</v>
      </c>
    </row>
    <row r="277" spans="1:6" x14ac:dyDescent="0.2">
      <c r="A277" s="13" t="s">
        <v>192</v>
      </c>
      <c r="B277" s="14">
        <v>7903</v>
      </c>
      <c r="C277" s="14">
        <v>1801</v>
      </c>
      <c r="D277" s="88">
        <v>6102</v>
      </c>
      <c r="E277" s="79">
        <v>1833</v>
      </c>
      <c r="F277" s="79">
        <v>6070</v>
      </c>
    </row>
    <row r="278" spans="1:6" x14ac:dyDescent="0.2">
      <c r="A278" s="13" t="s">
        <v>193</v>
      </c>
      <c r="B278" s="14">
        <v>1917</v>
      </c>
      <c r="C278" s="14">
        <v>68</v>
      </c>
      <c r="D278" s="88">
        <v>1849</v>
      </c>
      <c r="E278" s="79">
        <v>0</v>
      </c>
      <c r="F278" s="79">
        <v>1917</v>
      </c>
    </row>
    <row r="279" spans="1:6" x14ac:dyDescent="0.2">
      <c r="A279" s="13" t="s">
        <v>143</v>
      </c>
      <c r="B279" s="14">
        <v>32258</v>
      </c>
      <c r="C279" s="14">
        <v>-1570</v>
      </c>
      <c r="D279" s="88">
        <v>33828</v>
      </c>
      <c r="E279" s="79">
        <v>4242</v>
      </c>
      <c r="F279" s="79">
        <v>28016</v>
      </c>
    </row>
    <row r="280" spans="1:6" x14ac:dyDescent="0.2">
      <c r="A280" s="89"/>
      <c r="B280" s="88"/>
      <c r="C280" s="88"/>
      <c r="D280" s="88"/>
    </row>
    <row r="281" spans="1:6" x14ac:dyDescent="0.2">
      <c r="D281" s="79"/>
    </row>
    <row r="282" spans="1:6" x14ac:dyDescent="0.2">
      <c r="A282" s="87" t="s">
        <v>1386</v>
      </c>
      <c r="B282" s="88">
        <v>14597</v>
      </c>
      <c r="C282" s="88">
        <v>-164</v>
      </c>
      <c r="D282" s="88">
        <v>14761</v>
      </c>
      <c r="E282" s="79">
        <v>1130</v>
      </c>
      <c r="F282" s="79">
        <v>13467</v>
      </c>
    </row>
    <row r="283" spans="1:6" x14ac:dyDescent="0.2">
      <c r="A283" s="13" t="s">
        <v>195</v>
      </c>
      <c r="B283" s="14">
        <v>2481</v>
      </c>
      <c r="C283" s="14">
        <v>-25</v>
      </c>
      <c r="D283" s="88">
        <v>2506</v>
      </c>
      <c r="E283" s="79">
        <v>0</v>
      </c>
      <c r="F283" s="79">
        <v>2481</v>
      </c>
    </row>
    <row r="284" spans="1:6" x14ac:dyDescent="0.2">
      <c r="A284" s="13" t="s">
        <v>143</v>
      </c>
      <c r="B284" s="14">
        <v>12116</v>
      </c>
      <c r="C284" s="14">
        <v>-139</v>
      </c>
      <c r="D284" s="88">
        <v>12255</v>
      </c>
      <c r="E284" s="79">
        <v>1130</v>
      </c>
      <c r="F284" s="79">
        <v>10986</v>
      </c>
    </row>
    <row r="285" spans="1:6" x14ac:dyDescent="0.2">
      <c r="A285" s="89"/>
      <c r="B285" s="88"/>
      <c r="C285" s="88"/>
      <c r="D285" s="88"/>
    </row>
    <row r="286" spans="1:6" x14ac:dyDescent="0.2">
      <c r="D286" s="79"/>
    </row>
    <row r="287" spans="1:6" x14ac:dyDescent="0.2">
      <c r="A287" s="87" t="s">
        <v>1387</v>
      </c>
      <c r="B287" s="88">
        <v>8696</v>
      </c>
      <c r="C287" s="88">
        <v>-174</v>
      </c>
      <c r="D287" s="88">
        <v>8870</v>
      </c>
      <c r="E287" s="79">
        <v>1724</v>
      </c>
      <c r="F287" s="79">
        <v>6972</v>
      </c>
    </row>
    <row r="288" spans="1:6" x14ac:dyDescent="0.2">
      <c r="A288" s="13" t="s">
        <v>197</v>
      </c>
      <c r="B288" s="14">
        <v>1199</v>
      </c>
      <c r="C288" s="14">
        <v>-38</v>
      </c>
      <c r="D288" s="88">
        <v>1237</v>
      </c>
      <c r="E288" s="79">
        <v>0</v>
      </c>
      <c r="F288" s="79">
        <v>1199</v>
      </c>
    </row>
    <row r="289" spans="1:6" x14ac:dyDescent="0.2">
      <c r="A289" s="13" t="s">
        <v>143</v>
      </c>
      <c r="B289" s="14">
        <v>7497</v>
      </c>
      <c r="C289" s="14">
        <v>-136</v>
      </c>
      <c r="D289" s="88">
        <v>7633</v>
      </c>
      <c r="E289" s="79">
        <v>1724</v>
      </c>
      <c r="F289" s="79">
        <v>5773</v>
      </c>
    </row>
    <row r="290" spans="1:6" x14ac:dyDescent="0.2">
      <c r="A290" s="87"/>
      <c r="B290" s="88"/>
      <c r="C290" s="88"/>
      <c r="D290" s="88"/>
    </row>
    <row r="291" spans="1:6" x14ac:dyDescent="0.2">
      <c r="D291" s="79"/>
    </row>
    <row r="292" spans="1:6" x14ac:dyDescent="0.2">
      <c r="A292" s="87" t="s">
        <v>1388</v>
      </c>
      <c r="B292" s="88">
        <v>309736</v>
      </c>
      <c r="C292" s="88">
        <v>12689</v>
      </c>
      <c r="D292" s="79">
        <v>297047</v>
      </c>
      <c r="E292" s="79">
        <v>1057</v>
      </c>
      <c r="F292" s="79">
        <v>308679</v>
      </c>
    </row>
    <row r="293" spans="1:6" x14ac:dyDescent="0.2">
      <c r="A293" s="13" t="s">
        <v>199</v>
      </c>
      <c r="B293" s="14">
        <v>1800</v>
      </c>
      <c r="C293" s="14">
        <v>-10</v>
      </c>
      <c r="D293" s="88">
        <v>1810</v>
      </c>
      <c r="E293" s="79">
        <v>0</v>
      </c>
      <c r="F293" s="79">
        <v>1800</v>
      </c>
    </row>
    <row r="294" spans="1:6" x14ac:dyDescent="0.2">
      <c r="A294" s="13" t="s">
        <v>200</v>
      </c>
      <c r="B294" s="14">
        <v>31745</v>
      </c>
      <c r="C294" s="14">
        <v>3003</v>
      </c>
      <c r="D294" s="88">
        <v>28742</v>
      </c>
      <c r="E294" s="79">
        <v>0</v>
      </c>
      <c r="F294" s="79">
        <v>31745</v>
      </c>
    </row>
    <row r="295" spans="1:6" x14ac:dyDescent="0.2">
      <c r="A295" s="13" t="s">
        <v>201</v>
      </c>
      <c r="B295" s="14">
        <v>19098</v>
      </c>
      <c r="C295" s="14">
        <v>540</v>
      </c>
      <c r="D295" s="88">
        <v>18558</v>
      </c>
      <c r="E295" s="79">
        <v>0</v>
      </c>
      <c r="F295" s="79">
        <v>19098</v>
      </c>
    </row>
    <row r="296" spans="1:6" x14ac:dyDescent="0.2">
      <c r="A296" s="13" t="s">
        <v>202</v>
      </c>
      <c r="B296" s="14">
        <v>4153</v>
      </c>
      <c r="C296" s="14">
        <v>75</v>
      </c>
      <c r="D296" s="88">
        <v>4078</v>
      </c>
      <c r="E296" s="79">
        <v>0</v>
      </c>
      <c r="F296" s="79">
        <v>4153</v>
      </c>
    </row>
    <row r="297" spans="1:6" x14ac:dyDescent="0.2">
      <c r="A297" s="13" t="s">
        <v>203</v>
      </c>
      <c r="B297" s="14">
        <v>10546</v>
      </c>
      <c r="C297" s="14">
        <v>1817</v>
      </c>
      <c r="D297" s="88">
        <v>8729</v>
      </c>
      <c r="E297" s="79">
        <v>0</v>
      </c>
      <c r="F297" s="79">
        <v>10546</v>
      </c>
    </row>
    <row r="298" spans="1:6" x14ac:dyDescent="0.2">
      <c r="A298" s="13" t="s">
        <v>204</v>
      </c>
      <c r="B298" s="14">
        <v>1089</v>
      </c>
      <c r="C298" s="14">
        <v>-9</v>
      </c>
      <c r="D298" s="88">
        <v>1098</v>
      </c>
      <c r="E298" s="79">
        <v>0</v>
      </c>
      <c r="F298" s="79">
        <v>1089</v>
      </c>
    </row>
    <row r="299" spans="1:6" x14ac:dyDescent="0.2">
      <c r="A299" s="13" t="s">
        <v>205</v>
      </c>
      <c r="B299" s="14">
        <v>14148</v>
      </c>
      <c r="C299" s="14">
        <v>222</v>
      </c>
      <c r="D299" s="88">
        <v>13926</v>
      </c>
      <c r="E299" s="79">
        <v>0</v>
      </c>
      <c r="F299" s="79">
        <v>14148</v>
      </c>
    </row>
    <row r="300" spans="1:6" x14ac:dyDescent="0.2">
      <c r="A300" s="13" t="s">
        <v>206</v>
      </c>
      <c r="B300" s="14">
        <v>21163</v>
      </c>
      <c r="C300" s="14">
        <v>1046</v>
      </c>
      <c r="D300" s="88">
        <v>20117</v>
      </c>
      <c r="E300" s="79">
        <v>0</v>
      </c>
      <c r="F300" s="79">
        <v>21163</v>
      </c>
    </row>
    <row r="301" spans="1:6" x14ac:dyDescent="0.2">
      <c r="A301" s="13" t="s">
        <v>207</v>
      </c>
      <c r="B301" s="14">
        <v>5329</v>
      </c>
      <c r="C301" s="14">
        <v>228</v>
      </c>
      <c r="D301" s="88">
        <v>5101</v>
      </c>
      <c r="E301" s="79">
        <v>0</v>
      </c>
      <c r="F301" s="79">
        <v>5329</v>
      </c>
    </row>
    <row r="302" spans="1:6" x14ac:dyDescent="0.2">
      <c r="A302" s="13" t="s">
        <v>208</v>
      </c>
      <c r="B302" s="14">
        <v>10062</v>
      </c>
      <c r="C302" s="14">
        <v>659</v>
      </c>
      <c r="D302" s="88">
        <v>9403</v>
      </c>
      <c r="E302" s="79">
        <v>0</v>
      </c>
      <c r="F302" s="79">
        <v>10062</v>
      </c>
    </row>
    <row r="303" spans="1:6" x14ac:dyDescent="0.2">
      <c r="A303" s="13" t="s">
        <v>209</v>
      </c>
      <c r="B303" s="14">
        <v>1464</v>
      </c>
      <c r="C303" s="14">
        <v>1</v>
      </c>
      <c r="D303" s="88">
        <v>1463</v>
      </c>
      <c r="E303" s="79">
        <v>0</v>
      </c>
      <c r="F303" s="79">
        <v>1464</v>
      </c>
    </row>
    <row r="304" spans="1:6" x14ac:dyDescent="0.2">
      <c r="A304" s="13" t="s">
        <v>210</v>
      </c>
      <c r="B304" s="14">
        <v>12949</v>
      </c>
      <c r="C304" s="14">
        <v>579</v>
      </c>
      <c r="D304" s="88">
        <v>12370</v>
      </c>
      <c r="E304" s="79">
        <v>0</v>
      </c>
      <c r="F304" s="79">
        <v>12949</v>
      </c>
    </row>
    <row r="305" spans="1:6" x14ac:dyDescent="0.2">
      <c r="A305" s="13" t="s">
        <v>211</v>
      </c>
      <c r="B305" s="14">
        <v>14582</v>
      </c>
      <c r="C305" s="14">
        <v>631</v>
      </c>
      <c r="D305" s="88">
        <v>13951</v>
      </c>
      <c r="E305" s="79">
        <v>0</v>
      </c>
      <c r="F305" s="79">
        <v>14582</v>
      </c>
    </row>
    <row r="306" spans="1:6" x14ac:dyDescent="0.2">
      <c r="A306" s="13" t="s">
        <v>212</v>
      </c>
      <c r="B306" s="14">
        <v>3658</v>
      </c>
      <c r="C306" s="14">
        <v>202</v>
      </c>
      <c r="D306" s="88">
        <v>3456</v>
      </c>
      <c r="E306" s="79">
        <v>0</v>
      </c>
      <c r="F306" s="79">
        <v>3658</v>
      </c>
    </row>
    <row r="307" spans="1:6" x14ac:dyDescent="0.2">
      <c r="A307" s="13" t="s">
        <v>740</v>
      </c>
      <c r="B307" s="14">
        <v>157950</v>
      </c>
      <c r="C307" s="14">
        <v>3705</v>
      </c>
      <c r="D307" s="79">
        <v>154245</v>
      </c>
      <c r="E307" s="79">
        <v>1057</v>
      </c>
      <c r="F307" s="79">
        <v>156893</v>
      </c>
    </row>
    <row r="308" spans="1:6" x14ac:dyDescent="0.2">
      <c r="A308" s="89"/>
      <c r="D308" s="88"/>
    </row>
    <row r="309" spans="1:6" x14ac:dyDescent="0.2">
      <c r="D309" s="79"/>
    </row>
    <row r="310" spans="1:6" x14ac:dyDescent="0.2">
      <c r="A310" s="87" t="s">
        <v>1389</v>
      </c>
      <c r="B310" s="88">
        <v>653485</v>
      </c>
      <c r="C310" s="88">
        <v>34731</v>
      </c>
      <c r="D310" s="88">
        <v>618754</v>
      </c>
      <c r="E310" s="79">
        <v>235</v>
      </c>
      <c r="F310" s="79">
        <v>653250</v>
      </c>
    </row>
    <row r="311" spans="1:6" x14ac:dyDescent="0.2">
      <c r="A311" s="13" t="s">
        <v>746</v>
      </c>
      <c r="B311" s="14">
        <v>45819</v>
      </c>
      <c r="C311" s="14">
        <v>1962</v>
      </c>
      <c r="D311" s="88">
        <v>43857</v>
      </c>
      <c r="E311" s="79">
        <v>6</v>
      </c>
      <c r="F311" s="79">
        <v>45813</v>
      </c>
    </row>
    <row r="312" spans="1:6" x14ac:dyDescent="0.2">
      <c r="A312" s="13" t="s">
        <v>215</v>
      </c>
      <c r="B312" s="14">
        <v>163599</v>
      </c>
      <c r="C312" s="14">
        <v>9294</v>
      </c>
      <c r="D312" s="88">
        <v>154305</v>
      </c>
      <c r="E312" s="79">
        <v>29</v>
      </c>
      <c r="F312" s="79">
        <v>163570</v>
      </c>
    </row>
    <row r="313" spans="1:6" x14ac:dyDescent="0.2">
      <c r="A313" s="13" t="s">
        <v>218</v>
      </c>
      <c r="B313" s="14">
        <v>69437</v>
      </c>
      <c r="C313" s="14">
        <v>7139</v>
      </c>
      <c r="D313" s="88">
        <v>62298</v>
      </c>
      <c r="E313" s="79">
        <v>24</v>
      </c>
      <c r="F313" s="79">
        <v>69413</v>
      </c>
    </row>
    <row r="314" spans="1:6" x14ac:dyDescent="0.2">
      <c r="A314" s="13" t="s">
        <v>219</v>
      </c>
      <c r="B314" s="14">
        <v>6250</v>
      </c>
      <c r="C314" s="14">
        <v>-27</v>
      </c>
      <c r="D314" s="88">
        <v>6277</v>
      </c>
      <c r="E314" s="79">
        <v>0</v>
      </c>
      <c r="F314" s="79">
        <v>6250</v>
      </c>
    </row>
    <row r="315" spans="1:6" x14ac:dyDescent="0.2">
      <c r="A315" s="13" t="s">
        <v>220</v>
      </c>
      <c r="B315" s="14">
        <v>6490</v>
      </c>
      <c r="C315" s="14">
        <v>21</v>
      </c>
      <c r="D315" s="88">
        <v>6469</v>
      </c>
      <c r="E315" s="79">
        <v>0</v>
      </c>
      <c r="F315" s="79">
        <v>6490</v>
      </c>
    </row>
    <row r="316" spans="1:6" x14ac:dyDescent="0.2">
      <c r="A316" s="13" t="s">
        <v>740</v>
      </c>
      <c r="B316" s="88">
        <v>361890</v>
      </c>
      <c r="C316" s="14">
        <v>16342</v>
      </c>
      <c r="D316" s="88">
        <v>345548</v>
      </c>
      <c r="E316" s="79">
        <v>176</v>
      </c>
      <c r="F316" s="79">
        <v>361714</v>
      </c>
    </row>
    <row r="317" spans="1:6" x14ac:dyDescent="0.2">
      <c r="A317" s="87"/>
      <c r="B317" s="88"/>
      <c r="C317" s="88"/>
      <c r="D317" s="88"/>
    </row>
    <row r="318" spans="1:6" x14ac:dyDescent="0.2">
      <c r="D318" s="79"/>
    </row>
    <row r="319" spans="1:6" x14ac:dyDescent="0.2">
      <c r="A319" s="87" t="s">
        <v>1390</v>
      </c>
      <c r="B319" s="88">
        <v>281292</v>
      </c>
      <c r="C319" s="88">
        <v>5805</v>
      </c>
      <c r="D319" s="88">
        <v>275487</v>
      </c>
      <c r="E319" s="79">
        <v>1381</v>
      </c>
      <c r="F319" s="79">
        <v>279911</v>
      </c>
    </row>
    <row r="320" spans="1:6" x14ac:dyDescent="0.2">
      <c r="A320" s="13" t="s">
        <v>222</v>
      </c>
      <c r="B320" s="14">
        <v>185784</v>
      </c>
      <c r="C320" s="14">
        <v>4408</v>
      </c>
      <c r="D320" s="88">
        <v>181376</v>
      </c>
      <c r="E320" s="79">
        <v>1381</v>
      </c>
      <c r="F320" s="79">
        <v>184403</v>
      </c>
    </row>
    <row r="321" spans="1:6" x14ac:dyDescent="0.2">
      <c r="A321" s="13" t="s">
        <v>143</v>
      </c>
      <c r="B321" s="14">
        <v>95508</v>
      </c>
      <c r="C321" s="14">
        <v>1397</v>
      </c>
      <c r="D321" s="88">
        <v>94111</v>
      </c>
      <c r="E321" s="79">
        <v>0</v>
      </c>
      <c r="F321" s="79">
        <v>95508</v>
      </c>
    </row>
    <row r="322" spans="1:6" x14ac:dyDescent="0.2">
      <c r="A322" s="89"/>
      <c r="B322" s="88"/>
      <c r="C322" s="88"/>
      <c r="D322" s="88"/>
    </row>
    <row r="323" spans="1:6" x14ac:dyDescent="0.2">
      <c r="D323" s="79"/>
    </row>
    <row r="324" spans="1:6" x14ac:dyDescent="0.2">
      <c r="A324" s="87" t="s">
        <v>1391</v>
      </c>
      <c r="B324" s="88">
        <v>40473</v>
      </c>
      <c r="C324" s="88">
        <v>-328</v>
      </c>
      <c r="D324" s="88">
        <v>40801</v>
      </c>
      <c r="E324" s="79">
        <v>0</v>
      </c>
      <c r="F324" s="79">
        <v>40473</v>
      </c>
    </row>
    <row r="325" spans="1:6" x14ac:dyDescent="0.2">
      <c r="A325" s="13" t="s">
        <v>224</v>
      </c>
      <c r="B325" s="14">
        <v>1142</v>
      </c>
      <c r="C325" s="14">
        <v>29</v>
      </c>
      <c r="D325" s="88">
        <v>1113</v>
      </c>
      <c r="E325" s="79">
        <v>0</v>
      </c>
      <c r="F325" s="79">
        <v>1142</v>
      </c>
    </row>
    <row r="326" spans="1:6" x14ac:dyDescent="0.2">
      <c r="A326" s="13" t="s">
        <v>225</v>
      </c>
      <c r="B326" s="14">
        <v>691</v>
      </c>
      <c r="C326" s="14">
        <v>-11</v>
      </c>
      <c r="D326" s="88">
        <v>702</v>
      </c>
      <c r="E326" s="79">
        <v>0</v>
      </c>
      <c r="F326" s="79">
        <v>691</v>
      </c>
    </row>
    <row r="327" spans="1:6" x14ac:dyDescent="0.2">
      <c r="A327" s="13" t="s">
        <v>226</v>
      </c>
      <c r="B327" s="14">
        <v>2153</v>
      </c>
      <c r="C327" s="14">
        <v>-92</v>
      </c>
      <c r="D327" s="88">
        <v>2245</v>
      </c>
      <c r="E327" s="79">
        <v>0</v>
      </c>
      <c r="F327" s="79">
        <v>2153</v>
      </c>
    </row>
    <row r="328" spans="1:6" x14ac:dyDescent="0.2">
      <c r="A328" s="13" t="s">
        <v>139</v>
      </c>
      <c r="B328" s="14">
        <v>455</v>
      </c>
      <c r="C328" s="14">
        <v>-31</v>
      </c>
      <c r="D328" s="88">
        <v>486</v>
      </c>
      <c r="E328" s="79">
        <v>0</v>
      </c>
      <c r="F328" s="79">
        <v>455</v>
      </c>
    </row>
    <row r="329" spans="1:6" x14ac:dyDescent="0.2">
      <c r="A329" s="13" t="s">
        <v>227</v>
      </c>
      <c r="B329" s="14">
        <v>1294</v>
      </c>
      <c r="C329" s="14">
        <v>-31</v>
      </c>
      <c r="D329" s="88">
        <v>1325</v>
      </c>
      <c r="E329" s="79">
        <v>0</v>
      </c>
      <c r="F329" s="79">
        <v>1294</v>
      </c>
    </row>
    <row r="330" spans="1:6" x14ac:dyDescent="0.2">
      <c r="A330" s="13" t="s">
        <v>228</v>
      </c>
      <c r="B330" s="14">
        <v>129</v>
      </c>
      <c r="C330" s="14">
        <v>-5</v>
      </c>
      <c r="D330" s="88">
        <v>134</v>
      </c>
      <c r="E330" s="79">
        <v>0</v>
      </c>
      <c r="F330" s="79">
        <v>129</v>
      </c>
    </row>
    <row r="331" spans="1:6" x14ac:dyDescent="0.2">
      <c r="A331" s="13" t="s">
        <v>229</v>
      </c>
      <c r="B331" s="14">
        <v>2815</v>
      </c>
      <c r="C331" s="14">
        <v>47</v>
      </c>
      <c r="D331" s="88">
        <v>2768</v>
      </c>
      <c r="E331" s="79">
        <v>0</v>
      </c>
      <c r="F331" s="79">
        <v>2815</v>
      </c>
    </row>
    <row r="332" spans="1:6" x14ac:dyDescent="0.2">
      <c r="A332" s="13" t="s">
        <v>230</v>
      </c>
      <c r="B332" s="14">
        <v>493</v>
      </c>
      <c r="C332" s="14">
        <v>-9</v>
      </c>
      <c r="D332" s="88">
        <v>502</v>
      </c>
      <c r="E332" s="79">
        <v>0</v>
      </c>
      <c r="F332" s="79">
        <v>493</v>
      </c>
    </row>
    <row r="333" spans="1:6" x14ac:dyDescent="0.2">
      <c r="A333" s="13" t="s">
        <v>143</v>
      </c>
      <c r="B333" s="14">
        <v>31301</v>
      </c>
      <c r="C333" s="14">
        <v>-225</v>
      </c>
      <c r="D333" s="88">
        <v>31526</v>
      </c>
      <c r="E333" s="79">
        <v>0</v>
      </c>
      <c r="F333" s="79">
        <v>31301</v>
      </c>
    </row>
    <row r="334" spans="1:6" x14ac:dyDescent="0.2">
      <c r="A334" s="89"/>
      <c r="B334" s="88"/>
      <c r="C334" s="88"/>
      <c r="D334" s="88"/>
    </row>
    <row r="335" spans="1:6" x14ac:dyDescent="0.2">
      <c r="D335" s="79"/>
    </row>
    <row r="336" spans="1:6" x14ac:dyDescent="0.2">
      <c r="A336" s="87" t="s">
        <v>1392</v>
      </c>
      <c r="B336" s="88">
        <v>8668</v>
      </c>
      <c r="C336" s="88">
        <v>303</v>
      </c>
      <c r="D336" s="88">
        <v>8365</v>
      </c>
      <c r="E336" s="79">
        <v>1829</v>
      </c>
      <c r="F336" s="79">
        <v>6839</v>
      </c>
    </row>
    <row r="337" spans="1:6" x14ac:dyDescent="0.2">
      <c r="A337" s="13" t="s">
        <v>232</v>
      </c>
      <c r="B337" s="14">
        <v>958</v>
      </c>
      <c r="C337" s="14">
        <v>-38</v>
      </c>
      <c r="D337" s="88">
        <v>996</v>
      </c>
      <c r="E337" s="79">
        <v>0</v>
      </c>
      <c r="F337" s="79">
        <v>958</v>
      </c>
    </row>
    <row r="338" spans="1:6" x14ac:dyDescent="0.2">
      <c r="A338" s="13" t="s">
        <v>143</v>
      </c>
      <c r="B338" s="14">
        <v>7710</v>
      </c>
      <c r="C338" s="14">
        <v>341</v>
      </c>
      <c r="D338" s="88">
        <v>7369</v>
      </c>
      <c r="E338" s="79">
        <v>1829</v>
      </c>
      <c r="F338" s="79">
        <v>5881</v>
      </c>
    </row>
    <row r="339" spans="1:6" x14ac:dyDescent="0.2">
      <c r="A339" s="87"/>
      <c r="B339" s="88"/>
      <c r="C339" s="88"/>
      <c r="D339" s="88"/>
    </row>
    <row r="340" spans="1:6" x14ac:dyDescent="0.2">
      <c r="D340" s="79"/>
    </row>
    <row r="341" spans="1:6" x14ac:dyDescent="0.2">
      <c r="A341" s="87" t="s">
        <v>1393</v>
      </c>
      <c r="B341" s="88">
        <v>19303</v>
      </c>
      <c r="C341" s="88">
        <v>79</v>
      </c>
      <c r="D341" s="88">
        <v>19224</v>
      </c>
      <c r="E341" s="79">
        <v>1640</v>
      </c>
      <c r="F341" s="79">
        <v>17663</v>
      </c>
    </row>
    <row r="342" spans="1:6" x14ac:dyDescent="0.2">
      <c r="A342" s="13" t="s">
        <v>234</v>
      </c>
      <c r="B342" s="14">
        <v>763</v>
      </c>
      <c r="C342" s="14">
        <v>-80</v>
      </c>
      <c r="D342" s="88">
        <v>843</v>
      </c>
      <c r="E342" s="79">
        <v>0</v>
      </c>
      <c r="F342" s="79">
        <v>763</v>
      </c>
    </row>
    <row r="343" spans="1:6" x14ac:dyDescent="0.2">
      <c r="A343" s="13" t="s">
        <v>235</v>
      </c>
      <c r="B343" s="14">
        <v>331</v>
      </c>
      <c r="C343" s="14">
        <v>-21</v>
      </c>
      <c r="D343" s="88">
        <v>352</v>
      </c>
      <c r="E343" s="79">
        <v>0</v>
      </c>
      <c r="F343" s="79">
        <v>331</v>
      </c>
    </row>
    <row r="344" spans="1:6" x14ac:dyDescent="0.2">
      <c r="A344" s="13" t="s">
        <v>748</v>
      </c>
      <c r="B344" s="14">
        <v>3102</v>
      </c>
      <c r="C344" s="14">
        <v>53</v>
      </c>
      <c r="D344" s="88">
        <v>3049</v>
      </c>
      <c r="E344" s="79">
        <v>0</v>
      </c>
      <c r="F344" s="79">
        <v>3102</v>
      </c>
    </row>
    <row r="345" spans="1:6" x14ac:dyDescent="0.2">
      <c r="A345" s="13" t="s">
        <v>740</v>
      </c>
      <c r="B345" s="14">
        <v>15107</v>
      </c>
      <c r="C345" s="14">
        <v>127</v>
      </c>
      <c r="D345" s="88">
        <v>14980</v>
      </c>
      <c r="E345" s="79">
        <v>1640</v>
      </c>
      <c r="F345" s="79">
        <v>13467</v>
      </c>
    </row>
    <row r="346" spans="1:6" x14ac:dyDescent="0.2">
      <c r="A346" s="89"/>
      <c r="B346" s="88"/>
      <c r="C346" s="88"/>
      <c r="D346" s="88"/>
    </row>
    <row r="347" spans="1:6" x14ac:dyDescent="0.2">
      <c r="D347" s="79"/>
    </row>
    <row r="348" spans="1:6" x14ac:dyDescent="0.2">
      <c r="A348" s="87" t="s">
        <v>1394</v>
      </c>
      <c r="B348" s="88">
        <v>339545</v>
      </c>
      <c r="C348" s="88">
        <v>16712</v>
      </c>
      <c r="D348" s="88">
        <v>322833</v>
      </c>
      <c r="E348" s="79">
        <v>149</v>
      </c>
      <c r="F348" s="79">
        <v>339396</v>
      </c>
    </row>
    <row r="349" spans="1:6" x14ac:dyDescent="0.2">
      <c r="A349" s="13" t="s">
        <v>238</v>
      </c>
      <c r="B349" s="14">
        <v>1523</v>
      </c>
      <c r="C349" s="14">
        <v>20</v>
      </c>
      <c r="D349" s="88">
        <v>1503</v>
      </c>
      <c r="E349" s="79">
        <v>0</v>
      </c>
      <c r="F349" s="79">
        <v>1523</v>
      </c>
    </row>
    <row r="350" spans="1:6" x14ac:dyDescent="0.2">
      <c r="A350" s="13" t="s">
        <v>239</v>
      </c>
      <c r="B350" s="14">
        <v>51148</v>
      </c>
      <c r="C350" s="14">
        <v>1602</v>
      </c>
      <c r="D350" s="88">
        <v>49546</v>
      </c>
      <c r="E350" s="79">
        <v>29</v>
      </c>
      <c r="F350" s="79">
        <v>51119</v>
      </c>
    </row>
    <row r="351" spans="1:6" x14ac:dyDescent="0.2">
      <c r="A351" s="13" t="s">
        <v>240</v>
      </c>
      <c r="B351" s="14">
        <v>1166</v>
      </c>
      <c r="C351" s="14">
        <v>-5</v>
      </c>
      <c r="D351" s="88">
        <v>1171</v>
      </c>
      <c r="E351" s="79">
        <v>0</v>
      </c>
      <c r="F351" s="79">
        <v>1166</v>
      </c>
    </row>
    <row r="352" spans="1:6" x14ac:dyDescent="0.2">
      <c r="A352" s="13" t="s">
        <v>241</v>
      </c>
      <c r="B352" s="14">
        <v>3839</v>
      </c>
      <c r="C352" s="14">
        <v>3</v>
      </c>
      <c r="D352" s="88">
        <v>3836</v>
      </c>
      <c r="E352" s="79">
        <v>0</v>
      </c>
      <c r="F352" s="79">
        <v>3839</v>
      </c>
    </row>
    <row r="353" spans="1:6" x14ac:dyDescent="0.2">
      <c r="A353" s="13" t="s">
        <v>242</v>
      </c>
      <c r="B353" s="14">
        <v>2371</v>
      </c>
      <c r="C353" s="14">
        <v>-27</v>
      </c>
      <c r="D353" s="88">
        <v>2398</v>
      </c>
      <c r="E353" s="79">
        <v>0</v>
      </c>
      <c r="F353" s="79">
        <v>2371</v>
      </c>
    </row>
    <row r="354" spans="1:6" x14ac:dyDescent="0.2">
      <c r="A354" s="13" t="s">
        <v>243</v>
      </c>
      <c r="B354" s="14">
        <v>12799</v>
      </c>
      <c r="C354" s="14">
        <v>193</v>
      </c>
      <c r="D354" s="88">
        <v>12606</v>
      </c>
      <c r="E354" s="79">
        <v>0</v>
      </c>
      <c r="F354" s="79">
        <v>12799</v>
      </c>
    </row>
    <row r="355" spans="1:6" x14ac:dyDescent="0.2">
      <c r="A355" s="13" t="s">
        <v>143</v>
      </c>
      <c r="B355" s="14">
        <v>266699</v>
      </c>
      <c r="C355" s="14">
        <v>14926</v>
      </c>
      <c r="D355" s="88">
        <v>251773</v>
      </c>
      <c r="E355" s="79">
        <v>120</v>
      </c>
      <c r="F355" s="79">
        <v>266579</v>
      </c>
    </row>
    <row r="356" spans="1:6" x14ac:dyDescent="0.2">
      <c r="A356" s="87"/>
      <c r="B356" s="88"/>
      <c r="C356" s="88"/>
      <c r="D356" s="88"/>
    </row>
    <row r="357" spans="1:6" x14ac:dyDescent="0.2">
      <c r="D357" s="79"/>
    </row>
    <row r="358" spans="1:6" x14ac:dyDescent="0.2">
      <c r="A358" s="87" t="s">
        <v>1395</v>
      </c>
      <c r="B358" s="88">
        <v>337455</v>
      </c>
      <c r="C358" s="88">
        <v>6152</v>
      </c>
      <c r="D358" s="79">
        <v>331303</v>
      </c>
      <c r="E358" s="79">
        <v>5642</v>
      </c>
      <c r="F358" s="79">
        <v>331813</v>
      </c>
    </row>
    <row r="359" spans="1:6" x14ac:dyDescent="0.2">
      <c r="A359" s="13" t="s">
        <v>245</v>
      </c>
      <c r="B359" s="14">
        <v>4629</v>
      </c>
      <c r="C359" s="14">
        <v>137</v>
      </c>
      <c r="D359" s="88">
        <v>4492</v>
      </c>
      <c r="E359" s="79">
        <v>6</v>
      </c>
      <c r="F359" s="79">
        <v>4623</v>
      </c>
    </row>
    <row r="360" spans="1:6" x14ac:dyDescent="0.2">
      <c r="A360" s="13" t="s">
        <v>246</v>
      </c>
      <c r="B360" s="14">
        <v>1770</v>
      </c>
      <c r="C360" s="14">
        <v>37</v>
      </c>
      <c r="D360" s="88">
        <v>1733</v>
      </c>
      <c r="E360" s="79">
        <v>0</v>
      </c>
      <c r="F360" s="79">
        <v>1770</v>
      </c>
    </row>
    <row r="361" spans="1:6" x14ac:dyDescent="0.2">
      <c r="A361" s="13" t="s">
        <v>247</v>
      </c>
      <c r="B361" s="14">
        <v>457</v>
      </c>
      <c r="C361" s="14">
        <v>5</v>
      </c>
      <c r="D361" s="88">
        <v>452</v>
      </c>
      <c r="E361" s="79">
        <v>0</v>
      </c>
      <c r="F361" s="79">
        <v>457</v>
      </c>
    </row>
    <row r="362" spans="1:6" x14ac:dyDescent="0.2">
      <c r="A362" s="13" t="s">
        <v>248</v>
      </c>
      <c r="B362" s="14">
        <v>57494</v>
      </c>
      <c r="C362" s="14">
        <v>1179</v>
      </c>
      <c r="D362" s="88">
        <v>56315</v>
      </c>
      <c r="E362" s="79">
        <v>157</v>
      </c>
      <c r="F362" s="79">
        <v>57337</v>
      </c>
    </row>
    <row r="363" spans="1:6" x14ac:dyDescent="0.2">
      <c r="A363" s="13" t="s">
        <v>249</v>
      </c>
      <c r="B363" s="14">
        <v>498</v>
      </c>
      <c r="C363" s="14">
        <v>-8</v>
      </c>
      <c r="D363" s="88">
        <v>506</v>
      </c>
      <c r="E363" s="79">
        <v>0</v>
      </c>
      <c r="F363" s="79">
        <v>498</v>
      </c>
    </row>
    <row r="364" spans="1:6" x14ac:dyDescent="0.2">
      <c r="A364" s="13" t="s">
        <v>740</v>
      </c>
      <c r="B364" s="14">
        <v>272607</v>
      </c>
      <c r="C364" s="14">
        <v>4802</v>
      </c>
      <c r="D364" s="88">
        <v>267805</v>
      </c>
      <c r="E364" s="79">
        <v>5479</v>
      </c>
      <c r="F364" s="79">
        <v>267128</v>
      </c>
    </row>
    <row r="365" spans="1:6" x14ac:dyDescent="0.2">
      <c r="A365" s="89"/>
      <c r="B365" s="88"/>
      <c r="C365" s="88"/>
      <c r="D365" s="88"/>
    </row>
    <row r="366" spans="1:6" x14ac:dyDescent="0.2">
      <c r="D366" s="79"/>
    </row>
    <row r="367" spans="1:6" x14ac:dyDescent="0.2">
      <c r="A367" s="87" t="s">
        <v>1396</v>
      </c>
      <c r="B367" s="88">
        <v>148585</v>
      </c>
      <c r="C367" s="88">
        <v>2267</v>
      </c>
      <c r="D367" s="88">
        <v>146318</v>
      </c>
      <c r="E367" s="79">
        <v>2034</v>
      </c>
      <c r="F367" s="79">
        <v>146551</v>
      </c>
    </row>
    <row r="368" spans="1:6" x14ac:dyDescent="0.2">
      <c r="A368" s="13" t="s">
        <v>252</v>
      </c>
      <c r="B368" s="14">
        <v>816</v>
      </c>
      <c r="C368" s="14">
        <v>-1</v>
      </c>
      <c r="D368" s="88">
        <v>817</v>
      </c>
      <c r="E368" s="79">
        <v>0</v>
      </c>
      <c r="F368" s="79">
        <v>816</v>
      </c>
    </row>
    <row r="369" spans="1:6" x14ac:dyDescent="0.2">
      <c r="A369" s="13" t="s">
        <v>1397</v>
      </c>
      <c r="B369" s="14">
        <v>95</v>
      </c>
      <c r="C369" s="14">
        <v>-260</v>
      </c>
      <c r="D369" s="88">
        <v>355</v>
      </c>
      <c r="E369" s="79">
        <v>0</v>
      </c>
      <c r="F369" s="79">
        <v>95</v>
      </c>
    </row>
    <row r="370" spans="1:6" x14ac:dyDescent="0.2">
      <c r="A370" s="13" t="s">
        <v>254</v>
      </c>
      <c r="B370" s="14">
        <v>1998</v>
      </c>
      <c r="C370" s="14">
        <v>2</v>
      </c>
      <c r="D370" s="88">
        <v>1996</v>
      </c>
      <c r="E370" s="79">
        <v>0</v>
      </c>
      <c r="F370" s="79">
        <v>1998</v>
      </c>
    </row>
    <row r="371" spans="1:6" x14ac:dyDescent="0.2">
      <c r="A371" s="13" t="s">
        <v>255</v>
      </c>
      <c r="B371" s="14">
        <v>15972</v>
      </c>
      <c r="C371" s="14">
        <v>379</v>
      </c>
      <c r="D371" s="88">
        <v>15593</v>
      </c>
      <c r="E371" s="79">
        <v>24</v>
      </c>
      <c r="F371" s="79">
        <v>15948</v>
      </c>
    </row>
    <row r="372" spans="1:6" x14ac:dyDescent="0.2">
      <c r="A372" s="13" t="s">
        <v>143</v>
      </c>
      <c r="B372" s="14">
        <v>129704</v>
      </c>
      <c r="C372" s="14">
        <v>2147</v>
      </c>
      <c r="D372" s="88">
        <v>127557</v>
      </c>
      <c r="E372" s="79">
        <v>2010</v>
      </c>
      <c r="F372" s="79">
        <v>127694</v>
      </c>
    </row>
    <row r="373" spans="1:6" x14ac:dyDescent="0.2">
      <c r="A373" s="89"/>
      <c r="B373" s="88"/>
      <c r="C373" s="88"/>
      <c r="D373" s="79"/>
    </row>
    <row r="374" spans="1:6" x14ac:dyDescent="0.2">
      <c r="D374" s="79"/>
    </row>
    <row r="375" spans="1:6" x14ac:dyDescent="0.2">
      <c r="A375" s="87" t="s">
        <v>1398</v>
      </c>
      <c r="B375" s="88">
        <v>2613692</v>
      </c>
      <c r="C375" s="88">
        <v>117235</v>
      </c>
      <c r="D375" s="88">
        <v>2496457</v>
      </c>
      <c r="E375" s="79">
        <v>9427</v>
      </c>
      <c r="F375" s="79">
        <v>2604265</v>
      </c>
    </row>
    <row r="376" spans="1:6" x14ac:dyDescent="0.2">
      <c r="A376" s="13" t="s">
        <v>257</v>
      </c>
      <c r="B376" s="14">
        <v>37262</v>
      </c>
      <c r="C376" s="14">
        <v>1500</v>
      </c>
      <c r="D376" s="88">
        <v>35762</v>
      </c>
      <c r="E376" s="79">
        <v>0</v>
      </c>
      <c r="F376" s="79">
        <v>37262</v>
      </c>
    </row>
    <row r="377" spans="1:6" x14ac:dyDescent="0.2">
      <c r="A377" s="13" t="s">
        <v>258</v>
      </c>
      <c r="B377" s="14">
        <v>2855</v>
      </c>
      <c r="C377" s="14">
        <v>342</v>
      </c>
      <c r="D377" s="88">
        <v>2513</v>
      </c>
      <c r="E377" s="79">
        <v>0</v>
      </c>
      <c r="F377" s="79">
        <v>2855</v>
      </c>
    </row>
    <row r="378" spans="1:6" x14ac:dyDescent="0.2">
      <c r="A378" s="13" t="s">
        <v>259</v>
      </c>
      <c r="B378" s="14">
        <v>5785</v>
      </c>
      <c r="C378" s="14">
        <v>157</v>
      </c>
      <c r="D378" s="88">
        <v>5628</v>
      </c>
      <c r="E378" s="79">
        <v>0</v>
      </c>
      <c r="F378" s="79">
        <v>5785</v>
      </c>
    </row>
    <row r="379" spans="1:6" x14ac:dyDescent="0.2">
      <c r="A379" s="13" t="s">
        <v>260</v>
      </c>
      <c r="B379" s="14">
        <v>3140</v>
      </c>
      <c r="C379" s="14">
        <v>85</v>
      </c>
      <c r="D379" s="88">
        <v>3055</v>
      </c>
      <c r="E379" s="79">
        <v>0</v>
      </c>
      <c r="F379" s="79">
        <v>3140</v>
      </c>
    </row>
    <row r="380" spans="1:6" x14ac:dyDescent="0.2">
      <c r="A380" s="13" t="s">
        <v>752</v>
      </c>
      <c r="B380" s="14">
        <v>48780</v>
      </c>
      <c r="C380" s="14">
        <v>2004</v>
      </c>
      <c r="D380" s="88">
        <v>46776</v>
      </c>
      <c r="E380" s="79">
        <v>0</v>
      </c>
      <c r="F380" s="79">
        <v>48780</v>
      </c>
    </row>
    <row r="381" spans="1:6" x14ac:dyDescent="0.2">
      <c r="A381" s="13" t="s">
        <v>262</v>
      </c>
      <c r="B381" s="14">
        <v>42944</v>
      </c>
      <c r="C381" s="14">
        <v>2658</v>
      </c>
      <c r="D381" s="88">
        <v>40286</v>
      </c>
      <c r="E381" s="79">
        <v>0</v>
      </c>
      <c r="F381" s="79">
        <v>42944</v>
      </c>
    </row>
    <row r="382" spans="1:6" x14ac:dyDescent="0.2">
      <c r="A382" s="13" t="s">
        <v>753</v>
      </c>
      <c r="B382" s="14">
        <v>52889</v>
      </c>
      <c r="C382" s="14">
        <v>7180</v>
      </c>
      <c r="D382" s="79">
        <v>45709</v>
      </c>
      <c r="E382" s="79">
        <v>0</v>
      </c>
      <c r="F382" s="79">
        <v>52889</v>
      </c>
    </row>
    <row r="383" spans="1:6" x14ac:dyDescent="0.2">
      <c r="A383" s="13" t="s">
        <v>264</v>
      </c>
      <c r="B383" s="14">
        <v>2328</v>
      </c>
      <c r="C383" s="14">
        <v>3</v>
      </c>
      <c r="D383" s="88">
        <v>2325</v>
      </c>
      <c r="E383" s="79">
        <v>0</v>
      </c>
      <c r="F383" s="79">
        <v>2328</v>
      </c>
    </row>
    <row r="384" spans="1:6" x14ac:dyDescent="0.2">
      <c r="A384" s="13" t="s">
        <v>265</v>
      </c>
      <c r="B384" s="14">
        <v>12430</v>
      </c>
      <c r="C384" s="14">
        <v>1185</v>
      </c>
      <c r="D384" s="88">
        <v>11245</v>
      </c>
      <c r="E384" s="79">
        <v>0</v>
      </c>
      <c r="F384" s="79">
        <v>12430</v>
      </c>
    </row>
    <row r="385" spans="1:6" x14ac:dyDescent="0.2">
      <c r="A385" s="13" t="s">
        <v>266</v>
      </c>
      <c r="B385" s="79">
        <v>917</v>
      </c>
      <c r="C385" s="14">
        <v>-2</v>
      </c>
      <c r="D385" s="88">
        <v>919</v>
      </c>
      <c r="E385" s="79">
        <v>0</v>
      </c>
      <c r="F385" s="79">
        <v>917</v>
      </c>
    </row>
    <row r="386" spans="1:6" x14ac:dyDescent="0.2">
      <c r="A386" s="13" t="s">
        <v>754</v>
      </c>
      <c r="B386" s="14">
        <v>230544</v>
      </c>
      <c r="C386" s="14">
        <v>5877</v>
      </c>
      <c r="D386" s="88">
        <v>224667</v>
      </c>
      <c r="E386" s="79">
        <v>0</v>
      </c>
      <c r="F386" s="79">
        <v>230544</v>
      </c>
    </row>
    <row r="387" spans="1:6" x14ac:dyDescent="0.2">
      <c r="A387" s="13" t="s">
        <v>268</v>
      </c>
      <c r="B387" s="14">
        <v>22571</v>
      </c>
      <c r="C387" s="14">
        <v>827</v>
      </c>
      <c r="D387" s="88">
        <v>21744</v>
      </c>
      <c r="E387" s="79">
        <v>0</v>
      </c>
      <c r="F387" s="79">
        <v>22571</v>
      </c>
    </row>
    <row r="388" spans="1:6" x14ac:dyDescent="0.2">
      <c r="A388" s="13" t="s">
        <v>755</v>
      </c>
      <c r="B388" s="14">
        <v>66586</v>
      </c>
      <c r="C388" s="14">
        <v>6077</v>
      </c>
      <c r="D388" s="88">
        <v>60509</v>
      </c>
      <c r="E388" s="79">
        <v>17</v>
      </c>
      <c r="F388" s="79">
        <v>66569</v>
      </c>
    </row>
    <row r="389" spans="1:6" x14ac:dyDescent="0.2">
      <c r="A389" s="13" t="s">
        <v>270</v>
      </c>
      <c r="B389" s="14">
        <v>89</v>
      </c>
      <c r="C389" s="14">
        <v>3</v>
      </c>
      <c r="D389" s="88">
        <v>86</v>
      </c>
      <c r="E389" s="79">
        <v>0</v>
      </c>
      <c r="F389" s="79">
        <v>89</v>
      </c>
    </row>
    <row r="390" spans="1:6" x14ac:dyDescent="0.2">
      <c r="A390" s="13" t="s">
        <v>1399</v>
      </c>
      <c r="B390" s="14">
        <v>0</v>
      </c>
      <c r="C390" s="14">
        <v>-18</v>
      </c>
      <c r="D390" s="88">
        <v>18</v>
      </c>
      <c r="E390" s="79">
        <v>0</v>
      </c>
      <c r="F390" s="79">
        <v>0</v>
      </c>
    </row>
    <row r="391" spans="1:6" x14ac:dyDescent="0.2">
      <c r="A391" s="13" t="s">
        <v>271</v>
      </c>
      <c r="B391" s="14">
        <v>12525</v>
      </c>
      <c r="C391" s="14">
        <v>181</v>
      </c>
      <c r="D391" s="88">
        <v>12344</v>
      </c>
      <c r="E391" s="79">
        <v>0</v>
      </c>
      <c r="F391" s="79">
        <v>12525</v>
      </c>
    </row>
    <row r="392" spans="1:6" x14ac:dyDescent="0.2">
      <c r="A392" s="13" t="s">
        <v>272</v>
      </c>
      <c r="B392" s="14">
        <v>859</v>
      </c>
      <c r="C392" s="14">
        <v>21</v>
      </c>
      <c r="D392" s="88">
        <v>838</v>
      </c>
      <c r="E392" s="79">
        <v>0</v>
      </c>
      <c r="F392" s="79">
        <v>859</v>
      </c>
    </row>
    <row r="393" spans="1:6" x14ac:dyDescent="0.2">
      <c r="A393" s="13" t="s">
        <v>757</v>
      </c>
      <c r="B393" s="14">
        <v>428107</v>
      </c>
      <c r="C393" s="14">
        <v>28599</v>
      </c>
      <c r="D393" s="79">
        <v>399508</v>
      </c>
      <c r="E393" s="79">
        <v>2185</v>
      </c>
      <c r="F393" s="79">
        <v>425922</v>
      </c>
    </row>
    <row r="394" spans="1:6" x14ac:dyDescent="0.2">
      <c r="A394" s="13" t="s">
        <v>758</v>
      </c>
      <c r="B394" s="14">
        <v>91540</v>
      </c>
      <c r="C394" s="14">
        <v>3762</v>
      </c>
      <c r="D394" s="88">
        <v>87778</v>
      </c>
      <c r="E394" s="79">
        <v>0</v>
      </c>
      <c r="F394" s="79">
        <v>91540</v>
      </c>
    </row>
    <row r="395" spans="1:6" x14ac:dyDescent="0.2">
      <c r="A395" s="13" t="s">
        <v>710</v>
      </c>
      <c r="B395" s="14">
        <v>108160</v>
      </c>
      <c r="C395" s="14">
        <v>994</v>
      </c>
      <c r="D395" s="88">
        <v>107166</v>
      </c>
      <c r="E395" s="79">
        <v>0</v>
      </c>
      <c r="F395" s="79">
        <v>108160</v>
      </c>
    </row>
    <row r="396" spans="1:6" x14ac:dyDescent="0.2">
      <c r="A396" s="13" t="s">
        <v>276</v>
      </c>
      <c r="B396" s="14">
        <v>30161</v>
      </c>
      <c r="C396" s="14">
        <v>800</v>
      </c>
      <c r="D396" s="88">
        <v>29361</v>
      </c>
      <c r="E396" s="79">
        <v>12</v>
      </c>
      <c r="F396" s="79">
        <v>30149</v>
      </c>
    </row>
    <row r="397" spans="1:6" x14ac:dyDescent="0.2">
      <c r="A397" s="13" t="s">
        <v>277</v>
      </c>
      <c r="B397" s="14">
        <v>10781</v>
      </c>
      <c r="C397" s="14">
        <v>288</v>
      </c>
      <c r="D397" s="88">
        <v>10493</v>
      </c>
      <c r="E397" s="79">
        <v>0</v>
      </c>
      <c r="F397" s="79">
        <v>10781</v>
      </c>
    </row>
    <row r="398" spans="1:6" x14ac:dyDescent="0.2">
      <c r="A398" s="13" t="s">
        <v>278</v>
      </c>
      <c r="B398" s="14">
        <v>14027</v>
      </c>
      <c r="C398" s="14">
        <v>218</v>
      </c>
      <c r="D398" s="88">
        <v>13809</v>
      </c>
      <c r="E398" s="79">
        <v>0</v>
      </c>
      <c r="F398" s="79">
        <v>14027</v>
      </c>
    </row>
    <row r="399" spans="1:6" x14ac:dyDescent="0.2">
      <c r="A399" s="13" t="s">
        <v>279</v>
      </c>
      <c r="B399" s="14">
        <v>7851</v>
      </c>
      <c r="C399" s="14">
        <v>714</v>
      </c>
      <c r="D399" s="88">
        <v>7137</v>
      </c>
      <c r="E399" s="79">
        <v>0</v>
      </c>
      <c r="F399" s="79">
        <v>7851</v>
      </c>
    </row>
    <row r="400" spans="1:6" x14ac:dyDescent="0.2">
      <c r="A400" s="13" t="s">
        <v>711</v>
      </c>
      <c r="B400" s="14">
        <v>61912</v>
      </c>
      <c r="C400" s="14">
        <v>3000</v>
      </c>
      <c r="D400" s="79">
        <v>58912</v>
      </c>
      <c r="E400" s="79">
        <v>0</v>
      </c>
      <c r="F400" s="79">
        <v>61912</v>
      </c>
    </row>
    <row r="401" spans="1:6" x14ac:dyDescent="0.2">
      <c r="A401" s="13" t="s">
        <v>282</v>
      </c>
      <c r="B401" s="14">
        <v>43227</v>
      </c>
      <c r="C401" s="14">
        <v>1704</v>
      </c>
      <c r="D401" s="88">
        <v>41523</v>
      </c>
      <c r="E401" s="79">
        <v>0</v>
      </c>
      <c r="F401" s="79">
        <v>43227</v>
      </c>
    </row>
    <row r="402" spans="1:6" x14ac:dyDescent="0.2">
      <c r="A402" s="13" t="s">
        <v>283</v>
      </c>
      <c r="B402" s="14">
        <v>16873</v>
      </c>
      <c r="C402" s="14">
        <v>1654</v>
      </c>
      <c r="D402" s="88">
        <v>15219</v>
      </c>
      <c r="E402" s="79">
        <v>0</v>
      </c>
      <c r="F402" s="79">
        <v>16873</v>
      </c>
    </row>
    <row r="403" spans="1:6" x14ac:dyDescent="0.2">
      <c r="A403" s="13" t="s">
        <v>761</v>
      </c>
      <c r="B403" s="14">
        <v>23767</v>
      </c>
      <c r="C403" s="14">
        <v>359</v>
      </c>
      <c r="D403" s="88">
        <v>23408</v>
      </c>
      <c r="E403" s="79">
        <v>0</v>
      </c>
      <c r="F403" s="79">
        <v>23767</v>
      </c>
    </row>
    <row r="404" spans="1:6" x14ac:dyDescent="0.2">
      <c r="A404" s="13" t="s">
        <v>285</v>
      </c>
      <c r="B404" s="14">
        <v>18403</v>
      </c>
      <c r="C404" s="14">
        <v>180</v>
      </c>
      <c r="D404" s="88">
        <v>18223</v>
      </c>
      <c r="E404" s="79">
        <v>0</v>
      </c>
      <c r="F404" s="79">
        <v>18403</v>
      </c>
    </row>
    <row r="405" spans="1:6" x14ac:dyDescent="0.2">
      <c r="A405" s="13" t="s">
        <v>286</v>
      </c>
      <c r="B405" s="14">
        <v>13623</v>
      </c>
      <c r="C405" s="14">
        <v>1966</v>
      </c>
      <c r="D405" s="88">
        <v>11657</v>
      </c>
      <c r="E405" s="79">
        <v>0</v>
      </c>
      <c r="F405" s="79">
        <v>13623</v>
      </c>
    </row>
    <row r="406" spans="1:6" x14ac:dyDescent="0.2">
      <c r="A406" s="13" t="s">
        <v>287</v>
      </c>
      <c r="B406" s="14">
        <v>21698</v>
      </c>
      <c r="C406" s="14">
        <v>866</v>
      </c>
      <c r="D406" s="88">
        <v>20832</v>
      </c>
      <c r="E406" s="79">
        <v>0</v>
      </c>
      <c r="F406" s="79">
        <v>21698</v>
      </c>
    </row>
    <row r="407" spans="1:6" x14ac:dyDescent="0.2">
      <c r="A407" s="13" t="s">
        <v>288</v>
      </c>
      <c r="B407" s="14">
        <v>5722</v>
      </c>
      <c r="C407" s="14">
        <v>-22</v>
      </c>
      <c r="D407" s="88">
        <v>5744</v>
      </c>
      <c r="E407" s="79">
        <v>0</v>
      </c>
      <c r="F407" s="79">
        <v>5722</v>
      </c>
    </row>
    <row r="408" spans="1:6" x14ac:dyDescent="0.2">
      <c r="A408" s="13" t="s">
        <v>289</v>
      </c>
      <c r="B408" s="14">
        <v>20345</v>
      </c>
      <c r="C408" s="14">
        <v>6846</v>
      </c>
      <c r="D408" s="88">
        <v>13499</v>
      </c>
      <c r="E408" s="79">
        <v>0</v>
      </c>
      <c r="F408" s="79">
        <v>20345</v>
      </c>
    </row>
    <row r="409" spans="1:6" x14ac:dyDescent="0.2">
      <c r="A409" s="13" t="s">
        <v>290</v>
      </c>
      <c r="B409" s="14">
        <v>2400</v>
      </c>
      <c r="C409" s="14">
        <v>25</v>
      </c>
      <c r="D409" s="88">
        <v>2375</v>
      </c>
      <c r="E409" s="79">
        <v>0</v>
      </c>
      <c r="F409" s="79">
        <v>2400</v>
      </c>
    </row>
    <row r="410" spans="1:6" x14ac:dyDescent="0.2">
      <c r="A410" s="13" t="s">
        <v>291</v>
      </c>
      <c r="B410" s="14">
        <v>6012</v>
      </c>
      <c r="C410" s="14">
        <v>47</v>
      </c>
      <c r="D410" s="88">
        <v>5965</v>
      </c>
      <c r="E410" s="79">
        <v>0</v>
      </c>
      <c r="F410" s="79">
        <v>6012</v>
      </c>
    </row>
    <row r="411" spans="1:6" x14ac:dyDescent="0.2">
      <c r="A411" s="13" t="s">
        <v>740</v>
      </c>
      <c r="B411" s="14">
        <v>1146579</v>
      </c>
      <c r="C411" s="14">
        <v>37155</v>
      </c>
      <c r="D411" s="79">
        <v>1109424</v>
      </c>
      <c r="E411" s="79">
        <v>7213</v>
      </c>
      <c r="F411" s="79">
        <v>1139366</v>
      </c>
    </row>
    <row r="412" spans="1:6" x14ac:dyDescent="0.2">
      <c r="A412" s="87"/>
      <c r="B412" s="88"/>
      <c r="C412" s="88"/>
      <c r="D412" s="88"/>
    </row>
    <row r="413" spans="1:6" x14ac:dyDescent="0.2">
      <c r="D413" s="79"/>
    </row>
    <row r="414" spans="1:6" x14ac:dyDescent="0.2">
      <c r="A414" s="87" t="s">
        <v>1400</v>
      </c>
      <c r="B414" s="88">
        <v>74044</v>
      </c>
      <c r="C414" s="88">
        <v>954</v>
      </c>
      <c r="D414" s="88">
        <v>73090</v>
      </c>
      <c r="E414" s="79">
        <v>63</v>
      </c>
      <c r="F414" s="79">
        <v>73981</v>
      </c>
    </row>
    <row r="415" spans="1:6" x14ac:dyDescent="0.2">
      <c r="A415" s="13" t="s">
        <v>293</v>
      </c>
      <c r="B415" s="14">
        <v>6212</v>
      </c>
      <c r="C415" s="14">
        <v>93</v>
      </c>
      <c r="D415" s="88">
        <v>6119</v>
      </c>
      <c r="E415" s="79">
        <v>0</v>
      </c>
      <c r="F415" s="79">
        <v>6212</v>
      </c>
    </row>
    <row r="416" spans="1:6" x14ac:dyDescent="0.2">
      <c r="A416" s="13" t="s">
        <v>294</v>
      </c>
      <c r="B416" s="14">
        <v>808</v>
      </c>
      <c r="C416" s="14">
        <v>11</v>
      </c>
      <c r="D416" s="88">
        <v>797</v>
      </c>
      <c r="E416" s="79">
        <v>0</v>
      </c>
      <c r="F416" s="79">
        <v>808</v>
      </c>
    </row>
    <row r="417" spans="1:6" x14ac:dyDescent="0.2">
      <c r="A417" s="13" t="s">
        <v>295</v>
      </c>
      <c r="B417" s="14">
        <v>24620</v>
      </c>
      <c r="C417" s="14">
        <v>-29</v>
      </c>
      <c r="D417" s="88">
        <v>24649</v>
      </c>
      <c r="E417" s="79">
        <v>0</v>
      </c>
      <c r="F417" s="79">
        <v>24620</v>
      </c>
    </row>
    <row r="418" spans="1:6" x14ac:dyDescent="0.2">
      <c r="A418" s="13" t="s">
        <v>296</v>
      </c>
      <c r="B418" s="14">
        <v>186</v>
      </c>
      <c r="C418" s="14">
        <v>2</v>
      </c>
      <c r="D418" s="88">
        <v>184</v>
      </c>
      <c r="E418" s="79">
        <v>0</v>
      </c>
      <c r="F418" s="79">
        <v>186</v>
      </c>
    </row>
    <row r="419" spans="1:6" x14ac:dyDescent="0.2">
      <c r="A419" s="13" t="s">
        <v>297</v>
      </c>
      <c r="B419" s="14">
        <v>8425</v>
      </c>
      <c r="C419" s="14">
        <v>128</v>
      </c>
      <c r="D419" s="88">
        <v>8297</v>
      </c>
      <c r="E419" s="79">
        <v>0</v>
      </c>
      <c r="F419" s="79">
        <v>8425</v>
      </c>
    </row>
    <row r="420" spans="1:6" x14ac:dyDescent="0.2">
      <c r="A420" s="13" t="s">
        <v>143</v>
      </c>
      <c r="B420" s="14">
        <v>33793</v>
      </c>
      <c r="C420" s="14">
        <v>749</v>
      </c>
      <c r="D420" s="88">
        <v>33044</v>
      </c>
      <c r="E420" s="79">
        <v>63</v>
      </c>
      <c r="F420" s="79">
        <v>33730</v>
      </c>
    </row>
    <row r="421" spans="1:6" x14ac:dyDescent="0.2">
      <c r="A421" s="89"/>
      <c r="B421" s="88"/>
      <c r="C421" s="88"/>
      <c r="D421" s="88"/>
    </row>
    <row r="422" spans="1:6" x14ac:dyDescent="0.2">
      <c r="D422" s="79"/>
    </row>
    <row r="423" spans="1:6" x14ac:dyDescent="0.2">
      <c r="A423" s="87" t="s">
        <v>1401</v>
      </c>
      <c r="B423" s="88">
        <v>75321</v>
      </c>
      <c r="C423" s="88">
        <v>2007</v>
      </c>
      <c r="D423" s="88">
        <v>73314</v>
      </c>
      <c r="E423" s="79">
        <v>70</v>
      </c>
      <c r="F423" s="79">
        <v>75251</v>
      </c>
    </row>
    <row r="424" spans="1:6" x14ac:dyDescent="0.2">
      <c r="A424" s="13" t="s">
        <v>299</v>
      </c>
      <c r="B424" s="14">
        <v>1166</v>
      </c>
      <c r="C424" s="14">
        <v>43</v>
      </c>
      <c r="D424" s="88">
        <v>1123</v>
      </c>
      <c r="E424" s="79">
        <v>0</v>
      </c>
      <c r="F424" s="79">
        <v>1166</v>
      </c>
    </row>
    <row r="425" spans="1:6" x14ac:dyDescent="0.2">
      <c r="A425" s="13" t="s">
        <v>300</v>
      </c>
      <c r="B425" s="14">
        <v>11853</v>
      </c>
      <c r="C425" s="14">
        <v>366</v>
      </c>
      <c r="D425" s="88">
        <v>11487</v>
      </c>
      <c r="E425" s="79">
        <v>23</v>
      </c>
      <c r="F425" s="79">
        <v>11830</v>
      </c>
    </row>
    <row r="426" spans="1:6" x14ac:dyDescent="0.2">
      <c r="A426" s="13" t="s">
        <v>301</v>
      </c>
      <c r="B426" s="14">
        <v>3090</v>
      </c>
      <c r="C426" s="14">
        <v>4</v>
      </c>
      <c r="D426" s="88">
        <v>3086</v>
      </c>
      <c r="E426" s="79">
        <v>0</v>
      </c>
      <c r="F426" s="79">
        <v>3090</v>
      </c>
    </row>
    <row r="427" spans="1:6" x14ac:dyDescent="0.2">
      <c r="A427" s="13" t="s">
        <v>143</v>
      </c>
      <c r="B427" s="14">
        <v>59212</v>
      </c>
      <c r="C427" s="14">
        <v>1594</v>
      </c>
      <c r="D427" s="88">
        <v>57618</v>
      </c>
      <c r="E427" s="79">
        <v>47</v>
      </c>
      <c r="F427" s="79">
        <v>59165</v>
      </c>
    </row>
    <row r="428" spans="1:6" x14ac:dyDescent="0.2">
      <c r="A428" s="89"/>
      <c r="B428" s="88"/>
      <c r="C428" s="88"/>
      <c r="D428" s="88"/>
    </row>
    <row r="429" spans="1:6" x14ac:dyDescent="0.2">
      <c r="D429" s="79"/>
    </row>
    <row r="430" spans="1:6" x14ac:dyDescent="0.2">
      <c r="A430" s="87" t="s">
        <v>1402</v>
      </c>
      <c r="B430" s="88">
        <v>190666</v>
      </c>
      <c r="C430" s="88">
        <v>9844</v>
      </c>
      <c r="D430" s="88">
        <v>180822</v>
      </c>
      <c r="E430" s="79">
        <v>1359</v>
      </c>
      <c r="F430" s="79">
        <v>189307</v>
      </c>
    </row>
    <row r="431" spans="1:6" x14ac:dyDescent="0.2">
      <c r="A431" s="13" t="s">
        <v>303</v>
      </c>
      <c r="B431" s="14">
        <v>397</v>
      </c>
      <c r="C431" s="14">
        <v>14</v>
      </c>
      <c r="D431" s="88">
        <v>383</v>
      </c>
      <c r="E431" s="79">
        <v>0</v>
      </c>
      <c r="F431" s="79">
        <v>397</v>
      </c>
    </row>
    <row r="432" spans="1:6" x14ac:dyDescent="0.2">
      <c r="A432" s="13" t="s">
        <v>304</v>
      </c>
      <c r="B432" s="14">
        <v>23209</v>
      </c>
      <c r="C432" s="14">
        <v>2231</v>
      </c>
      <c r="D432" s="88">
        <v>20978</v>
      </c>
      <c r="E432" s="79">
        <v>0</v>
      </c>
      <c r="F432" s="79">
        <v>23209</v>
      </c>
    </row>
    <row r="433" spans="1:6" x14ac:dyDescent="0.2">
      <c r="A433" s="13" t="s">
        <v>305</v>
      </c>
      <c r="B433" s="14">
        <v>12541</v>
      </c>
      <c r="C433" s="14">
        <v>236</v>
      </c>
      <c r="D433" s="88">
        <v>12305</v>
      </c>
      <c r="E433" s="79">
        <v>0</v>
      </c>
      <c r="F433" s="79">
        <v>12541</v>
      </c>
    </row>
    <row r="434" spans="1:6" x14ac:dyDescent="0.2">
      <c r="A434" s="13" t="s">
        <v>306</v>
      </c>
      <c r="B434" s="14">
        <v>20719</v>
      </c>
      <c r="C434" s="14">
        <v>1212</v>
      </c>
      <c r="D434" s="88">
        <v>19507</v>
      </c>
      <c r="E434" s="79">
        <v>0</v>
      </c>
      <c r="F434" s="79">
        <v>20719</v>
      </c>
    </row>
    <row r="435" spans="1:6" x14ac:dyDescent="0.2">
      <c r="A435" s="13" t="s">
        <v>307</v>
      </c>
      <c r="B435" s="14">
        <v>531</v>
      </c>
      <c r="C435" s="14">
        <v>-6</v>
      </c>
      <c r="D435" s="88">
        <v>537</v>
      </c>
      <c r="E435" s="79">
        <v>0</v>
      </c>
      <c r="F435" s="79">
        <v>531</v>
      </c>
    </row>
    <row r="436" spans="1:6" x14ac:dyDescent="0.2">
      <c r="A436" s="13" t="s">
        <v>308</v>
      </c>
      <c r="B436" s="14">
        <v>3845</v>
      </c>
      <c r="C436" s="14">
        <v>-6</v>
      </c>
      <c r="D436" s="88">
        <v>3851</v>
      </c>
      <c r="E436" s="79">
        <v>0</v>
      </c>
      <c r="F436" s="79">
        <v>3845</v>
      </c>
    </row>
    <row r="437" spans="1:6" x14ac:dyDescent="0.2">
      <c r="A437" s="13" t="s">
        <v>309</v>
      </c>
      <c r="B437" s="14">
        <v>13678</v>
      </c>
      <c r="C437" s="14">
        <v>929</v>
      </c>
      <c r="D437" s="88">
        <v>12749</v>
      </c>
      <c r="E437" s="79">
        <v>0</v>
      </c>
      <c r="F437" s="79">
        <v>13678</v>
      </c>
    </row>
    <row r="438" spans="1:6" x14ac:dyDescent="0.2">
      <c r="A438" s="13" t="s">
        <v>310</v>
      </c>
      <c r="B438" s="14">
        <v>734</v>
      </c>
      <c r="C438" s="14">
        <v>17</v>
      </c>
      <c r="D438" s="88">
        <v>717</v>
      </c>
      <c r="E438" s="79">
        <v>0</v>
      </c>
      <c r="F438" s="79">
        <v>734</v>
      </c>
    </row>
    <row r="439" spans="1:6" x14ac:dyDescent="0.2">
      <c r="A439" s="13" t="s">
        <v>311</v>
      </c>
      <c r="B439" s="14">
        <v>5246</v>
      </c>
      <c r="C439" s="14">
        <v>210</v>
      </c>
      <c r="D439" s="88">
        <v>5036</v>
      </c>
      <c r="E439" s="79">
        <v>0</v>
      </c>
      <c r="F439" s="79">
        <v>5246</v>
      </c>
    </row>
    <row r="440" spans="1:6" x14ac:dyDescent="0.2">
      <c r="A440" s="13" t="s">
        <v>143</v>
      </c>
      <c r="B440" s="14">
        <v>109766</v>
      </c>
      <c r="C440" s="14">
        <v>5007</v>
      </c>
      <c r="D440" s="88">
        <v>104759</v>
      </c>
      <c r="E440" s="79">
        <v>1359</v>
      </c>
      <c r="F440" s="79">
        <v>108407</v>
      </c>
    </row>
    <row r="441" spans="1:6" x14ac:dyDescent="0.2">
      <c r="A441" s="89"/>
      <c r="B441" s="88"/>
      <c r="C441" s="88"/>
      <c r="D441" s="88"/>
    </row>
    <row r="442" spans="1:6" x14ac:dyDescent="0.2">
      <c r="D442" s="79"/>
    </row>
    <row r="443" spans="1:6" x14ac:dyDescent="0.2">
      <c r="A443" s="87" t="s">
        <v>1403</v>
      </c>
      <c r="B443" s="88">
        <v>39828</v>
      </c>
      <c r="C443" s="88">
        <v>-168</v>
      </c>
      <c r="D443" s="88">
        <v>39996</v>
      </c>
      <c r="E443" s="79">
        <v>2012</v>
      </c>
      <c r="F443" s="79">
        <v>37816</v>
      </c>
    </row>
    <row r="444" spans="1:6" x14ac:dyDescent="0.2">
      <c r="A444" s="13" t="s">
        <v>313</v>
      </c>
      <c r="B444" s="14">
        <v>5583</v>
      </c>
      <c r="C444" s="14">
        <v>-38</v>
      </c>
      <c r="D444" s="88">
        <v>5621</v>
      </c>
      <c r="E444" s="79">
        <v>0</v>
      </c>
      <c r="F444" s="79">
        <v>5583</v>
      </c>
    </row>
    <row r="445" spans="1:6" x14ac:dyDescent="0.2">
      <c r="A445" s="13" t="s">
        <v>143</v>
      </c>
      <c r="B445" s="14">
        <v>34245</v>
      </c>
      <c r="C445" s="14">
        <v>-130</v>
      </c>
      <c r="D445" s="88">
        <v>34375</v>
      </c>
      <c r="E445" s="79">
        <v>2012</v>
      </c>
      <c r="F445" s="79">
        <v>32233</v>
      </c>
    </row>
    <row r="446" spans="1:6" x14ac:dyDescent="0.2">
      <c r="A446" s="87"/>
      <c r="B446" s="88"/>
      <c r="C446" s="88"/>
      <c r="D446" s="88"/>
    </row>
    <row r="447" spans="1:6" x14ac:dyDescent="0.2">
      <c r="D447" s="79"/>
    </row>
    <row r="448" spans="1:6" x14ac:dyDescent="0.2">
      <c r="A448" s="87" t="s">
        <v>1404</v>
      </c>
      <c r="B448" s="88">
        <v>1227995</v>
      </c>
      <c r="C448" s="88">
        <v>82039</v>
      </c>
      <c r="D448" s="88">
        <v>1145956</v>
      </c>
      <c r="E448" s="79">
        <v>3146</v>
      </c>
      <c r="F448" s="79">
        <v>1224849</v>
      </c>
    </row>
    <row r="449" spans="1:6" x14ac:dyDescent="0.2">
      <c r="A449" s="13" t="s">
        <v>315</v>
      </c>
      <c r="B449" s="14">
        <v>45669</v>
      </c>
      <c r="C449" s="14">
        <v>4127</v>
      </c>
      <c r="D449" s="88">
        <v>41542</v>
      </c>
      <c r="E449" s="79">
        <v>0</v>
      </c>
      <c r="F449" s="79">
        <v>45669</v>
      </c>
    </row>
    <row r="450" spans="1:6" x14ac:dyDescent="0.2">
      <c r="A450" s="13" t="s">
        <v>316</v>
      </c>
      <c r="B450" s="14">
        <v>15</v>
      </c>
      <c r="C450" s="14">
        <v>-32</v>
      </c>
      <c r="D450" s="88">
        <v>47</v>
      </c>
      <c r="E450" s="79">
        <v>0</v>
      </c>
      <c r="F450" s="79">
        <v>15</v>
      </c>
    </row>
    <row r="451" spans="1:6" x14ac:dyDescent="0.2">
      <c r="A451" s="13" t="s">
        <v>317</v>
      </c>
      <c r="B451" s="14">
        <v>6422</v>
      </c>
      <c r="C451" s="14">
        <v>434</v>
      </c>
      <c r="D451" s="88">
        <v>5988</v>
      </c>
      <c r="E451" s="79">
        <v>0</v>
      </c>
      <c r="F451" s="79">
        <v>6422</v>
      </c>
    </row>
    <row r="452" spans="1:6" x14ac:dyDescent="0.2">
      <c r="A452" s="13" t="s">
        <v>318</v>
      </c>
      <c r="B452" s="14">
        <v>2233</v>
      </c>
      <c r="C452" s="14">
        <v>74</v>
      </c>
      <c r="D452" s="88">
        <v>2159</v>
      </c>
      <c r="E452" s="79">
        <v>63</v>
      </c>
      <c r="F452" s="79">
        <v>2170</v>
      </c>
    </row>
    <row r="453" spans="1:6" x14ac:dyDescent="0.2">
      <c r="A453" s="13" t="s">
        <v>319</v>
      </c>
      <c r="B453" s="14">
        <v>2626</v>
      </c>
      <c r="C453" s="14">
        <v>123</v>
      </c>
      <c r="D453" s="88">
        <v>2503</v>
      </c>
      <c r="E453" s="79">
        <v>0</v>
      </c>
      <c r="F453" s="79">
        <v>2626</v>
      </c>
    </row>
    <row r="454" spans="1:6" x14ac:dyDescent="0.2">
      <c r="A454" s="13" t="s">
        <v>320</v>
      </c>
      <c r="B454" s="14">
        <v>22</v>
      </c>
      <c r="C454" s="14">
        <v>12</v>
      </c>
      <c r="D454" s="88">
        <v>10</v>
      </c>
      <c r="E454" s="79">
        <v>0</v>
      </c>
      <c r="F454" s="79">
        <v>22</v>
      </c>
    </row>
    <row r="455" spans="1:6" x14ac:dyDescent="0.2">
      <c r="A455" s="13" t="s">
        <v>321</v>
      </c>
      <c r="B455" s="14">
        <v>16411</v>
      </c>
      <c r="C455" s="14">
        <v>660</v>
      </c>
      <c r="D455" s="88">
        <v>15751</v>
      </c>
      <c r="E455" s="79">
        <v>0</v>
      </c>
      <c r="F455" s="79">
        <v>16411</v>
      </c>
    </row>
    <row r="456" spans="1:6" x14ac:dyDescent="0.2">
      <c r="A456" s="13" t="s">
        <v>322</v>
      </c>
      <c r="B456" s="14">
        <v>2609</v>
      </c>
      <c r="C456" s="14">
        <v>71</v>
      </c>
      <c r="D456" s="88">
        <v>2538</v>
      </c>
      <c r="E456" s="79">
        <v>0</v>
      </c>
      <c r="F456" s="79">
        <v>2609</v>
      </c>
    </row>
    <row r="457" spans="1:6" x14ac:dyDescent="0.2">
      <c r="A457" s="13" t="s">
        <v>323</v>
      </c>
      <c r="B457" s="14">
        <v>39679</v>
      </c>
      <c r="C457" s="14">
        <v>4100</v>
      </c>
      <c r="D457" s="88">
        <v>35579</v>
      </c>
      <c r="E457" s="79">
        <v>0</v>
      </c>
      <c r="F457" s="79">
        <v>39679</v>
      </c>
    </row>
    <row r="458" spans="1:6" x14ac:dyDescent="0.2">
      <c r="A458" s="13" t="s">
        <v>324</v>
      </c>
      <c r="B458" s="14">
        <v>255636</v>
      </c>
      <c r="C458" s="14">
        <v>17336</v>
      </c>
      <c r="D458" s="88">
        <v>238300</v>
      </c>
      <c r="E458" s="79">
        <v>515</v>
      </c>
      <c r="F458" s="79">
        <v>255121</v>
      </c>
    </row>
    <row r="459" spans="1:6" x14ac:dyDescent="0.2">
      <c r="A459" s="13" t="s">
        <v>325</v>
      </c>
      <c r="B459" s="14">
        <v>2862</v>
      </c>
      <c r="C459" s="14">
        <v>400</v>
      </c>
      <c r="D459" s="88">
        <v>2462</v>
      </c>
      <c r="E459" s="79">
        <v>0</v>
      </c>
      <c r="F459" s="79">
        <v>2862</v>
      </c>
    </row>
    <row r="460" spans="1:6" x14ac:dyDescent="0.2">
      <c r="A460" s="13" t="s">
        <v>326</v>
      </c>
      <c r="B460" s="14">
        <v>38442</v>
      </c>
      <c r="C460" s="14">
        <v>3874</v>
      </c>
      <c r="D460" s="88">
        <v>34568</v>
      </c>
      <c r="E460" s="79">
        <v>0</v>
      </c>
      <c r="F460" s="79">
        <v>38442</v>
      </c>
    </row>
    <row r="461" spans="1:6" x14ac:dyDescent="0.2">
      <c r="A461" s="13" t="s">
        <v>327</v>
      </c>
      <c r="B461" s="14">
        <v>29073</v>
      </c>
      <c r="C461" s="14">
        <v>1221</v>
      </c>
      <c r="D461" s="88">
        <v>27852</v>
      </c>
      <c r="E461" s="79">
        <v>0</v>
      </c>
      <c r="F461" s="79">
        <v>29073</v>
      </c>
    </row>
    <row r="462" spans="1:6" x14ac:dyDescent="0.2">
      <c r="A462" s="13" t="s">
        <v>143</v>
      </c>
      <c r="B462" s="14">
        <v>786296</v>
      </c>
      <c r="C462" s="14">
        <v>49639</v>
      </c>
      <c r="D462" s="88">
        <v>736657</v>
      </c>
      <c r="E462" s="79">
        <v>2568</v>
      </c>
      <c r="F462" s="79">
        <v>783728</v>
      </c>
    </row>
    <row r="463" spans="1:6" x14ac:dyDescent="0.2">
      <c r="A463" s="89"/>
      <c r="B463" s="88"/>
      <c r="C463" s="88"/>
      <c r="D463" s="88"/>
    </row>
    <row r="464" spans="1:6" x14ac:dyDescent="0.2">
      <c r="D464" s="79"/>
    </row>
    <row r="465" spans="1:6" x14ac:dyDescent="0.2">
      <c r="A465" s="16" t="s">
        <v>1405</v>
      </c>
      <c r="B465" s="14">
        <v>295553</v>
      </c>
      <c r="C465" s="14">
        <v>26868</v>
      </c>
      <c r="D465" s="88">
        <v>268685</v>
      </c>
      <c r="E465" s="79">
        <v>318</v>
      </c>
      <c r="F465" s="79">
        <v>295235</v>
      </c>
    </row>
    <row r="466" spans="1:6" x14ac:dyDescent="0.2">
      <c r="A466" s="13" t="s">
        <v>329</v>
      </c>
      <c r="B466" s="14">
        <v>64365</v>
      </c>
      <c r="C466" s="14">
        <v>4683</v>
      </c>
      <c r="D466" s="88">
        <v>59682</v>
      </c>
      <c r="E466" s="79">
        <v>178</v>
      </c>
      <c r="F466" s="79">
        <v>64187</v>
      </c>
    </row>
    <row r="467" spans="1:6" x14ac:dyDescent="0.2">
      <c r="A467" s="13" t="s">
        <v>330</v>
      </c>
      <c r="B467" s="14">
        <v>39674</v>
      </c>
      <c r="C467" s="14">
        <v>4491</v>
      </c>
      <c r="D467" s="88">
        <v>35183</v>
      </c>
      <c r="E467" s="79">
        <v>0</v>
      </c>
      <c r="F467" s="79">
        <v>39674</v>
      </c>
    </row>
    <row r="468" spans="1:6" x14ac:dyDescent="0.2">
      <c r="A468" s="13" t="s">
        <v>143</v>
      </c>
      <c r="B468" s="14">
        <v>191514</v>
      </c>
      <c r="C468" s="14">
        <v>17694</v>
      </c>
      <c r="D468" s="88">
        <v>173820</v>
      </c>
      <c r="E468" s="79">
        <v>140</v>
      </c>
      <c r="F468" s="79">
        <v>191374</v>
      </c>
    </row>
    <row r="469" spans="1:6" x14ac:dyDescent="0.2">
      <c r="A469" s="13"/>
      <c r="B469" s="14"/>
      <c r="C469" s="14"/>
      <c r="D469" s="88"/>
    </row>
    <row r="470" spans="1:6" x14ac:dyDescent="0.2">
      <c r="D470" s="79"/>
    </row>
    <row r="471" spans="1:6" x14ac:dyDescent="0.2">
      <c r="A471" s="87" t="s">
        <v>1406</v>
      </c>
      <c r="B471" s="88">
        <v>1360238</v>
      </c>
      <c r="C471" s="88">
        <v>40104</v>
      </c>
      <c r="D471" s="88">
        <v>1320134</v>
      </c>
      <c r="E471" s="79">
        <v>2923</v>
      </c>
      <c r="F471" s="79">
        <v>1357315</v>
      </c>
    </row>
    <row r="472" spans="1:6" x14ac:dyDescent="0.2">
      <c r="A472" s="13" t="s">
        <v>332</v>
      </c>
      <c r="B472" s="14">
        <v>2006</v>
      </c>
      <c r="C472" s="14">
        <v>1</v>
      </c>
      <c r="D472" s="88">
        <v>2005</v>
      </c>
      <c r="E472" s="79">
        <v>0</v>
      </c>
      <c r="F472" s="79">
        <v>2006</v>
      </c>
    </row>
    <row r="473" spans="1:6" x14ac:dyDescent="0.2">
      <c r="A473" s="13" t="s">
        <v>333</v>
      </c>
      <c r="B473" s="14">
        <v>17424</v>
      </c>
      <c r="C473" s="14">
        <v>-43</v>
      </c>
      <c r="D473" s="88">
        <v>17467</v>
      </c>
      <c r="E473" s="79">
        <v>0</v>
      </c>
      <c r="F473" s="79">
        <v>17424</v>
      </c>
    </row>
    <row r="474" spans="1:6" x14ac:dyDescent="0.2">
      <c r="A474" s="13" t="s">
        <v>334</v>
      </c>
      <c r="B474" s="14">
        <v>86647</v>
      </c>
      <c r="C474" s="14">
        <v>2255</v>
      </c>
      <c r="D474" s="88">
        <v>84392</v>
      </c>
      <c r="E474" s="79">
        <v>0</v>
      </c>
      <c r="F474" s="79">
        <v>86647</v>
      </c>
    </row>
    <row r="475" spans="1:6" x14ac:dyDescent="0.2">
      <c r="A475" s="13" t="s">
        <v>335</v>
      </c>
      <c r="B475" s="14">
        <v>71608</v>
      </c>
      <c r="C475" s="14">
        <v>3391</v>
      </c>
      <c r="D475" s="88">
        <v>68217</v>
      </c>
      <c r="E475" s="79">
        <v>0</v>
      </c>
      <c r="F475" s="79">
        <v>71608</v>
      </c>
    </row>
    <row r="476" spans="1:6" x14ac:dyDescent="0.2">
      <c r="A476" s="13" t="s">
        <v>336</v>
      </c>
      <c r="B476" s="14">
        <v>412</v>
      </c>
      <c r="C476" s="14">
        <v>-189</v>
      </c>
      <c r="D476" s="88">
        <v>601</v>
      </c>
      <c r="E476" s="79">
        <v>0</v>
      </c>
      <c r="F476" s="79">
        <v>412</v>
      </c>
    </row>
    <row r="477" spans="1:6" x14ac:dyDescent="0.2">
      <c r="A477" s="13" t="s">
        <v>337</v>
      </c>
      <c r="B477" s="14">
        <v>133</v>
      </c>
      <c r="C477" s="14">
        <v>-2</v>
      </c>
      <c r="D477" s="88">
        <v>135</v>
      </c>
      <c r="E477" s="79">
        <v>0</v>
      </c>
      <c r="F477" s="79">
        <v>133</v>
      </c>
    </row>
    <row r="478" spans="1:6" x14ac:dyDescent="0.2">
      <c r="A478" s="13" t="s">
        <v>338</v>
      </c>
      <c r="B478" s="14">
        <v>62700</v>
      </c>
      <c r="C478" s="14">
        <v>2178</v>
      </c>
      <c r="D478" s="88">
        <v>60522</v>
      </c>
      <c r="E478" s="79">
        <v>0</v>
      </c>
      <c r="F478" s="79">
        <v>62700</v>
      </c>
    </row>
    <row r="479" spans="1:6" x14ac:dyDescent="0.2">
      <c r="A479" s="13" t="s">
        <v>339</v>
      </c>
      <c r="B479" s="14">
        <v>219</v>
      </c>
      <c r="C479" s="14">
        <v>0</v>
      </c>
      <c r="D479" s="88">
        <v>219</v>
      </c>
      <c r="E479" s="79">
        <v>0</v>
      </c>
      <c r="F479" s="79">
        <v>219</v>
      </c>
    </row>
    <row r="480" spans="1:6" x14ac:dyDescent="0.2">
      <c r="A480" s="13" t="s">
        <v>340</v>
      </c>
      <c r="B480" s="14">
        <v>249</v>
      </c>
      <c r="C480" s="14">
        <v>-3</v>
      </c>
      <c r="D480" s="88">
        <v>252</v>
      </c>
      <c r="E480" s="79">
        <v>0</v>
      </c>
      <c r="F480" s="79">
        <v>249</v>
      </c>
    </row>
    <row r="481" spans="1:6" x14ac:dyDescent="0.2">
      <c r="A481" s="13" t="s">
        <v>341</v>
      </c>
      <c r="B481" s="14">
        <v>38590</v>
      </c>
      <c r="C481" s="14">
        <v>1017</v>
      </c>
      <c r="D481" s="88">
        <v>37573</v>
      </c>
      <c r="E481" s="79">
        <v>0</v>
      </c>
      <c r="F481" s="79">
        <v>38590</v>
      </c>
    </row>
    <row r="482" spans="1:6" x14ac:dyDescent="0.2">
      <c r="A482" s="13" t="s">
        <v>342</v>
      </c>
      <c r="B482" s="14">
        <v>979</v>
      </c>
      <c r="C482" s="14">
        <v>193</v>
      </c>
      <c r="D482" s="88">
        <v>786</v>
      </c>
      <c r="E482" s="79">
        <v>0</v>
      </c>
      <c r="F482" s="79">
        <v>979</v>
      </c>
    </row>
    <row r="483" spans="1:6" x14ac:dyDescent="0.2">
      <c r="A483" s="13" t="s">
        <v>343</v>
      </c>
      <c r="B483" s="14">
        <v>1969</v>
      </c>
      <c r="C483" s="14">
        <v>96</v>
      </c>
      <c r="D483" s="88">
        <v>1873</v>
      </c>
      <c r="E483" s="79">
        <v>0</v>
      </c>
      <c r="F483" s="79">
        <v>1969</v>
      </c>
    </row>
    <row r="484" spans="1:6" x14ac:dyDescent="0.2">
      <c r="A484" s="13" t="s">
        <v>344</v>
      </c>
      <c r="B484" s="14">
        <v>3581</v>
      </c>
      <c r="C484" s="14">
        <v>42</v>
      </c>
      <c r="D484" s="88">
        <v>3539</v>
      </c>
      <c r="E484" s="79">
        <v>0</v>
      </c>
      <c r="F484" s="79">
        <v>3581</v>
      </c>
    </row>
    <row r="485" spans="1:6" x14ac:dyDescent="0.2">
      <c r="A485" s="13" t="s">
        <v>345</v>
      </c>
      <c r="B485" s="14">
        <v>2672</v>
      </c>
      <c r="C485" s="14">
        <v>84</v>
      </c>
      <c r="D485" s="88">
        <v>2588</v>
      </c>
      <c r="E485" s="79">
        <v>0</v>
      </c>
      <c r="F485" s="79">
        <v>2672</v>
      </c>
    </row>
    <row r="486" spans="1:6" x14ac:dyDescent="0.2">
      <c r="A486" s="13" t="s">
        <v>346</v>
      </c>
      <c r="B486" s="14">
        <v>3194</v>
      </c>
      <c r="C486" s="14">
        <v>18</v>
      </c>
      <c r="D486" s="88">
        <v>3176</v>
      </c>
      <c r="E486" s="79">
        <v>0</v>
      </c>
      <c r="F486" s="79">
        <v>3194</v>
      </c>
    </row>
    <row r="487" spans="1:6" x14ac:dyDescent="0.2">
      <c r="A487" s="13" t="s">
        <v>347</v>
      </c>
      <c r="B487" s="14">
        <v>57263</v>
      </c>
      <c r="C487" s="14">
        <v>2107</v>
      </c>
      <c r="D487" s="88">
        <v>55156</v>
      </c>
      <c r="E487" s="79">
        <v>0</v>
      </c>
      <c r="F487" s="79">
        <v>57263</v>
      </c>
    </row>
    <row r="488" spans="1:6" x14ac:dyDescent="0.2">
      <c r="A488" s="13" t="s">
        <v>348</v>
      </c>
      <c r="B488" s="14">
        <v>396</v>
      </c>
      <c r="C488" s="14">
        <v>-4</v>
      </c>
      <c r="D488" s="88">
        <v>400</v>
      </c>
      <c r="E488" s="79">
        <v>0</v>
      </c>
      <c r="F488" s="79">
        <v>396</v>
      </c>
    </row>
    <row r="489" spans="1:6" x14ac:dyDescent="0.2">
      <c r="A489" s="13" t="s">
        <v>349</v>
      </c>
      <c r="B489" s="14">
        <v>3360</v>
      </c>
      <c r="C489" s="14">
        <v>-16</v>
      </c>
      <c r="D489" s="88">
        <v>3376</v>
      </c>
      <c r="E489" s="79">
        <v>0</v>
      </c>
      <c r="F489" s="79">
        <v>3360</v>
      </c>
    </row>
    <row r="490" spans="1:6" x14ac:dyDescent="0.2">
      <c r="A490" s="13" t="s">
        <v>350</v>
      </c>
      <c r="B490" s="14">
        <v>8477</v>
      </c>
      <c r="C490" s="14">
        <v>322</v>
      </c>
      <c r="D490" s="88">
        <v>8155</v>
      </c>
      <c r="E490" s="79">
        <v>0</v>
      </c>
      <c r="F490" s="79">
        <v>8477</v>
      </c>
    </row>
    <row r="491" spans="1:6" x14ac:dyDescent="0.2">
      <c r="A491" s="13" t="s">
        <v>713</v>
      </c>
      <c r="B491" s="14">
        <v>36423</v>
      </c>
      <c r="C491" s="14">
        <v>1513</v>
      </c>
      <c r="D491" s="88">
        <v>34910</v>
      </c>
      <c r="E491" s="79">
        <v>0</v>
      </c>
      <c r="F491" s="79">
        <v>36423</v>
      </c>
    </row>
    <row r="492" spans="1:6" x14ac:dyDescent="0.2">
      <c r="A492" s="13" t="s">
        <v>352</v>
      </c>
      <c r="B492" s="14">
        <v>10681</v>
      </c>
      <c r="C492" s="14">
        <v>258</v>
      </c>
      <c r="D492" s="88">
        <v>10423</v>
      </c>
      <c r="E492" s="79">
        <v>24</v>
      </c>
      <c r="F492" s="79">
        <v>10657</v>
      </c>
    </row>
    <row r="493" spans="1:6" x14ac:dyDescent="0.2">
      <c r="A493" s="13" t="s">
        <v>353</v>
      </c>
      <c r="B493" s="14">
        <v>3183</v>
      </c>
      <c r="C493" s="14">
        <v>3</v>
      </c>
      <c r="D493" s="88">
        <v>3180</v>
      </c>
      <c r="E493" s="79">
        <v>0</v>
      </c>
      <c r="F493" s="79">
        <v>3183</v>
      </c>
    </row>
    <row r="494" spans="1:6" x14ac:dyDescent="0.2">
      <c r="A494" s="13" t="s">
        <v>354</v>
      </c>
      <c r="B494" s="14">
        <v>408</v>
      </c>
      <c r="C494" s="14">
        <v>2</v>
      </c>
      <c r="D494" s="88">
        <v>406</v>
      </c>
      <c r="E494" s="79">
        <v>0</v>
      </c>
      <c r="F494" s="79">
        <v>408</v>
      </c>
    </row>
    <row r="495" spans="1:6" x14ac:dyDescent="0.2">
      <c r="A495" s="13" t="s">
        <v>355</v>
      </c>
      <c r="B495" s="14">
        <v>1972</v>
      </c>
      <c r="C495" s="14">
        <v>84</v>
      </c>
      <c r="D495" s="88">
        <v>1888</v>
      </c>
      <c r="E495" s="79">
        <v>0</v>
      </c>
      <c r="F495" s="79">
        <v>1972</v>
      </c>
    </row>
    <row r="496" spans="1:6" x14ac:dyDescent="0.2">
      <c r="A496" s="13" t="s">
        <v>356</v>
      </c>
      <c r="B496" s="14">
        <v>12182</v>
      </c>
      <c r="C496" s="14">
        <v>167</v>
      </c>
      <c r="D496" s="88">
        <v>12015</v>
      </c>
      <c r="E496" s="79">
        <v>0</v>
      </c>
      <c r="F496" s="79">
        <v>12182</v>
      </c>
    </row>
    <row r="497" spans="1:6" x14ac:dyDescent="0.2">
      <c r="A497" s="13" t="s">
        <v>357</v>
      </c>
      <c r="B497" s="14">
        <v>1780</v>
      </c>
      <c r="C497" s="14">
        <v>-6</v>
      </c>
      <c r="D497" s="88">
        <v>1786</v>
      </c>
      <c r="E497" s="79">
        <v>0</v>
      </c>
      <c r="F497" s="79">
        <v>1780</v>
      </c>
    </row>
    <row r="498" spans="1:6" x14ac:dyDescent="0.2">
      <c r="A498" s="13" t="s">
        <v>358</v>
      </c>
      <c r="B498" s="14">
        <v>5818</v>
      </c>
      <c r="C498" s="14">
        <v>169</v>
      </c>
      <c r="D498" s="88">
        <v>5649</v>
      </c>
      <c r="E498" s="79">
        <v>359</v>
      </c>
      <c r="F498" s="79">
        <v>5459</v>
      </c>
    </row>
    <row r="499" spans="1:6" x14ac:dyDescent="0.2">
      <c r="A499" s="13" t="s">
        <v>762</v>
      </c>
      <c r="B499" s="14">
        <v>8170</v>
      </c>
      <c r="C499" s="14">
        <v>9</v>
      </c>
      <c r="D499" s="88">
        <v>8161</v>
      </c>
      <c r="E499" s="79">
        <v>0</v>
      </c>
      <c r="F499" s="79">
        <v>8170</v>
      </c>
    </row>
    <row r="500" spans="1:6" x14ac:dyDescent="0.2">
      <c r="A500" s="13" t="s">
        <v>763</v>
      </c>
      <c r="B500" s="14">
        <v>50067</v>
      </c>
      <c r="C500" s="14">
        <v>1627</v>
      </c>
      <c r="D500" s="79">
        <v>48440</v>
      </c>
      <c r="E500" s="79">
        <v>0</v>
      </c>
      <c r="F500" s="79">
        <v>50067</v>
      </c>
    </row>
    <row r="501" spans="1:6" x14ac:dyDescent="0.2">
      <c r="A501" s="13" t="s">
        <v>361</v>
      </c>
      <c r="B501" s="14">
        <v>1147</v>
      </c>
      <c r="C501" s="14">
        <v>5</v>
      </c>
      <c r="D501" s="88">
        <v>1142</v>
      </c>
      <c r="E501" s="79">
        <v>0</v>
      </c>
      <c r="F501" s="79">
        <v>1147</v>
      </c>
    </row>
    <row r="502" spans="1:6" x14ac:dyDescent="0.2">
      <c r="A502" s="13" t="s">
        <v>362</v>
      </c>
      <c r="B502" s="14">
        <v>20887</v>
      </c>
      <c r="C502" s="14">
        <v>1959</v>
      </c>
      <c r="D502" s="88">
        <v>18928</v>
      </c>
      <c r="E502" s="79">
        <v>0</v>
      </c>
      <c r="F502" s="79">
        <v>20887</v>
      </c>
    </row>
    <row r="503" spans="1:6" x14ac:dyDescent="0.2">
      <c r="A503" s="13" t="s">
        <v>363</v>
      </c>
      <c r="B503" s="14">
        <v>33728</v>
      </c>
      <c r="C503" s="14">
        <v>1240</v>
      </c>
      <c r="D503" s="88">
        <v>32488</v>
      </c>
      <c r="E503" s="79">
        <v>0</v>
      </c>
      <c r="F503" s="79">
        <v>33728</v>
      </c>
    </row>
    <row r="504" spans="1:6" x14ac:dyDescent="0.2">
      <c r="A504" s="13" t="s">
        <v>364</v>
      </c>
      <c r="B504" s="14">
        <v>36265</v>
      </c>
      <c r="C504" s="14">
        <v>2125</v>
      </c>
      <c r="D504" s="88">
        <v>34140</v>
      </c>
      <c r="E504" s="79">
        <v>0</v>
      </c>
      <c r="F504" s="79">
        <v>36265</v>
      </c>
    </row>
    <row r="505" spans="1:6" x14ac:dyDescent="0.2">
      <c r="A505" s="13" t="s">
        <v>365</v>
      </c>
      <c r="B505" s="14">
        <v>4898</v>
      </c>
      <c r="C505" s="14">
        <v>22</v>
      </c>
      <c r="D505" s="88">
        <v>4876</v>
      </c>
      <c r="E505" s="79">
        <v>1887</v>
      </c>
      <c r="F505" s="79">
        <v>3011</v>
      </c>
    </row>
    <row r="506" spans="1:6" x14ac:dyDescent="0.2">
      <c r="A506" s="13" t="s">
        <v>764</v>
      </c>
      <c r="B506" s="14">
        <v>1362</v>
      </c>
      <c r="C506" s="14">
        <v>4</v>
      </c>
      <c r="D506" s="88">
        <v>1358</v>
      </c>
      <c r="E506" s="79">
        <v>0</v>
      </c>
      <c r="F506" s="79">
        <v>1362</v>
      </c>
    </row>
    <row r="507" spans="1:6" x14ac:dyDescent="0.2">
      <c r="A507" s="13" t="s">
        <v>367</v>
      </c>
      <c r="B507" s="14">
        <v>5629</v>
      </c>
      <c r="C507" s="14">
        <v>0</v>
      </c>
      <c r="D507" s="88">
        <v>5629</v>
      </c>
      <c r="E507" s="79">
        <v>0</v>
      </c>
      <c r="F507" s="79">
        <v>5629</v>
      </c>
    </row>
    <row r="508" spans="1:6" x14ac:dyDescent="0.2">
      <c r="A508" s="13" t="s">
        <v>368</v>
      </c>
      <c r="B508" s="14">
        <v>59136</v>
      </c>
      <c r="C508" s="14">
        <v>2628</v>
      </c>
      <c r="D508" s="88">
        <v>56508</v>
      </c>
      <c r="E508" s="79">
        <v>0</v>
      </c>
      <c r="F508" s="79">
        <v>59136</v>
      </c>
    </row>
    <row r="509" spans="1:6" x14ac:dyDescent="0.2">
      <c r="A509" s="13" t="s">
        <v>766</v>
      </c>
      <c r="B509" s="14">
        <v>104630</v>
      </c>
      <c r="C509" s="14">
        <v>4287</v>
      </c>
      <c r="D509" s="88">
        <v>100343</v>
      </c>
      <c r="E509" s="79">
        <v>307</v>
      </c>
      <c r="F509" s="79">
        <v>104323</v>
      </c>
    </row>
    <row r="510" spans="1:6" x14ac:dyDescent="0.2">
      <c r="A510" s="13" t="s">
        <v>740</v>
      </c>
      <c r="B510" s="14">
        <v>599993</v>
      </c>
      <c r="C510" s="14">
        <v>12561</v>
      </c>
      <c r="D510" s="88">
        <v>587432</v>
      </c>
      <c r="E510" s="79">
        <v>346</v>
      </c>
      <c r="F510" s="79">
        <v>599647</v>
      </c>
    </row>
    <row r="511" spans="1:6" x14ac:dyDescent="0.2">
      <c r="A511" s="87"/>
      <c r="B511" s="88"/>
      <c r="C511" s="88"/>
      <c r="D511" s="88"/>
    </row>
    <row r="512" spans="1:6" x14ac:dyDescent="0.2">
      <c r="D512" s="79"/>
    </row>
    <row r="513" spans="1:6" x14ac:dyDescent="0.2">
      <c r="A513" s="87" t="s">
        <v>1407</v>
      </c>
      <c r="B513" s="88">
        <v>479340</v>
      </c>
      <c r="C513" s="88">
        <v>14643</v>
      </c>
      <c r="D513" s="88">
        <v>464697</v>
      </c>
      <c r="E513" s="79">
        <v>787</v>
      </c>
      <c r="F513" s="79">
        <v>478553</v>
      </c>
    </row>
    <row r="514" spans="1:6" x14ac:dyDescent="0.2">
      <c r="A514" s="13" t="s">
        <v>372</v>
      </c>
      <c r="B514" s="14">
        <v>6583</v>
      </c>
      <c r="C514" s="14">
        <v>146</v>
      </c>
      <c r="D514" s="88">
        <v>6437</v>
      </c>
      <c r="E514" s="79">
        <v>0</v>
      </c>
      <c r="F514" s="79">
        <v>6583</v>
      </c>
    </row>
    <row r="515" spans="1:6" x14ac:dyDescent="0.2">
      <c r="A515" s="13" t="s">
        <v>373</v>
      </c>
      <c r="B515" s="14">
        <v>15107</v>
      </c>
      <c r="C515" s="14">
        <v>196</v>
      </c>
      <c r="D515" s="88">
        <v>14911</v>
      </c>
      <c r="E515" s="79">
        <v>0</v>
      </c>
      <c r="F515" s="79">
        <v>15107</v>
      </c>
    </row>
    <row r="516" spans="1:6" x14ac:dyDescent="0.2">
      <c r="A516" s="13" t="s">
        <v>374</v>
      </c>
      <c r="B516" s="14">
        <v>2619</v>
      </c>
      <c r="C516" s="14">
        <v>-52</v>
      </c>
      <c r="D516" s="88">
        <v>2671</v>
      </c>
      <c r="E516" s="79">
        <v>0</v>
      </c>
      <c r="F516" s="79">
        <v>2619</v>
      </c>
    </row>
    <row r="517" spans="1:6" x14ac:dyDescent="0.2">
      <c r="A517" s="13" t="s">
        <v>375</v>
      </c>
      <c r="B517" s="14">
        <v>1465</v>
      </c>
      <c r="C517" s="14">
        <v>125</v>
      </c>
      <c r="D517" s="88">
        <v>1340</v>
      </c>
      <c r="E517" s="79">
        <v>0</v>
      </c>
      <c r="F517" s="79">
        <v>1465</v>
      </c>
    </row>
    <row r="518" spans="1:6" x14ac:dyDescent="0.2">
      <c r="A518" s="13" t="s">
        <v>376</v>
      </c>
      <c r="B518" s="14">
        <v>1214</v>
      </c>
      <c r="C518" s="14">
        <v>76</v>
      </c>
      <c r="D518" s="88">
        <v>1138</v>
      </c>
      <c r="E518" s="79">
        <v>0</v>
      </c>
      <c r="F518" s="79">
        <v>1214</v>
      </c>
    </row>
    <row r="519" spans="1:6" x14ac:dyDescent="0.2">
      <c r="A519" s="13" t="s">
        <v>377</v>
      </c>
      <c r="B519" s="14">
        <v>14732</v>
      </c>
      <c r="C519" s="14">
        <v>1444</v>
      </c>
      <c r="D519" s="88">
        <v>13288</v>
      </c>
      <c r="E519" s="79">
        <v>0</v>
      </c>
      <c r="F519" s="79">
        <v>14732</v>
      </c>
    </row>
    <row r="520" spans="1:6" x14ac:dyDescent="0.2">
      <c r="A520" s="13" t="s">
        <v>143</v>
      </c>
      <c r="B520" s="14">
        <v>437620</v>
      </c>
      <c r="C520" s="14">
        <v>12708</v>
      </c>
      <c r="D520" s="88">
        <v>424912</v>
      </c>
      <c r="E520" s="79">
        <v>787</v>
      </c>
      <c r="F520" s="79">
        <v>436833</v>
      </c>
    </row>
    <row r="521" spans="1:6" x14ac:dyDescent="0.2">
      <c r="A521" s="89"/>
      <c r="B521" s="88"/>
      <c r="C521" s="88"/>
      <c r="D521" s="88"/>
    </row>
    <row r="522" spans="1:6" x14ac:dyDescent="0.2">
      <c r="D522" s="79"/>
    </row>
    <row r="523" spans="1:6" x14ac:dyDescent="0.2">
      <c r="A523" s="87" t="s">
        <v>1408</v>
      </c>
      <c r="B523" s="88">
        <v>933258</v>
      </c>
      <c r="C523" s="88">
        <v>16716</v>
      </c>
      <c r="D523" s="88">
        <v>916542</v>
      </c>
      <c r="E523" s="79">
        <v>1146</v>
      </c>
      <c r="F523" s="79">
        <v>932112</v>
      </c>
    </row>
    <row r="524" spans="1:6" x14ac:dyDescent="0.2">
      <c r="A524" s="13" t="s">
        <v>379</v>
      </c>
      <c r="B524" s="14">
        <v>3887</v>
      </c>
      <c r="C524" s="14">
        <v>18</v>
      </c>
      <c r="D524" s="88">
        <v>3869</v>
      </c>
      <c r="E524" s="79">
        <v>0</v>
      </c>
      <c r="F524" s="79">
        <v>3887</v>
      </c>
    </row>
    <row r="525" spans="1:6" x14ac:dyDescent="0.2">
      <c r="A525" s="13" t="s">
        <v>380</v>
      </c>
      <c r="B525" s="14">
        <v>1571</v>
      </c>
      <c r="C525" s="14">
        <v>11</v>
      </c>
      <c r="D525" s="88">
        <v>1560</v>
      </c>
      <c r="E525" s="79">
        <v>0</v>
      </c>
      <c r="F525" s="79">
        <v>1571</v>
      </c>
    </row>
    <row r="526" spans="1:6" x14ac:dyDescent="0.2">
      <c r="A526" s="13" t="s">
        <v>381</v>
      </c>
      <c r="B526" s="79">
        <v>2052</v>
      </c>
      <c r="C526" s="14">
        <v>21</v>
      </c>
      <c r="D526" s="88">
        <v>2031</v>
      </c>
      <c r="E526" s="79">
        <v>0</v>
      </c>
      <c r="F526" s="79">
        <v>2052</v>
      </c>
    </row>
    <row r="527" spans="1:6" x14ac:dyDescent="0.2">
      <c r="A527" s="13" t="s">
        <v>382</v>
      </c>
      <c r="B527" s="79">
        <v>107</v>
      </c>
      <c r="C527" s="14">
        <v>-2</v>
      </c>
      <c r="D527" s="88">
        <v>109</v>
      </c>
      <c r="E527" s="79">
        <v>0</v>
      </c>
      <c r="F527" s="79">
        <v>107</v>
      </c>
    </row>
    <row r="528" spans="1:6" x14ac:dyDescent="0.2">
      <c r="A528" s="13" t="s">
        <v>383</v>
      </c>
      <c r="B528" s="79">
        <v>109340</v>
      </c>
      <c r="C528" s="14">
        <v>1655</v>
      </c>
      <c r="D528" s="88">
        <v>107685</v>
      </c>
      <c r="E528" s="79">
        <v>0</v>
      </c>
      <c r="F528" s="79">
        <v>109340</v>
      </c>
    </row>
    <row r="529" spans="1:6" x14ac:dyDescent="0.2">
      <c r="A529" s="13" t="s">
        <v>384</v>
      </c>
      <c r="B529" s="14">
        <v>35606</v>
      </c>
      <c r="C529" s="14">
        <v>285</v>
      </c>
      <c r="D529" s="88">
        <v>35321</v>
      </c>
      <c r="E529" s="79">
        <v>6</v>
      </c>
      <c r="F529" s="79">
        <v>35600</v>
      </c>
    </row>
    <row r="530" spans="1:6" x14ac:dyDescent="0.2">
      <c r="A530" s="13" t="s">
        <v>385</v>
      </c>
      <c r="B530" s="14">
        <v>12145</v>
      </c>
      <c r="C530" s="14">
        <v>116</v>
      </c>
      <c r="D530" s="88">
        <v>12029</v>
      </c>
      <c r="E530" s="79">
        <v>0</v>
      </c>
      <c r="F530" s="79">
        <v>12145</v>
      </c>
    </row>
    <row r="531" spans="1:6" x14ac:dyDescent="0.2">
      <c r="A531" s="13" t="s">
        <v>386</v>
      </c>
      <c r="B531" s="14">
        <v>4176</v>
      </c>
      <c r="C531" s="14">
        <v>63</v>
      </c>
      <c r="D531" s="88">
        <v>4113</v>
      </c>
      <c r="E531" s="79">
        <v>0</v>
      </c>
      <c r="F531" s="79">
        <v>4176</v>
      </c>
    </row>
    <row r="532" spans="1:6" x14ac:dyDescent="0.2">
      <c r="A532" s="13" t="s">
        <v>387</v>
      </c>
      <c r="B532" s="14">
        <v>1424</v>
      </c>
      <c r="C532" s="14">
        <v>4</v>
      </c>
      <c r="D532" s="88">
        <v>1420</v>
      </c>
      <c r="E532" s="79">
        <v>0</v>
      </c>
      <c r="F532" s="79">
        <v>1424</v>
      </c>
    </row>
    <row r="533" spans="1:6" x14ac:dyDescent="0.2">
      <c r="A533" s="13" t="s">
        <v>388</v>
      </c>
      <c r="B533" s="14">
        <v>5011</v>
      </c>
      <c r="C533" s="14">
        <v>31</v>
      </c>
      <c r="D533" s="88">
        <v>4980</v>
      </c>
      <c r="E533" s="79">
        <v>0</v>
      </c>
      <c r="F533" s="79">
        <v>5011</v>
      </c>
    </row>
    <row r="534" spans="1:6" x14ac:dyDescent="0.2">
      <c r="A534" s="13" t="s">
        <v>389</v>
      </c>
      <c r="B534" s="14">
        <v>79431</v>
      </c>
      <c r="C534" s="14">
        <v>1783</v>
      </c>
      <c r="D534" s="88">
        <v>77648</v>
      </c>
      <c r="E534" s="79">
        <v>0</v>
      </c>
      <c r="F534" s="79">
        <v>79431</v>
      </c>
    </row>
    <row r="535" spans="1:6" x14ac:dyDescent="0.2">
      <c r="A535" s="13" t="s">
        <v>390</v>
      </c>
      <c r="B535" s="14">
        <v>4323</v>
      </c>
      <c r="C535" s="14">
        <v>60</v>
      </c>
      <c r="D535" s="88">
        <v>4263</v>
      </c>
      <c r="E535" s="79">
        <v>0</v>
      </c>
      <c r="F535" s="79">
        <v>4323</v>
      </c>
    </row>
    <row r="536" spans="1:6" x14ac:dyDescent="0.2">
      <c r="A536" s="13" t="s">
        <v>391</v>
      </c>
      <c r="B536" s="14">
        <v>1430</v>
      </c>
      <c r="C536" s="14">
        <v>13</v>
      </c>
      <c r="D536" s="88">
        <v>1417</v>
      </c>
      <c r="E536" s="79">
        <v>0</v>
      </c>
      <c r="F536" s="79">
        <v>1430</v>
      </c>
    </row>
    <row r="537" spans="1:6" x14ac:dyDescent="0.2">
      <c r="A537" s="13" t="s">
        <v>392</v>
      </c>
      <c r="B537" s="14">
        <v>13859</v>
      </c>
      <c r="C537" s="14">
        <v>268</v>
      </c>
      <c r="D537" s="88">
        <v>13591</v>
      </c>
      <c r="E537" s="79">
        <v>0</v>
      </c>
      <c r="F537" s="79">
        <v>13859</v>
      </c>
    </row>
    <row r="538" spans="1:6" x14ac:dyDescent="0.2">
      <c r="A538" s="13" t="s">
        <v>393</v>
      </c>
      <c r="B538" s="14">
        <v>50352</v>
      </c>
      <c r="C538" s="14">
        <v>1273</v>
      </c>
      <c r="D538" s="88">
        <v>49079</v>
      </c>
      <c r="E538" s="79">
        <v>0</v>
      </c>
      <c r="F538" s="79">
        <v>50352</v>
      </c>
    </row>
    <row r="539" spans="1:6" x14ac:dyDescent="0.2">
      <c r="A539" s="13" t="s">
        <v>394</v>
      </c>
      <c r="B539" s="14">
        <v>1437</v>
      </c>
      <c r="C539" s="14">
        <v>10</v>
      </c>
      <c r="D539" s="88">
        <v>1427</v>
      </c>
      <c r="E539" s="79">
        <v>0</v>
      </c>
      <c r="F539" s="79">
        <v>1437</v>
      </c>
    </row>
    <row r="540" spans="1:6" x14ac:dyDescent="0.2">
      <c r="A540" s="13" t="s">
        <v>395</v>
      </c>
      <c r="B540" s="14">
        <v>2147</v>
      </c>
      <c r="C540" s="14">
        <v>26</v>
      </c>
      <c r="D540" s="88">
        <v>2121</v>
      </c>
      <c r="E540" s="79">
        <v>0</v>
      </c>
      <c r="F540" s="79">
        <v>2147</v>
      </c>
    </row>
    <row r="541" spans="1:6" x14ac:dyDescent="0.2">
      <c r="A541" s="13" t="s">
        <v>396</v>
      </c>
      <c r="B541" s="14">
        <v>17011</v>
      </c>
      <c r="C541" s="14">
        <v>127</v>
      </c>
      <c r="D541" s="88">
        <v>16884</v>
      </c>
      <c r="E541" s="79">
        <v>6</v>
      </c>
      <c r="F541" s="79">
        <v>17005</v>
      </c>
    </row>
    <row r="542" spans="1:6" x14ac:dyDescent="0.2">
      <c r="A542" s="13" t="s">
        <v>398</v>
      </c>
      <c r="B542" s="14">
        <v>252372</v>
      </c>
      <c r="C542" s="14">
        <v>7603</v>
      </c>
      <c r="D542" s="88">
        <v>244769</v>
      </c>
      <c r="E542" s="79">
        <v>404</v>
      </c>
      <c r="F542" s="79">
        <v>251968</v>
      </c>
    </row>
    <row r="543" spans="1:6" x14ac:dyDescent="0.2">
      <c r="A543" s="13" t="s">
        <v>397</v>
      </c>
      <c r="B543" s="14">
        <v>9367</v>
      </c>
      <c r="C543" s="14">
        <v>21</v>
      </c>
      <c r="D543" s="88">
        <v>9346</v>
      </c>
      <c r="E543" s="79">
        <v>0</v>
      </c>
      <c r="F543" s="79">
        <v>9367</v>
      </c>
    </row>
    <row r="544" spans="1:6" x14ac:dyDescent="0.2">
      <c r="A544" s="13" t="s">
        <v>399</v>
      </c>
      <c r="B544" s="14">
        <v>17754</v>
      </c>
      <c r="C544" s="14">
        <v>521</v>
      </c>
      <c r="D544" s="88">
        <v>17233</v>
      </c>
      <c r="E544" s="79">
        <v>0</v>
      </c>
      <c r="F544" s="79">
        <v>17754</v>
      </c>
    </row>
    <row r="545" spans="1:6" x14ac:dyDescent="0.2">
      <c r="A545" s="13" t="s">
        <v>400</v>
      </c>
      <c r="B545" s="14">
        <v>5106</v>
      </c>
      <c r="C545" s="14">
        <v>142</v>
      </c>
      <c r="D545" s="88">
        <v>4964</v>
      </c>
      <c r="E545" s="79">
        <v>0</v>
      </c>
      <c r="F545" s="79">
        <v>5106</v>
      </c>
    </row>
    <row r="546" spans="1:6" x14ac:dyDescent="0.2">
      <c r="A546" s="13" t="s">
        <v>401</v>
      </c>
      <c r="B546" s="14">
        <v>24220</v>
      </c>
      <c r="C546" s="14">
        <v>736</v>
      </c>
      <c r="D546" s="88">
        <v>23484</v>
      </c>
      <c r="E546" s="79">
        <v>0</v>
      </c>
      <c r="F546" s="79">
        <v>24220</v>
      </c>
    </row>
    <row r="547" spans="1:6" x14ac:dyDescent="0.2">
      <c r="A547" s="13" t="s">
        <v>402</v>
      </c>
      <c r="B547" s="14">
        <v>6782</v>
      </c>
      <c r="C547" s="14">
        <v>77</v>
      </c>
      <c r="D547" s="88">
        <v>6705</v>
      </c>
      <c r="E547" s="79">
        <v>0</v>
      </c>
      <c r="F547" s="79">
        <v>6782</v>
      </c>
    </row>
    <row r="548" spans="1:6" x14ac:dyDescent="0.2">
      <c r="A548" s="13" t="s">
        <v>143</v>
      </c>
      <c r="B548" s="14">
        <v>272348</v>
      </c>
      <c r="C548" s="14">
        <v>1854</v>
      </c>
      <c r="D548" s="88">
        <v>270494</v>
      </c>
      <c r="E548" s="79">
        <v>730</v>
      </c>
      <c r="F548" s="79">
        <v>271618</v>
      </c>
    </row>
    <row r="549" spans="1:6" x14ac:dyDescent="0.2">
      <c r="A549" s="87"/>
      <c r="B549" s="88"/>
      <c r="C549" s="88"/>
      <c r="D549" s="88"/>
    </row>
    <row r="550" spans="1:6" x14ac:dyDescent="0.2">
      <c r="D550" s="79"/>
    </row>
    <row r="551" spans="1:6" x14ac:dyDescent="0.2">
      <c r="A551" s="87" t="s">
        <v>1409</v>
      </c>
      <c r="B551" s="88">
        <v>623174</v>
      </c>
      <c r="C551" s="88">
        <v>21079</v>
      </c>
      <c r="D551" s="88">
        <v>602095</v>
      </c>
      <c r="E551" s="79">
        <v>3314</v>
      </c>
      <c r="F551" s="79">
        <v>619860</v>
      </c>
    </row>
    <row r="552" spans="1:6" x14ac:dyDescent="0.2">
      <c r="A552" s="13" t="s">
        <v>404</v>
      </c>
      <c r="B552" s="14">
        <v>14262</v>
      </c>
      <c r="C552" s="14">
        <v>755</v>
      </c>
      <c r="D552" s="88">
        <v>13507</v>
      </c>
      <c r="E552" s="79">
        <v>0</v>
      </c>
      <c r="F552" s="79">
        <v>14262</v>
      </c>
    </row>
    <row r="553" spans="1:6" x14ac:dyDescent="0.2">
      <c r="A553" s="13" t="s">
        <v>405</v>
      </c>
      <c r="B553" s="14">
        <v>17812</v>
      </c>
      <c r="C553" s="14">
        <v>514</v>
      </c>
      <c r="D553" s="88">
        <v>17298</v>
      </c>
      <c r="E553" s="79">
        <v>175</v>
      </c>
      <c r="F553" s="79">
        <v>17637</v>
      </c>
    </row>
    <row r="554" spans="1:6" x14ac:dyDescent="0.2">
      <c r="A554" s="13" t="s">
        <v>406</v>
      </c>
      <c r="B554" s="14">
        <v>3248</v>
      </c>
      <c r="C554" s="14">
        <v>360</v>
      </c>
      <c r="D554" s="88">
        <v>2888</v>
      </c>
      <c r="E554" s="79">
        <v>0</v>
      </c>
      <c r="F554" s="79">
        <v>3248</v>
      </c>
    </row>
    <row r="555" spans="1:6" x14ac:dyDescent="0.2">
      <c r="A555" s="13" t="s">
        <v>407</v>
      </c>
      <c r="B555" s="14">
        <v>3876</v>
      </c>
      <c r="C555" s="14">
        <v>159</v>
      </c>
      <c r="D555" s="88">
        <v>3717</v>
      </c>
      <c r="E555" s="79">
        <v>0</v>
      </c>
      <c r="F555" s="79">
        <v>3876</v>
      </c>
    </row>
    <row r="556" spans="1:6" x14ac:dyDescent="0.2">
      <c r="A556" s="13" t="s">
        <v>408</v>
      </c>
      <c r="B556" s="14">
        <v>2335</v>
      </c>
      <c r="C556" s="14">
        <v>80</v>
      </c>
      <c r="D556" s="88">
        <v>2255</v>
      </c>
      <c r="E556" s="79">
        <v>0</v>
      </c>
      <c r="F556" s="79">
        <v>2335</v>
      </c>
    </row>
    <row r="557" spans="1:6" x14ac:dyDescent="0.2">
      <c r="A557" s="13" t="s">
        <v>409</v>
      </c>
      <c r="B557" s="14">
        <v>5955</v>
      </c>
      <c r="C557" s="14">
        <v>329</v>
      </c>
      <c r="D557" s="88">
        <v>5626</v>
      </c>
      <c r="E557" s="79">
        <v>0</v>
      </c>
      <c r="F557" s="79">
        <v>5955</v>
      </c>
    </row>
    <row r="558" spans="1:6" x14ac:dyDescent="0.2">
      <c r="A558" s="13" t="s">
        <v>410</v>
      </c>
      <c r="B558" s="14">
        <v>2961</v>
      </c>
      <c r="C558" s="14">
        <v>-31</v>
      </c>
      <c r="D558" s="88">
        <v>2992</v>
      </c>
      <c r="E558" s="79">
        <v>0</v>
      </c>
      <c r="F558" s="79">
        <v>2961</v>
      </c>
    </row>
    <row r="559" spans="1:6" x14ac:dyDescent="0.2">
      <c r="A559" s="13" t="s">
        <v>767</v>
      </c>
      <c r="B559" s="14">
        <v>21956</v>
      </c>
      <c r="C559" s="14">
        <v>1396</v>
      </c>
      <c r="D559" s="88">
        <v>20560</v>
      </c>
      <c r="E559" s="79">
        <v>0</v>
      </c>
      <c r="F559" s="79">
        <v>21956</v>
      </c>
    </row>
    <row r="560" spans="1:6" x14ac:dyDescent="0.2">
      <c r="A560" s="13" t="s">
        <v>412</v>
      </c>
      <c r="B560" s="14">
        <v>237</v>
      </c>
      <c r="C560" s="14">
        <v>7</v>
      </c>
      <c r="D560" s="88">
        <v>230</v>
      </c>
      <c r="E560" s="79">
        <v>0</v>
      </c>
      <c r="F560" s="79">
        <v>237</v>
      </c>
    </row>
    <row r="561" spans="1:6" x14ac:dyDescent="0.2">
      <c r="A561" s="13" t="s">
        <v>413</v>
      </c>
      <c r="B561" s="14">
        <v>252</v>
      </c>
      <c r="C561" s="14">
        <v>-2</v>
      </c>
      <c r="D561" s="88">
        <v>254</v>
      </c>
      <c r="E561" s="79">
        <v>0</v>
      </c>
      <c r="F561" s="79">
        <v>252</v>
      </c>
    </row>
    <row r="562" spans="1:6" x14ac:dyDescent="0.2">
      <c r="A562" s="13" t="s">
        <v>414</v>
      </c>
      <c r="B562" s="14">
        <v>5127</v>
      </c>
      <c r="C562" s="14">
        <v>112</v>
      </c>
      <c r="D562" s="88">
        <v>5015</v>
      </c>
      <c r="E562" s="79">
        <v>0</v>
      </c>
      <c r="F562" s="79">
        <v>5127</v>
      </c>
    </row>
    <row r="563" spans="1:6" x14ac:dyDescent="0.2">
      <c r="A563" s="13" t="s">
        <v>415</v>
      </c>
      <c r="B563" s="14">
        <v>1275</v>
      </c>
      <c r="C563" s="14">
        <v>44</v>
      </c>
      <c r="D563" s="88">
        <v>1231</v>
      </c>
      <c r="E563" s="79">
        <v>0</v>
      </c>
      <c r="F563" s="79">
        <v>1275</v>
      </c>
    </row>
    <row r="564" spans="1:6" x14ac:dyDescent="0.2">
      <c r="A564" s="13" t="s">
        <v>417</v>
      </c>
      <c r="B564" s="14">
        <v>14830</v>
      </c>
      <c r="C564" s="14">
        <v>605</v>
      </c>
      <c r="D564" s="88">
        <v>14225</v>
      </c>
      <c r="E564" s="79">
        <v>0</v>
      </c>
      <c r="F564" s="79">
        <v>14830</v>
      </c>
    </row>
    <row r="565" spans="1:6" x14ac:dyDescent="0.2">
      <c r="A565" s="13" t="s">
        <v>416</v>
      </c>
      <c r="B565" s="14">
        <v>100728</v>
      </c>
      <c r="C565" s="14">
        <v>3306</v>
      </c>
      <c r="D565" s="88">
        <v>97422</v>
      </c>
      <c r="E565" s="79">
        <v>0</v>
      </c>
      <c r="F565" s="79">
        <v>100728</v>
      </c>
    </row>
    <row r="566" spans="1:6" x14ac:dyDescent="0.2">
      <c r="A566" s="13" t="s">
        <v>418</v>
      </c>
      <c r="B566" s="14">
        <v>3750</v>
      </c>
      <c r="C566" s="14">
        <v>-67</v>
      </c>
      <c r="D566" s="88">
        <v>3817</v>
      </c>
      <c r="E566" s="79">
        <v>0</v>
      </c>
      <c r="F566" s="79">
        <v>3750</v>
      </c>
    </row>
    <row r="567" spans="1:6" x14ac:dyDescent="0.2">
      <c r="A567" s="13" t="s">
        <v>419</v>
      </c>
      <c r="B567" s="14">
        <v>1630</v>
      </c>
      <c r="C567" s="14">
        <v>68</v>
      </c>
      <c r="D567" s="88">
        <v>1562</v>
      </c>
      <c r="E567" s="79">
        <v>0</v>
      </c>
      <c r="F567" s="79">
        <v>1630</v>
      </c>
    </row>
    <row r="568" spans="1:6" x14ac:dyDescent="0.2">
      <c r="A568" s="13" t="s">
        <v>420</v>
      </c>
      <c r="B568" s="14">
        <v>37016</v>
      </c>
      <c r="C568" s="14">
        <v>3142</v>
      </c>
      <c r="D568" s="88">
        <v>33874</v>
      </c>
      <c r="E568" s="79">
        <v>0</v>
      </c>
      <c r="F568" s="79">
        <v>37016</v>
      </c>
    </row>
    <row r="569" spans="1:6" x14ac:dyDescent="0.2">
      <c r="A569" s="13" t="s">
        <v>740</v>
      </c>
      <c r="B569" s="14">
        <v>385924</v>
      </c>
      <c r="C569" s="14">
        <v>10302</v>
      </c>
      <c r="D569" s="88">
        <v>375622</v>
      </c>
      <c r="E569" s="79">
        <v>3139</v>
      </c>
      <c r="F569" s="79">
        <v>382785</v>
      </c>
    </row>
    <row r="570" spans="1:6" x14ac:dyDescent="0.2">
      <c r="A570" s="89"/>
      <c r="B570" s="88"/>
      <c r="C570" s="88"/>
      <c r="D570" s="88"/>
    </row>
    <row r="571" spans="1:6" x14ac:dyDescent="0.2">
      <c r="D571" s="79"/>
    </row>
    <row r="572" spans="1:6" x14ac:dyDescent="0.2">
      <c r="A572" s="87" t="s">
        <v>1410</v>
      </c>
      <c r="B572" s="88">
        <v>72523</v>
      </c>
      <c r="C572" s="88">
        <v>-1841</v>
      </c>
      <c r="D572" s="88">
        <v>74364</v>
      </c>
      <c r="E572" s="79">
        <v>483</v>
      </c>
      <c r="F572" s="79">
        <v>72040</v>
      </c>
    </row>
    <row r="573" spans="1:6" x14ac:dyDescent="0.2">
      <c r="A573" s="13" t="s">
        <v>422</v>
      </c>
      <c r="B573" s="14">
        <v>1520</v>
      </c>
      <c r="C573" s="14">
        <v>-57</v>
      </c>
      <c r="D573" s="88">
        <v>1577</v>
      </c>
      <c r="E573" s="79">
        <v>0</v>
      </c>
      <c r="F573" s="79">
        <v>1520</v>
      </c>
    </row>
    <row r="574" spans="1:6" x14ac:dyDescent="0.2">
      <c r="A574" s="13" t="s">
        <v>423</v>
      </c>
      <c r="B574" s="14">
        <v>1332</v>
      </c>
      <c r="C574" s="14">
        <v>-71</v>
      </c>
      <c r="D574" s="88">
        <v>1403</v>
      </c>
      <c r="E574" s="79">
        <v>0</v>
      </c>
      <c r="F574" s="79">
        <v>1332</v>
      </c>
    </row>
    <row r="575" spans="1:6" x14ac:dyDescent="0.2">
      <c r="A575" s="13" t="s">
        <v>424</v>
      </c>
      <c r="B575" s="14">
        <v>10377</v>
      </c>
      <c r="C575" s="14">
        <v>-181</v>
      </c>
      <c r="D575" s="88">
        <v>10558</v>
      </c>
      <c r="E575" s="79">
        <v>0</v>
      </c>
      <c r="F575" s="79">
        <v>10377</v>
      </c>
    </row>
    <row r="576" spans="1:6" x14ac:dyDescent="0.2">
      <c r="A576" s="13" t="s">
        <v>425</v>
      </c>
      <c r="B576" s="14">
        <v>877</v>
      </c>
      <c r="C576" s="14">
        <v>-35</v>
      </c>
      <c r="D576" s="88">
        <v>912</v>
      </c>
      <c r="E576" s="79">
        <v>0</v>
      </c>
      <c r="F576" s="79">
        <v>877</v>
      </c>
    </row>
    <row r="577" spans="1:6" x14ac:dyDescent="0.2">
      <c r="A577" s="13" t="s">
        <v>426</v>
      </c>
      <c r="B577" s="14">
        <v>711</v>
      </c>
      <c r="C577" s="14">
        <v>10</v>
      </c>
      <c r="D577" s="88">
        <v>701</v>
      </c>
      <c r="E577" s="79">
        <v>0</v>
      </c>
      <c r="F577" s="79">
        <v>711</v>
      </c>
    </row>
    <row r="578" spans="1:6" x14ac:dyDescent="0.2">
      <c r="A578" s="13" t="s">
        <v>143</v>
      </c>
      <c r="B578" s="14">
        <v>57706</v>
      </c>
      <c r="C578" s="14">
        <v>-1507</v>
      </c>
      <c r="D578" s="88">
        <v>59213</v>
      </c>
      <c r="E578" s="79">
        <v>483</v>
      </c>
      <c r="F578" s="79">
        <v>57223</v>
      </c>
    </row>
    <row r="579" spans="1:6" x14ac:dyDescent="0.2">
      <c r="A579" s="87"/>
      <c r="B579" s="88"/>
      <c r="C579" s="88"/>
      <c r="D579" s="88"/>
    </row>
    <row r="580" spans="1:6" x14ac:dyDescent="0.2">
      <c r="D580" s="79"/>
    </row>
    <row r="581" spans="1:6" x14ac:dyDescent="0.2">
      <c r="A581" s="87" t="s">
        <v>1411</v>
      </c>
      <c r="B581" s="88">
        <v>207443</v>
      </c>
      <c r="C581" s="88">
        <v>17404</v>
      </c>
      <c r="D581" s="88">
        <v>190039</v>
      </c>
      <c r="E581" s="79">
        <v>192</v>
      </c>
      <c r="F581" s="79">
        <v>207251</v>
      </c>
    </row>
    <row r="582" spans="1:6" x14ac:dyDescent="0.2">
      <c r="A582" s="13" t="s">
        <v>1338</v>
      </c>
      <c r="B582" s="14">
        <v>607</v>
      </c>
      <c r="C582" s="14">
        <v>27</v>
      </c>
      <c r="D582" s="88">
        <v>580</v>
      </c>
      <c r="E582" s="79">
        <v>0</v>
      </c>
      <c r="F582" s="79">
        <v>607</v>
      </c>
    </row>
    <row r="583" spans="1:6" x14ac:dyDescent="0.2">
      <c r="A583" s="13" t="s">
        <v>125</v>
      </c>
      <c r="B583" s="14">
        <v>2</v>
      </c>
      <c r="C583" s="14">
        <v>2</v>
      </c>
      <c r="D583" s="88">
        <v>0</v>
      </c>
      <c r="E583" s="79">
        <v>0</v>
      </c>
      <c r="F583" s="79">
        <v>2</v>
      </c>
    </row>
    <row r="584" spans="1:6" x14ac:dyDescent="0.2">
      <c r="A584" s="13" t="s">
        <v>428</v>
      </c>
      <c r="B584" s="14">
        <v>13414</v>
      </c>
      <c r="C584" s="14">
        <v>439</v>
      </c>
      <c r="D584" s="88">
        <v>12975</v>
      </c>
      <c r="E584" s="79">
        <v>0</v>
      </c>
      <c r="F584" s="79">
        <v>13414</v>
      </c>
    </row>
    <row r="585" spans="1:6" x14ac:dyDescent="0.2">
      <c r="A585" s="13" t="s">
        <v>429</v>
      </c>
      <c r="B585" s="14">
        <v>6418</v>
      </c>
      <c r="C585" s="14">
        <v>242</v>
      </c>
      <c r="D585" s="88">
        <v>6176</v>
      </c>
      <c r="E585" s="79">
        <v>0</v>
      </c>
      <c r="F585" s="79">
        <v>6418</v>
      </c>
    </row>
    <row r="586" spans="1:6" x14ac:dyDescent="0.2">
      <c r="A586" s="13" t="s">
        <v>143</v>
      </c>
      <c r="B586" s="14">
        <v>187002</v>
      </c>
      <c r="C586" s="14">
        <v>16694</v>
      </c>
      <c r="D586" s="88">
        <v>170308</v>
      </c>
      <c r="E586" s="79">
        <v>192</v>
      </c>
      <c r="F586" s="79">
        <v>186810</v>
      </c>
    </row>
    <row r="587" spans="1:6" x14ac:dyDescent="0.2">
      <c r="A587" s="89"/>
      <c r="B587" s="88"/>
      <c r="C587" s="88"/>
      <c r="D587" s="88"/>
    </row>
    <row r="588" spans="1:6" x14ac:dyDescent="0.2">
      <c r="D588" s="79"/>
    </row>
    <row r="589" spans="1:6" x14ac:dyDescent="0.2">
      <c r="A589" s="16" t="s">
        <v>1412</v>
      </c>
      <c r="B589" s="14">
        <v>282821</v>
      </c>
      <c r="C589" s="14">
        <v>5032</v>
      </c>
      <c r="D589" s="88">
        <v>277789</v>
      </c>
      <c r="E589" s="79">
        <v>122</v>
      </c>
      <c r="F589" s="79">
        <v>282699</v>
      </c>
    </row>
    <row r="590" spans="1:6" x14ac:dyDescent="0.2">
      <c r="A590" s="13" t="s">
        <v>431</v>
      </c>
      <c r="B590" s="14">
        <v>41888</v>
      </c>
      <c r="C590" s="14">
        <v>298</v>
      </c>
      <c r="D590" s="88">
        <v>41590</v>
      </c>
      <c r="E590" s="79">
        <v>32</v>
      </c>
      <c r="F590" s="79">
        <v>41856</v>
      </c>
    </row>
    <row r="591" spans="1:6" x14ac:dyDescent="0.2">
      <c r="A591" s="13" t="s">
        <v>432</v>
      </c>
      <c r="B591" s="14">
        <v>169888</v>
      </c>
      <c r="C591" s="14">
        <v>5285</v>
      </c>
      <c r="D591" s="88">
        <v>164603</v>
      </c>
      <c r="E591" s="79">
        <v>6</v>
      </c>
      <c r="F591" s="79">
        <v>169882</v>
      </c>
    </row>
    <row r="592" spans="1:6" x14ac:dyDescent="0.2">
      <c r="A592" s="13" t="s">
        <v>433</v>
      </c>
      <c r="B592" s="14">
        <v>586</v>
      </c>
      <c r="C592" s="14">
        <v>-4</v>
      </c>
      <c r="D592" s="88">
        <v>590</v>
      </c>
      <c r="E592" s="79">
        <v>0</v>
      </c>
      <c r="F592" s="79">
        <v>586</v>
      </c>
    </row>
    <row r="593" spans="1:6" x14ac:dyDescent="0.2">
      <c r="A593" s="13" t="s">
        <v>143</v>
      </c>
      <c r="B593" s="14">
        <v>70459</v>
      </c>
      <c r="C593" s="14">
        <v>-547</v>
      </c>
      <c r="D593" s="88">
        <v>71006</v>
      </c>
      <c r="E593" s="79">
        <v>84</v>
      </c>
      <c r="F593" s="79">
        <v>70375</v>
      </c>
    </row>
    <row r="594" spans="1:6" x14ac:dyDescent="0.2">
      <c r="A594" s="16"/>
      <c r="B594" s="14"/>
      <c r="C594" s="14"/>
      <c r="D594" s="88"/>
    </row>
    <row r="595" spans="1:6" x14ac:dyDescent="0.2">
      <c r="D595" s="79"/>
    </row>
    <row r="596" spans="1:6" x14ac:dyDescent="0.2">
      <c r="A596" s="87" t="s">
        <v>1413</v>
      </c>
      <c r="B596" s="88">
        <v>159785</v>
      </c>
      <c r="C596" s="88">
        <v>8413</v>
      </c>
      <c r="D596" s="88">
        <v>151372</v>
      </c>
      <c r="E596" s="79">
        <v>4964</v>
      </c>
      <c r="F596" s="79">
        <v>154821</v>
      </c>
    </row>
    <row r="597" spans="1:6" x14ac:dyDescent="0.2">
      <c r="A597" s="13" t="s">
        <v>435</v>
      </c>
      <c r="B597" s="14">
        <v>5823</v>
      </c>
      <c r="C597" s="14">
        <v>60</v>
      </c>
      <c r="D597" s="88">
        <v>5763</v>
      </c>
      <c r="E597" s="79">
        <v>0</v>
      </c>
      <c r="F597" s="79">
        <v>5823</v>
      </c>
    </row>
    <row r="598" spans="1:6" x14ac:dyDescent="0.2">
      <c r="A598" s="13" t="s">
        <v>436</v>
      </c>
      <c r="B598" s="14">
        <v>529</v>
      </c>
      <c r="C598" s="14">
        <v>-4</v>
      </c>
      <c r="D598" s="88">
        <v>533</v>
      </c>
      <c r="E598" s="79">
        <v>0</v>
      </c>
      <c r="F598" s="79">
        <v>529</v>
      </c>
    </row>
    <row r="599" spans="1:6" x14ac:dyDescent="0.2">
      <c r="A599" s="13" t="s">
        <v>437</v>
      </c>
      <c r="B599" s="14">
        <v>9316</v>
      </c>
      <c r="C599" s="14">
        <v>490</v>
      </c>
      <c r="D599" s="88">
        <v>8826</v>
      </c>
      <c r="E599" s="79">
        <v>79</v>
      </c>
      <c r="F599" s="79">
        <v>9237</v>
      </c>
    </row>
    <row r="600" spans="1:6" x14ac:dyDescent="0.2">
      <c r="A600" s="13" t="s">
        <v>143</v>
      </c>
      <c r="B600" s="14">
        <v>144117</v>
      </c>
      <c r="C600" s="14">
        <v>7867</v>
      </c>
      <c r="D600" s="88">
        <v>136250</v>
      </c>
      <c r="E600" s="79">
        <v>4885</v>
      </c>
      <c r="F600" s="79">
        <v>139232</v>
      </c>
    </row>
    <row r="601" spans="1:6" x14ac:dyDescent="0.2">
      <c r="A601" s="89"/>
      <c r="B601" s="88"/>
      <c r="C601" s="88"/>
      <c r="D601" s="88"/>
    </row>
    <row r="602" spans="1:6" x14ac:dyDescent="0.2">
      <c r="D602" s="79"/>
    </row>
    <row r="603" spans="1:6" x14ac:dyDescent="0.2">
      <c r="A603" s="87" t="s">
        <v>1414</v>
      </c>
      <c r="B603" s="88">
        <v>387140</v>
      </c>
      <c r="C603" s="88">
        <v>7692</v>
      </c>
      <c r="D603" s="88">
        <v>379448</v>
      </c>
      <c r="E603" s="79">
        <v>6</v>
      </c>
      <c r="F603" s="79">
        <v>387134</v>
      </c>
    </row>
    <row r="604" spans="1:6" x14ac:dyDescent="0.2">
      <c r="A604" s="13" t="s">
        <v>242</v>
      </c>
      <c r="B604" s="14">
        <v>4454</v>
      </c>
      <c r="C604" s="14">
        <v>-36</v>
      </c>
      <c r="D604" s="88">
        <v>4490</v>
      </c>
      <c r="E604" s="79">
        <v>0</v>
      </c>
      <c r="F604" s="79">
        <v>4454</v>
      </c>
    </row>
    <row r="605" spans="1:6" x14ac:dyDescent="0.2">
      <c r="A605" s="13" t="s">
        <v>439</v>
      </c>
      <c r="B605" s="14">
        <v>60295</v>
      </c>
      <c r="C605" s="14">
        <v>2938</v>
      </c>
      <c r="D605" s="88">
        <v>57357</v>
      </c>
      <c r="E605" s="79">
        <v>0</v>
      </c>
      <c r="F605" s="79">
        <v>60295</v>
      </c>
    </row>
    <row r="606" spans="1:6" x14ac:dyDescent="0.2">
      <c r="A606" s="13" t="s">
        <v>440</v>
      </c>
      <c r="B606" s="14">
        <v>52584</v>
      </c>
      <c r="C606" s="14">
        <v>667</v>
      </c>
      <c r="D606" s="88">
        <v>51917</v>
      </c>
      <c r="E606" s="79">
        <v>6</v>
      </c>
      <c r="F606" s="79">
        <v>52578</v>
      </c>
    </row>
    <row r="607" spans="1:6" x14ac:dyDescent="0.2">
      <c r="A607" s="13" t="s">
        <v>441</v>
      </c>
      <c r="B607" s="14">
        <v>21188</v>
      </c>
      <c r="C607" s="14">
        <v>440</v>
      </c>
      <c r="D607" s="88">
        <v>20748</v>
      </c>
      <c r="E607" s="79">
        <v>0</v>
      </c>
      <c r="F607" s="79">
        <v>21188</v>
      </c>
    </row>
    <row r="608" spans="1:6" x14ac:dyDescent="0.2">
      <c r="A608" s="13" t="s">
        <v>143</v>
      </c>
      <c r="B608" s="14">
        <v>248619</v>
      </c>
      <c r="C608" s="14">
        <v>3683</v>
      </c>
      <c r="D608" s="88">
        <v>244936</v>
      </c>
      <c r="E608" s="79">
        <v>0</v>
      </c>
      <c r="F608" s="79">
        <v>248619</v>
      </c>
    </row>
    <row r="609" spans="1:6" x14ac:dyDescent="0.2">
      <c r="D609" s="79"/>
    </row>
    <row r="610" spans="1:6" x14ac:dyDescent="0.2">
      <c r="D610" s="79"/>
    </row>
    <row r="611" spans="1:6" x14ac:dyDescent="0.2">
      <c r="A611" s="87" t="s">
        <v>1415</v>
      </c>
      <c r="B611" s="88">
        <v>437086</v>
      </c>
      <c r="C611" s="88">
        <v>14368</v>
      </c>
      <c r="D611" s="88">
        <v>422718</v>
      </c>
      <c r="E611" s="79">
        <v>160</v>
      </c>
      <c r="F611" s="79">
        <v>436926</v>
      </c>
    </row>
    <row r="612" spans="1:6" x14ac:dyDescent="0.2">
      <c r="A612" s="13" t="s">
        <v>443</v>
      </c>
      <c r="B612" s="14">
        <v>42719</v>
      </c>
      <c r="C612" s="14">
        <v>1223</v>
      </c>
      <c r="D612" s="88">
        <v>41496</v>
      </c>
      <c r="E612" s="79">
        <v>0</v>
      </c>
      <c r="F612" s="79">
        <v>42719</v>
      </c>
    </row>
    <row r="613" spans="1:6" x14ac:dyDescent="0.2">
      <c r="A613" s="13" t="s">
        <v>444</v>
      </c>
      <c r="B613" s="14">
        <v>27527</v>
      </c>
      <c r="C613" s="14">
        <v>1286</v>
      </c>
      <c r="D613" s="88">
        <v>26241</v>
      </c>
      <c r="E613" s="79">
        <v>6</v>
      </c>
      <c r="F613" s="79">
        <v>27521</v>
      </c>
    </row>
    <row r="614" spans="1:6" x14ac:dyDescent="0.2">
      <c r="A614" s="13" t="s">
        <v>445</v>
      </c>
      <c r="B614" s="14">
        <v>15037</v>
      </c>
      <c r="C614" s="14">
        <v>1215</v>
      </c>
      <c r="D614" s="88">
        <v>13822</v>
      </c>
      <c r="E614" s="79">
        <v>0</v>
      </c>
      <c r="F614" s="79">
        <v>15037</v>
      </c>
    </row>
    <row r="615" spans="1:6" x14ac:dyDescent="0.2">
      <c r="A615" s="13" t="s">
        <v>446</v>
      </c>
      <c r="B615" s="14">
        <v>13781</v>
      </c>
      <c r="C615" s="14">
        <v>124</v>
      </c>
      <c r="D615" s="88">
        <v>13657</v>
      </c>
      <c r="E615" s="79">
        <v>0</v>
      </c>
      <c r="F615" s="79">
        <v>13781</v>
      </c>
    </row>
    <row r="616" spans="1:6" x14ac:dyDescent="0.2">
      <c r="A616" s="13" t="s">
        <v>447</v>
      </c>
      <c r="B616" s="14">
        <v>36251</v>
      </c>
      <c r="C616" s="14">
        <v>2909</v>
      </c>
      <c r="D616" s="88">
        <v>33342</v>
      </c>
      <c r="E616" s="79">
        <v>0</v>
      </c>
      <c r="F616" s="79">
        <v>36251</v>
      </c>
    </row>
    <row r="617" spans="1:6" x14ac:dyDescent="0.2">
      <c r="A617" s="13" t="s">
        <v>448</v>
      </c>
      <c r="B617" s="14">
        <v>55509</v>
      </c>
      <c r="C617" s="14">
        <v>1939</v>
      </c>
      <c r="D617" s="88">
        <v>53570</v>
      </c>
      <c r="E617" s="79">
        <v>26</v>
      </c>
      <c r="F617" s="79">
        <v>55483</v>
      </c>
    </row>
    <row r="618" spans="1:6" x14ac:dyDescent="0.2">
      <c r="A618" s="13" t="s">
        <v>449</v>
      </c>
      <c r="B618" s="14">
        <v>34627</v>
      </c>
      <c r="C618" s="14">
        <v>1345</v>
      </c>
      <c r="D618" s="88">
        <v>33282</v>
      </c>
      <c r="E618" s="79">
        <v>0</v>
      </c>
      <c r="F618" s="79">
        <v>34627</v>
      </c>
    </row>
    <row r="619" spans="1:6" x14ac:dyDescent="0.2">
      <c r="A619" s="13" t="s">
        <v>143</v>
      </c>
      <c r="B619" s="14">
        <v>211635</v>
      </c>
      <c r="C619" s="14">
        <v>4327</v>
      </c>
      <c r="D619" s="88">
        <v>207308</v>
      </c>
      <c r="E619" s="79">
        <v>128</v>
      </c>
      <c r="F619" s="79">
        <v>211507</v>
      </c>
    </row>
    <row r="620" spans="1:6" x14ac:dyDescent="0.2">
      <c r="A620" s="89"/>
      <c r="B620" s="88"/>
      <c r="C620" s="88"/>
      <c r="D620" s="88"/>
    </row>
    <row r="621" spans="1:6" x14ac:dyDescent="0.2">
      <c r="D621" s="79"/>
    </row>
    <row r="622" spans="1:6" x14ac:dyDescent="0.2">
      <c r="A622" s="87" t="s">
        <v>1416</v>
      </c>
      <c r="B622" s="88">
        <v>111125</v>
      </c>
      <c r="C622" s="88">
        <v>17705</v>
      </c>
      <c r="D622" s="88">
        <v>93420</v>
      </c>
      <c r="E622" s="79">
        <v>8401</v>
      </c>
      <c r="F622" s="79">
        <v>102724</v>
      </c>
    </row>
    <row r="623" spans="1:6" x14ac:dyDescent="0.2">
      <c r="A623" s="13" t="s">
        <v>451</v>
      </c>
      <c r="B623" s="14">
        <v>2503</v>
      </c>
      <c r="C623" s="14">
        <v>85</v>
      </c>
      <c r="D623" s="88">
        <v>2418</v>
      </c>
      <c r="E623" s="79">
        <v>0</v>
      </c>
      <c r="F623" s="79">
        <v>2503</v>
      </c>
    </row>
    <row r="624" spans="1:6" x14ac:dyDescent="0.2">
      <c r="A624" s="13" t="s">
        <v>452</v>
      </c>
      <c r="B624" s="14">
        <v>974</v>
      </c>
      <c r="C624" s="14">
        <v>-14</v>
      </c>
      <c r="D624" s="88">
        <v>988</v>
      </c>
      <c r="E624" s="79">
        <v>0</v>
      </c>
      <c r="F624" s="79">
        <v>974</v>
      </c>
    </row>
    <row r="625" spans="1:6" x14ac:dyDescent="0.2">
      <c r="A625" s="13" t="s">
        <v>453</v>
      </c>
      <c r="B625" s="14">
        <v>703</v>
      </c>
      <c r="C625" s="14">
        <v>0</v>
      </c>
      <c r="D625" s="88">
        <v>703</v>
      </c>
      <c r="E625" s="79">
        <v>0</v>
      </c>
      <c r="F625" s="79">
        <v>703</v>
      </c>
    </row>
    <row r="626" spans="1:6" x14ac:dyDescent="0.2">
      <c r="A626" s="13" t="s">
        <v>454</v>
      </c>
      <c r="B626" s="14">
        <v>769</v>
      </c>
      <c r="C626" s="14">
        <v>-16</v>
      </c>
      <c r="D626" s="88">
        <v>785</v>
      </c>
      <c r="E626" s="79">
        <v>0</v>
      </c>
      <c r="F626" s="79">
        <v>769</v>
      </c>
    </row>
    <row r="627" spans="1:6" x14ac:dyDescent="0.2">
      <c r="A627" s="13" t="s">
        <v>455</v>
      </c>
      <c r="B627" s="14">
        <v>7252</v>
      </c>
      <c r="C627" s="14">
        <v>543</v>
      </c>
      <c r="D627" s="88">
        <v>6709</v>
      </c>
      <c r="E627" s="79">
        <v>0</v>
      </c>
      <c r="F627" s="79">
        <v>7252</v>
      </c>
    </row>
    <row r="628" spans="1:6" x14ac:dyDescent="0.2">
      <c r="A628" s="13" t="s">
        <v>143</v>
      </c>
      <c r="B628" s="14">
        <v>98924</v>
      </c>
      <c r="C628" s="14">
        <v>17107</v>
      </c>
      <c r="D628" s="88">
        <v>81817</v>
      </c>
      <c r="E628" s="79">
        <v>8401</v>
      </c>
      <c r="F628" s="79">
        <v>90523</v>
      </c>
    </row>
    <row r="629" spans="1:6" x14ac:dyDescent="0.2">
      <c r="A629" s="87"/>
      <c r="B629" s="88"/>
      <c r="C629" s="88"/>
      <c r="D629" s="88"/>
    </row>
    <row r="630" spans="1:6" x14ac:dyDescent="0.2">
      <c r="D630" s="79"/>
    </row>
    <row r="631" spans="1:6" x14ac:dyDescent="0.2">
      <c r="A631" s="87" t="s">
        <v>1417</v>
      </c>
      <c r="B631" s="88">
        <v>44168</v>
      </c>
      <c r="C631" s="88">
        <v>2617</v>
      </c>
      <c r="D631" s="88">
        <v>41551</v>
      </c>
      <c r="E631" s="79">
        <v>2949</v>
      </c>
      <c r="F631" s="79">
        <v>41219</v>
      </c>
    </row>
    <row r="632" spans="1:6" x14ac:dyDescent="0.2">
      <c r="A632" s="13" t="s">
        <v>457</v>
      </c>
      <c r="B632" s="14">
        <v>693</v>
      </c>
      <c r="C632" s="14">
        <v>-19</v>
      </c>
      <c r="D632" s="88">
        <v>712</v>
      </c>
      <c r="E632" s="79">
        <v>0</v>
      </c>
      <c r="F632" s="79">
        <v>693</v>
      </c>
    </row>
    <row r="633" spans="1:6" x14ac:dyDescent="0.2">
      <c r="A633" s="13" t="s">
        <v>458</v>
      </c>
      <c r="B633" s="14">
        <v>6850</v>
      </c>
      <c r="C633" s="14">
        <v>0</v>
      </c>
      <c r="D633" s="88">
        <v>6850</v>
      </c>
      <c r="E633" s="79">
        <v>0</v>
      </c>
      <c r="F633" s="79">
        <v>6850</v>
      </c>
    </row>
    <row r="634" spans="1:6" x14ac:dyDescent="0.2">
      <c r="A634" s="13" t="s">
        <v>143</v>
      </c>
      <c r="B634" s="14">
        <v>36625</v>
      </c>
      <c r="C634" s="14">
        <v>2636</v>
      </c>
      <c r="D634" s="88">
        <v>33989</v>
      </c>
      <c r="E634" s="79">
        <v>2949</v>
      </c>
      <c r="F634" s="79">
        <v>33676</v>
      </c>
    </row>
    <row r="635" spans="1:6" x14ac:dyDescent="0.2">
      <c r="A635" s="89"/>
      <c r="B635" s="88"/>
      <c r="C635" s="88"/>
      <c r="D635" s="88"/>
    </row>
    <row r="636" spans="1:6" x14ac:dyDescent="0.2">
      <c r="D636" s="79"/>
    </row>
    <row r="637" spans="1:6" x14ac:dyDescent="0.2">
      <c r="A637" s="87" t="s">
        <v>1418</v>
      </c>
      <c r="B637" s="88">
        <v>22932</v>
      </c>
      <c r="C637" s="88">
        <v>362</v>
      </c>
      <c r="D637" s="88">
        <v>22570</v>
      </c>
      <c r="E637" s="79">
        <v>3172</v>
      </c>
      <c r="F637" s="79">
        <v>19760</v>
      </c>
    </row>
    <row r="638" spans="1:6" x14ac:dyDescent="0.2">
      <c r="A638" s="13" t="s">
        <v>460</v>
      </c>
      <c r="B638" s="14">
        <v>7069</v>
      </c>
      <c r="C638" s="14">
        <v>52</v>
      </c>
      <c r="D638" s="88">
        <v>7017</v>
      </c>
      <c r="E638" s="79">
        <v>0</v>
      </c>
      <c r="F638" s="79">
        <v>7069</v>
      </c>
    </row>
    <row r="639" spans="1:6" x14ac:dyDescent="0.2">
      <c r="A639" s="13" t="s">
        <v>143</v>
      </c>
      <c r="B639" s="14">
        <v>15863</v>
      </c>
      <c r="C639" s="14">
        <v>310</v>
      </c>
      <c r="D639" s="88">
        <v>15553</v>
      </c>
      <c r="E639" s="79">
        <v>3172</v>
      </c>
      <c r="F639" s="79">
        <v>12691</v>
      </c>
    </row>
    <row r="640" spans="1:6" x14ac:dyDescent="0.2">
      <c r="A640" s="89"/>
      <c r="B640" s="88"/>
      <c r="C640" s="88"/>
      <c r="D640" s="88"/>
    </row>
    <row r="641" spans="1:6" x14ac:dyDescent="0.2">
      <c r="D641" s="79"/>
    </row>
    <row r="642" spans="1:6" x14ac:dyDescent="0.2">
      <c r="A642" s="87" t="s">
        <v>1419</v>
      </c>
      <c r="B642" s="88">
        <v>15647</v>
      </c>
      <c r="C642" s="88">
        <v>112</v>
      </c>
      <c r="D642" s="88">
        <v>15535</v>
      </c>
      <c r="E642" s="79">
        <v>4843</v>
      </c>
      <c r="F642" s="79">
        <v>10804</v>
      </c>
    </row>
    <row r="643" spans="1:6" x14ac:dyDescent="0.2">
      <c r="A643" s="13" t="s">
        <v>462</v>
      </c>
      <c r="B643" s="14">
        <v>1853</v>
      </c>
      <c r="C643" s="14">
        <v>-44</v>
      </c>
      <c r="D643" s="88">
        <v>1897</v>
      </c>
      <c r="E643" s="79">
        <v>0</v>
      </c>
      <c r="F643" s="79">
        <v>1853</v>
      </c>
    </row>
    <row r="644" spans="1:6" x14ac:dyDescent="0.2">
      <c r="A644" s="13" t="s">
        <v>463</v>
      </c>
      <c r="B644" s="14">
        <v>252</v>
      </c>
      <c r="C644" s="14">
        <v>-3</v>
      </c>
      <c r="D644" s="88">
        <v>255</v>
      </c>
      <c r="E644" s="79">
        <v>0</v>
      </c>
      <c r="F644" s="79">
        <v>252</v>
      </c>
    </row>
    <row r="645" spans="1:6" x14ac:dyDescent="0.2">
      <c r="A645" s="13" t="s">
        <v>769</v>
      </c>
      <c r="B645" s="14">
        <v>418</v>
      </c>
      <c r="C645" s="14">
        <v>11</v>
      </c>
      <c r="D645" s="88">
        <v>407</v>
      </c>
      <c r="E645" s="79">
        <v>0</v>
      </c>
      <c r="F645" s="79">
        <v>418</v>
      </c>
    </row>
    <row r="646" spans="1:6" x14ac:dyDescent="0.2">
      <c r="A646" s="13" t="s">
        <v>740</v>
      </c>
      <c r="B646" s="14">
        <v>13124</v>
      </c>
      <c r="C646" s="14">
        <v>148</v>
      </c>
      <c r="D646" s="88">
        <v>12976</v>
      </c>
      <c r="E646" s="79">
        <v>4843</v>
      </c>
      <c r="F646" s="79">
        <v>8281</v>
      </c>
    </row>
    <row r="647" spans="1:6" x14ac:dyDescent="0.2">
      <c r="A647" s="89"/>
      <c r="B647" s="88"/>
      <c r="C647" s="88"/>
      <c r="D647" s="88"/>
    </row>
    <row r="648" spans="1:6" x14ac:dyDescent="0.2">
      <c r="D648" s="79"/>
    </row>
    <row r="649" spans="1:6" x14ac:dyDescent="0.2">
      <c r="A649" s="87" t="s">
        <v>1420</v>
      </c>
      <c r="B649" s="88">
        <v>503851</v>
      </c>
      <c r="C649" s="88">
        <v>9258</v>
      </c>
      <c r="D649" s="88">
        <v>494593</v>
      </c>
      <c r="E649" s="79">
        <v>1950</v>
      </c>
      <c r="F649" s="79">
        <v>501901</v>
      </c>
    </row>
    <row r="650" spans="1:6" x14ac:dyDescent="0.2">
      <c r="A650" s="13" t="s">
        <v>466</v>
      </c>
      <c r="B650" s="14">
        <v>62622</v>
      </c>
      <c r="C650" s="14">
        <v>1617</v>
      </c>
      <c r="D650" s="88">
        <v>61005</v>
      </c>
      <c r="E650" s="79">
        <v>18</v>
      </c>
      <c r="F650" s="79">
        <v>62604</v>
      </c>
    </row>
    <row r="651" spans="1:6" x14ac:dyDescent="0.2">
      <c r="A651" s="13" t="s">
        <v>467</v>
      </c>
      <c r="B651" s="14">
        <v>4264</v>
      </c>
      <c r="C651" s="14">
        <v>17</v>
      </c>
      <c r="D651" s="88">
        <v>4247</v>
      </c>
      <c r="E651" s="79">
        <v>0</v>
      </c>
      <c r="F651" s="79">
        <v>4264</v>
      </c>
    </row>
    <row r="652" spans="1:6" x14ac:dyDescent="0.2">
      <c r="A652" s="13" t="s">
        <v>468</v>
      </c>
      <c r="B652" s="14">
        <v>19802</v>
      </c>
      <c r="C652" s="14">
        <v>482</v>
      </c>
      <c r="D652" s="88">
        <v>19320</v>
      </c>
      <c r="E652" s="79">
        <v>0</v>
      </c>
      <c r="F652" s="79">
        <v>19802</v>
      </c>
    </row>
    <row r="653" spans="1:6" x14ac:dyDescent="0.2">
      <c r="A653" s="13" t="s">
        <v>469</v>
      </c>
      <c r="B653" s="14">
        <v>29467</v>
      </c>
      <c r="C653" s="14">
        <v>2436</v>
      </c>
      <c r="D653" s="88">
        <v>27031</v>
      </c>
      <c r="E653" s="79">
        <v>0</v>
      </c>
      <c r="F653" s="79">
        <v>29467</v>
      </c>
    </row>
    <row r="654" spans="1:6" x14ac:dyDescent="0.2">
      <c r="A654" s="13" t="s">
        <v>470</v>
      </c>
      <c r="B654" s="14">
        <v>86360</v>
      </c>
      <c r="C654" s="14">
        <v>1178</v>
      </c>
      <c r="D654" s="88">
        <v>85182</v>
      </c>
      <c r="E654" s="79">
        <v>0</v>
      </c>
      <c r="F654" s="79">
        <v>86360</v>
      </c>
    </row>
    <row r="655" spans="1:6" x14ac:dyDescent="0.2">
      <c r="A655" s="13" t="s">
        <v>471</v>
      </c>
      <c r="B655" s="14">
        <v>20748</v>
      </c>
      <c r="C655" s="14">
        <v>-2</v>
      </c>
      <c r="D655" s="88">
        <v>20750</v>
      </c>
      <c r="E655" s="79">
        <v>0</v>
      </c>
      <c r="F655" s="79">
        <v>20748</v>
      </c>
    </row>
    <row r="656" spans="1:6" x14ac:dyDescent="0.2">
      <c r="A656" s="13" t="s">
        <v>124</v>
      </c>
      <c r="B656" s="14">
        <v>60</v>
      </c>
      <c r="C656" s="14">
        <v>0</v>
      </c>
      <c r="D656" s="88">
        <v>60</v>
      </c>
      <c r="E656" s="79">
        <v>0</v>
      </c>
      <c r="F656" s="79">
        <v>60</v>
      </c>
    </row>
    <row r="657" spans="1:6" x14ac:dyDescent="0.2">
      <c r="A657" s="13" t="s">
        <v>472</v>
      </c>
      <c r="B657" s="14">
        <v>11661</v>
      </c>
      <c r="C657" s="14">
        <v>2</v>
      </c>
      <c r="D657" s="88">
        <v>11659</v>
      </c>
      <c r="E657" s="79">
        <v>0</v>
      </c>
      <c r="F657" s="79">
        <v>11661</v>
      </c>
    </row>
    <row r="658" spans="1:6" x14ac:dyDescent="0.2">
      <c r="A658" s="13" t="s">
        <v>473</v>
      </c>
      <c r="B658" s="14">
        <v>2616</v>
      </c>
      <c r="C658" s="14">
        <v>-8</v>
      </c>
      <c r="D658" s="88">
        <v>2624</v>
      </c>
      <c r="E658" s="79">
        <v>0</v>
      </c>
      <c r="F658" s="79">
        <v>2616</v>
      </c>
    </row>
    <row r="659" spans="1:6" x14ac:dyDescent="0.2">
      <c r="A659" s="13" t="s">
        <v>474</v>
      </c>
      <c r="B659" s="14">
        <v>23834</v>
      </c>
      <c r="C659" s="14">
        <v>1370</v>
      </c>
      <c r="D659" s="88">
        <v>22464</v>
      </c>
      <c r="E659" s="79">
        <v>0</v>
      </c>
      <c r="F659" s="79">
        <v>23834</v>
      </c>
    </row>
    <row r="660" spans="1:6" x14ac:dyDescent="0.2">
      <c r="A660" s="13" t="s">
        <v>475</v>
      </c>
      <c r="B660" s="14">
        <v>1855</v>
      </c>
      <c r="C660" s="14">
        <v>63</v>
      </c>
      <c r="D660" s="88">
        <v>1792</v>
      </c>
      <c r="E660" s="79">
        <v>0</v>
      </c>
      <c r="F660" s="79">
        <v>1855</v>
      </c>
    </row>
    <row r="661" spans="1:6" x14ac:dyDescent="0.2">
      <c r="A661" s="13" t="s">
        <v>476</v>
      </c>
      <c r="B661" s="14">
        <v>11483</v>
      </c>
      <c r="C661" s="14">
        <v>884</v>
      </c>
      <c r="D661" s="88">
        <v>10599</v>
      </c>
      <c r="E661" s="79">
        <v>0</v>
      </c>
      <c r="F661" s="79">
        <v>11483</v>
      </c>
    </row>
    <row r="662" spans="1:6" x14ac:dyDescent="0.2">
      <c r="A662" s="13" t="s">
        <v>477</v>
      </c>
      <c r="B662" s="14">
        <v>39455</v>
      </c>
      <c r="C662" s="14">
        <v>1318</v>
      </c>
      <c r="D662" s="88">
        <v>38137</v>
      </c>
      <c r="E662" s="79">
        <v>4</v>
      </c>
      <c r="F662" s="79">
        <v>39451</v>
      </c>
    </row>
    <row r="663" spans="1:6" x14ac:dyDescent="0.2">
      <c r="A663" s="13" t="s">
        <v>478</v>
      </c>
      <c r="B663" s="14">
        <v>1688</v>
      </c>
      <c r="C663" s="14">
        <v>-48</v>
      </c>
      <c r="D663" s="88">
        <v>1736</v>
      </c>
      <c r="E663" s="79">
        <v>0</v>
      </c>
      <c r="F663" s="79">
        <v>1688</v>
      </c>
    </row>
    <row r="664" spans="1:6" x14ac:dyDescent="0.2">
      <c r="A664" s="13" t="s">
        <v>479</v>
      </c>
      <c r="B664" s="14">
        <v>3039</v>
      </c>
      <c r="C664" s="14">
        <v>7</v>
      </c>
      <c r="D664" s="88">
        <v>3032</v>
      </c>
      <c r="E664" s="79">
        <v>0</v>
      </c>
      <c r="F664" s="79">
        <v>3039</v>
      </c>
    </row>
    <row r="665" spans="1:6" x14ac:dyDescent="0.2">
      <c r="A665" s="13" t="s">
        <v>480</v>
      </c>
      <c r="B665" s="14">
        <v>57467</v>
      </c>
      <c r="C665" s="14">
        <v>1419</v>
      </c>
      <c r="D665" s="88">
        <v>56048</v>
      </c>
      <c r="E665" s="79">
        <v>0</v>
      </c>
      <c r="F665" s="79">
        <v>57467</v>
      </c>
    </row>
    <row r="666" spans="1:6" x14ac:dyDescent="0.2">
      <c r="A666" s="13" t="s">
        <v>481</v>
      </c>
      <c r="B666" s="14">
        <v>12373</v>
      </c>
      <c r="C666" s="14">
        <v>121</v>
      </c>
      <c r="D666" s="88">
        <v>12252</v>
      </c>
      <c r="E666" s="79">
        <v>0</v>
      </c>
      <c r="F666" s="79">
        <v>12373</v>
      </c>
    </row>
    <row r="667" spans="1:6" x14ac:dyDescent="0.2">
      <c r="A667" s="13" t="s">
        <v>143</v>
      </c>
      <c r="B667" s="14">
        <v>115057</v>
      </c>
      <c r="C667" s="14">
        <v>-1598</v>
      </c>
      <c r="D667" s="88">
        <v>116655</v>
      </c>
      <c r="E667" s="79">
        <v>1928</v>
      </c>
      <c r="F667" s="79">
        <v>113129</v>
      </c>
    </row>
    <row r="668" spans="1:6" x14ac:dyDescent="0.2">
      <c r="A668" s="87" t="s">
        <v>722</v>
      </c>
      <c r="B668" s="88"/>
      <c r="C668" s="88"/>
      <c r="D668" s="88"/>
    </row>
    <row r="669" spans="1:6" x14ac:dyDescent="0.2">
      <c r="A669" s="13" t="s">
        <v>722</v>
      </c>
      <c r="B669" s="14" t="s">
        <v>722</v>
      </c>
      <c r="C669" s="14" t="s">
        <v>722</v>
      </c>
      <c r="D669" s="88" t="s">
        <v>722</v>
      </c>
      <c r="E669" s="79" t="s">
        <v>722</v>
      </c>
    </row>
    <row r="670" spans="1:6" x14ac:dyDescent="0.2">
      <c r="A670" s="87" t="s">
        <v>1421</v>
      </c>
      <c r="B670" s="88">
        <v>31285</v>
      </c>
      <c r="C670" s="88">
        <v>509</v>
      </c>
      <c r="D670" s="88">
        <v>30776</v>
      </c>
      <c r="E670" s="79">
        <v>3546</v>
      </c>
      <c r="F670" s="79">
        <v>27739</v>
      </c>
    </row>
    <row r="671" spans="1:6" x14ac:dyDescent="0.2">
      <c r="A671" s="13" t="s">
        <v>483</v>
      </c>
      <c r="B671" s="14">
        <v>280</v>
      </c>
      <c r="C671" s="14">
        <v>-13</v>
      </c>
      <c r="D671" s="88">
        <v>293</v>
      </c>
      <c r="E671" s="79">
        <v>0</v>
      </c>
      <c r="F671" s="79">
        <v>280</v>
      </c>
    </row>
    <row r="672" spans="1:6" x14ac:dyDescent="0.2">
      <c r="A672" s="13" t="s">
        <v>484</v>
      </c>
      <c r="B672" s="14">
        <v>450</v>
      </c>
      <c r="C672" s="14">
        <v>-7</v>
      </c>
      <c r="D672" s="88">
        <v>457</v>
      </c>
      <c r="E672" s="79">
        <v>0</v>
      </c>
      <c r="F672" s="79">
        <v>450</v>
      </c>
    </row>
    <row r="673" spans="1:6" x14ac:dyDescent="0.2">
      <c r="A673" s="13" t="s">
        <v>143</v>
      </c>
      <c r="B673" s="14">
        <v>30555</v>
      </c>
      <c r="C673" s="14">
        <v>529</v>
      </c>
      <c r="D673" s="88">
        <v>30026</v>
      </c>
      <c r="E673" s="79">
        <v>3546</v>
      </c>
      <c r="F673" s="79">
        <v>27009</v>
      </c>
    </row>
    <row r="674" spans="1:6" x14ac:dyDescent="0.2">
      <c r="A674" s="87"/>
      <c r="B674" s="88"/>
      <c r="C674" s="88"/>
      <c r="D674" s="88"/>
    </row>
    <row r="675" spans="1:6" x14ac:dyDescent="0.2">
      <c r="D675" s="79"/>
    </row>
    <row r="676" spans="1:6" x14ac:dyDescent="0.2">
      <c r="A676" s="87" t="s">
        <v>1422</v>
      </c>
      <c r="B676" s="88">
        <v>59793</v>
      </c>
      <c r="C676" s="88">
        <v>4750</v>
      </c>
      <c r="D676" s="88">
        <v>55043</v>
      </c>
      <c r="E676" s="79">
        <v>1547</v>
      </c>
      <c r="F676" s="79">
        <v>58246</v>
      </c>
    </row>
    <row r="677" spans="1:6" x14ac:dyDescent="0.2">
      <c r="A677" s="13" t="s">
        <v>486</v>
      </c>
      <c r="B677" s="14">
        <v>5387</v>
      </c>
      <c r="C677" s="14">
        <v>210</v>
      </c>
      <c r="D677" s="88">
        <v>5177</v>
      </c>
      <c r="E677" s="79">
        <v>34</v>
      </c>
      <c r="F677" s="79">
        <v>5353</v>
      </c>
    </row>
    <row r="678" spans="1:6" x14ac:dyDescent="0.2">
      <c r="A678" s="13" t="s">
        <v>487</v>
      </c>
      <c r="B678" s="14">
        <v>2488</v>
      </c>
      <c r="C678" s="14">
        <v>701</v>
      </c>
      <c r="D678" s="88">
        <v>1787</v>
      </c>
      <c r="E678" s="79">
        <v>0</v>
      </c>
      <c r="F678" s="79">
        <v>2488</v>
      </c>
    </row>
    <row r="679" spans="1:6" x14ac:dyDescent="0.2">
      <c r="A679" s="13" t="s">
        <v>488</v>
      </c>
      <c r="B679" s="14">
        <v>613</v>
      </c>
      <c r="C679" s="14">
        <v>-31</v>
      </c>
      <c r="D679" s="88">
        <v>644</v>
      </c>
      <c r="E679" s="79">
        <v>0</v>
      </c>
      <c r="F679" s="79">
        <v>613</v>
      </c>
    </row>
    <row r="680" spans="1:6" x14ac:dyDescent="0.2">
      <c r="A680" s="13" t="s">
        <v>143</v>
      </c>
      <c r="B680" s="14">
        <v>51305</v>
      </c>
      <c r="C680" s="14">
        <v>3870</v>
      </c>
      <c r="D680" s="88">
        <v>47435</v>
      </c>
      <c r="E680" s="79">
        <v>1513</v>
      </c>
      <c r="F680" s="79">
        <v>49792</v>
      </c>
    </row>
    <row r="681" spans="1:6" x14ac:dyDescent="0.2">
      <c r="A681" s="87"/>
      <c r="B681" s="88"/>
      <c r="C681" s="88"/>
      <c r="D681" s="88"/>
    </row>
    <row r="682" spans="1:6" x14ac:dyDescent="0.2">
      <c r="D682" s="79"/>
    </row>
    <row r="683" spans="1:6" x14ac:dyDescent="0.2">
      <c r="A683" s="87" t="s">
        <v>1423</v>
      </c>
      <c r="B683" s="88">
        <v>24959</v>
      </c>
      <c r="C683" s="88">
        <v>63</v>
      </c>
      <c r="D683" s="88">
        <v>24896</v>
      </c>
      <c r="E683" s="79">
        <v>2544</v>
      </c>
      <c r="F683" s="79">
        <v>22415</v>
      </c>
    </row>
    <row r="684" spans="1:6" x14ac:dyDescent="0.2">
      <c r="A684" s="13" t="s">
        <v>490</v>
      </c>
      <c r="B684" s="14">
        <v>270</v>
      </c>
      <c r="C684" s="14">
        <v>-141</v>
      </c>
      <c r="D684" s="88">
        <v>411</v>
      </c>
      <c r="E684" s="79">
        <v>0</v>
      </c>
      <c r="F684" s="79">
        <v>270</v>
      </c>
    </row>
    <row r="685" spans="1:6" x14ac:dyDescent="0.2">
      <c r="A685" s="13" t="s">
        <v>491</v>
      </c>
      <c r="B685" s="14">
        <v>3504</v>
      </c>
      <c r="C685" s="14">
        <v>-101</v>
      </c>
      <c r="D685" s="88">
        <v>3605</v>
      </c>
      <c r="E685" s="79">
        <v>0</v>
      </c>
      <c r="F685" s="79">
        <v>3504</v>
      </c>
    </row>
    <row r="686" spans="1:6" x14ac:dyDescent="0.2">
      <c r="A686" s="13" t="s">
        <v>492</v>
      </c>
      <c r="B686" s="14">
        <v>248</v>
      </c>
      <c r="C686" s="14">
        <v>-22</v>
      </c>
      <c r="D686" s="88">
        <v>270</v>
      </c>
      <c r="E686" s="79">
        <v>0</v>
      </c>
      <c r="F686" s="79">
        <v>248</v>
      </c>
    </row>
    <row r="687" spans="1:6" x14ac:dyDescent="0.2">
      <c r="A687" s="13" t="s">
        <v>493</v>
      </c>
      <c r="B687" s="14">
        <v>680</v>
      </c>
      <c r="C687" s="14">
        <v>-7</v>
      </c>
      <c r="D687" s="88">
        <v>687</v>
      </c>
      <c r="E687" s="79">
        <v>0</v>
      </c>
      <c r="F687" s="79">
        <v>680</v>
      </c>
    </row>
    <row r="688" spans="1:6" x14ac:dyDescent="0.2">
      <c r="A688" s="13" t="s">
        <v>494</v>
      </c>
      <c r="B688" s="14">
        <v>377</v>
      </c>
      <c r="C688" s="14">
        <v>-6</v>
      </c>
      <c r="D688" s="88">
        <v>383</v>
      </c>
      <c r="E688" s="79">
        <v>0</v>
      </c>
      <c r="F688" s="79">
        <v>377</v>
      </c>
    </row>
    <row r="689" spans="1:6" x14ac:dyDescent="0.2">
      <c r="A689" s="13" t="s">
        <v>143</v>
      </c>
      <c r="B689" s="14">
        <v>19880</v>
      </c>
      <c r="C689" s="14">
        <v>340</v>
      </c>
      <c r="D689" s="88">
        <v>19540</v>
      </c>
      <c r="E689" s="79">
        <v>2544</v>
      </c>
      <c r="F689" s="79">
        <v>17336</v>
      </c>
    </row>
    <row r="690" spans="1:6" x14ac:dyDescent="0.2">
      <c r="A690" s="91"/>
      <c r="B690" s="77"/>
      <c r="C690" s="77"/>
      <c r="D690" s="77"/>
    </row>
    <row r="691" spans="1:6" x14ac:dyDescent="0.2">
      <c r="A691" s="92"/>
      <c r="B691" s="93"/>
      <c r="C691" s="93"/>
      <c r="D691" s="93"/>
      <c r="E691" s="94" t="s">
        <v>722</v>
      </c>
    </row>
    <row r="692" spans="1:6" x14ac:dyDescent="0.2">
      <c r="A692" s="86" t="s">
        <v>738</v>
      </c>
      <c r="B692" s="79">
        <v>19507369</v>
      </c>
      <c r="C692" s="79">
        <v>706037</v>
      </c>
      <c r="D692" s="79">
        <v>18801332</v>
      </c>
      <c r="E692" s="79">
        <v>124653</v>
      </c>
      <c r="F692" s="79">
        <v>19382716</v>
      </c>
    </row>
    <row r="693" spans="1:6" x14ac:dyDescent="0.2">
      <c r="A693" s="86"/>
      <c r="B693" s="81"/>
      <c r="C693" s="81"/>
      <c r="D693" s="81"/>
      <c r="E693" s="81"/>
      <c r="F693" s="81"/>
    </row>
    <row r="694" spans="1:6" x14ac:dyDescent="0.2">
      <c r="A694" s="92" t="s">
        <v>770</v>
      </c>
      <c r="B694" s="95">
        <v>9825285</v>
      </c>
      <c r="C694" s="95">
        <v>372104</v>
      </c>
      <c r="D694" s="95">
        <v>9453181</v>
      </c>
      <c r="E694" s="95">
        <v>19617</v>
      </c>
      <c r="F694" s="95">
        <v>9805668</v>
      </c>
    </row>
    <row r="695" spans="1:6" x14ac:dyDescent="0.2">
      <c r="A695" s="92" t="s">
        <v>36</v>
      </c>
      <c r="B695" s="95">
        <v>9682084</v>
      </c>
      <c r="C695" s="95">
        <v>333933</v>
      </c>
      <c r="D695" s="95">
        <v>9348151</v>
      </c>
      <c r="E695" s="96">
        <v>105036</v>
      </c>
      <c r="F695" s="96">
        <v>9577048</v>
      </c>
    </row>
    <row r="696" spans="1:6" s="79" customFormat="1" x14ac:dyDescent="0.2">
      <c r="A696" s="92"/>
      <c r="B696" s="14" t="s">
        <v>722</v>
      </c>
      <c r="C696" s="14" t="s">
        <v>722</v>
      </c>
      <c r="D696" s="88" t="s">
        <v>722</v>
      </c>
      <c r="E696" s="79" t="s">
        <v>722</v>
      </c>
      <c r="F696" s="96"/>
    </row>
    <row r="697" spans="1:6" s="79" customFormat="1" x14ac:dyDescent="0.2">
      <c r="A697" s="92"/>
      <c r="B697" s="93" t="s">
        <v>722</v>
      </c>
      <c r="C697" s="93" t="s">
        <v>722</v>
      </c>
      <c r="D697" s="92" t="s">
        <v>722</v>
      </c>
      <c r="F697" s="96"/>
    </row>
    <row r="698" spans="1:6" s="79" customFormat="1" x14ac:dyDescent="0.2">
      <c r="A698" s="92" t="s">
        <v>1424</v>
      </c>
      <c r="B698" s="92"/>
      <c r="C698" s="92"/>
      <c r="D698" s="92"/>
      <c r="E698" s="92"/>
      <c r="F698" s="92"/>
    </row>
    <row r="699" spans="1:6" s="79" customFormat="1" x14ac:dyDescent="0.2">
      <c r="A699" s="92" t="s">
        <v>1425</v>
      </c>
      <c r="B699" s="93"/>
      <c r="C699" s="93"/>
      <c r="D699" s="92"/>
      <c r="F699" s="96"/>
    </row>
    <row r="700" spans="1:6" s="79" customFormat="1" x14ac:dyDescent="0.2">
      <c r="A700" s="92"/>
      <c r="B700" s="93"/>
      <c r="C700" s="93"/>
      <c r="D700" s="92"/>
      <c r="F700" s="96"/>
    </row>
    <row r="701" spans="1:6" s="79" customFormat="1" x14ac:dyDescent="0.2">
      <c r="A701" s="92"/>
      <c r="B701" s="93"/>
      <c r="C701" s="93"/>
      <c r="D701" s="92"/>
      <c r="F701" s="96"/>
    </row>
  </sheetData>
  <conditionalFormatting sqref="A8">
    <cfRule type="expression" dxfId="186" priority="1" stopIfTrue="1">
      <formula>NOT(ISERROR(SEARCH("County",A8)))</formula>
    </cfRule>
  </conditionalFormatting>
  <conditionalFormatting sqref="A308 A375:C375 A385 A412:C412 A523:B525 B529:B530 A549:C549 A690:D691 A697:D697 A698:F698 A699:D701">
    <cfRule type="expression" dxfId="185" priority="196" stopIfTrue="1">
      <formula>NOT(ISERROR(SEARCH("County",A308)))</formula>
    </cfRule>
  </conditionalFormatting>
  <conditionalFormatting sqref="A692:A696">
    <cfRule type="expression" dxfId="184" priority="12" stopIfTrue="1">
      <formula>NOT(ISERROR(SEARCH("County",A692)))</formula>
    </cfRule>
  </conditionalFormatting>
  <conditionalFormatting sqref="A49:B64">
    <cfRule type="expression" dxfId="183" priority="194" stopIfTrue="1">
      <formula>NOT(ISERROR(SEARCH("County",A49)))</formula>
    </cfRule>
  </conditionalFormatting>
  <conditionalFormatting sqref="A70:B100">
    <cfRule type="expression" dxfId="182" priority="188" stopIfTrue="1">
      <formula>NOT(ISERROR(SEARCH("County",A70)))</formula>
    </cfRule>
  </conditionalFormatting>
  <conditionalFormatting sqref="A386:B411">
    <cfRule type="expression" dxfId="181" priority="10" stopIfTrue="1">
      <formula>NOT(ISERROR(SEARCH("County",A386)))</formula>
    </cfRule>
  </conditionalFormatting>
  <conditionalFormatting sqref="A531:B548">
    <cfRule type="expression" dxfId="180" priority="160" stopIfTrue="1">
      <formula>NOT(ISERROR(SEARCH("County",A531)))</formula>
    </cfRule>
  </conditionalFormatting>
  <conditionalFormatting sqref="A10:C21">
    <cfRule type="expression" dxfId="179" priority="79" stopIfTrue="1">
      <formula>NOT(ISERROR(SEARCH("County",A10)))</formula>
    </cfRule>
  </conditionalFormatting>
  <conditionalFormatting sqref="A23:C27">
    <cfRule type="expression" dxfId="178" priority="78" stopIfTrue="1">
      <formula>NOT(ISERROR(SEARCH("County",A23)))</formula>
    </cfRule>
  </conditionalFormatting>
  <conditionalFormatting sqref="A29:C38">
    <cfRule type="expression" dxfId="177" priority="77" stopIfTrue="1">
      <formula>NOT(ISERROR(SEARCH("County",A29)))</formula>
    </cfRule>
  </conditionalFormatting>
  <conditionalFormatting sqref="A40:C45">
    <cfRule type="expression" dxfId="176" priority="76" stopIfTrue="1">
      <formula>NOT(ISERROR(SEARCH("County",A40)))</formula>
    </cfRule>
  </conditionalFormatting>
  <conditionalFormatting sqref="A48:C48">
    <cfRule type="expression" dxfId="175" priority="119" stopIfTrue="1">
      <formula>NOT(ISERROR(SEARCH("County",A48)))</formula>
    </cfRule>
  </conditionalFormatting>
  <conditionalFormatting sqref="A66:C66 A101:C101 A376:B384 A526:A530">
    <cfRule type="expression" dxfId="174" priority="193" stopIfTrue="1">
      <formula>NOT(ISERROR(SEARCH("County",A66)))</formula>
    </cfRule>
  </conditionalFormatting>
  <conditionalFormatting sqref="A68:C68">
    <cfRule type="expression" dxfId="173" priority="118" stopIfTrue="1">
      <formula>NOT(ISERROR(SEARCH("County",A68)))</formula>
    </cfRule>
  </conditionalFormatting>
  <conditionalFormatting sqref="A103:C107">
    <cfRule type="expression" dxfId="172" priority="13" stopIfTrue="1">
      <formula>NOT(ISERROR(SEARCH("County",A103)))</formula>
    </cfRule>
  </conditionalFormatting>
  <conditionalFormatting sqref="A109:C112">
    <cfRule type="expression" dxfId="171" priority="70" stopIfTrue="1">
      <formula>NOT(ISERROR(SEARCH("County",A109)))</formula>
    </cfRule>
  </conditionalFormatting>
  <conditionalFormatting sqref="A114:C118">
    <cfRule type="expression" dxfId="170" priority="71" stopIfTrue="1">
      <formula>NOT(ISERROR(SEARCH("County",A114)))</formula>
    </cfRule>
  </conditionalFormatting>
  <conditionalFormatting sqref="A120:C126">
    <cfRule type="expression" dxfId="169" priority="72" stopIfTrue="1">
      <formula>NOT(ISERROR(SEARCH("County",A120)))</formula>
    </cfRule>
  </conditionalFormatting>
  <conditionalFormatting sqref="A128:C133">
    <cfRule type="expression" dxfId="168" priority="73" stopIfTrue="1">
      <formula>NOT(ISERROR(SEARCH("County",A128)))</formula>
    </cfRule>
  </conditionalFormatting>
  <conditionalFormatting sqref="A135:C139">
    <cfRule type="expression" dxfId="167" priority="69" stopIfTrue="1">
      <formula>NOT(ISERROR(SEARCH("County",A135)))</formula>
    </cfRule>
  </conditionalFormatting>
  <conditionalFormatting sqref="A141:C144">
    <cfRule type="expression" dxfId="166" priority="68" stopIfTrue="1">
      <formula>NOT(ISERROR(SEARCH("County",A141)))</formula>
    </cfRule>
  </conditionalFormatting>
  <conditionalFormatting sqref="A146:C157">
    <cfRule type="expression" dxfId="165" priority="14" stopIfTrue="1">
      <formula>NOT(ISERROR(SEARCH("County",A146)))</formula>
    </cfRule>
  </conditionalFormatting>
  <conditionalFormatting sqref="A160:C164">
    <cfRule type="expression" dxfId="164" priority="65" stopIfTrue="1">
      <formula>NOT(ISERROR(SEARCH("County",A160)))</formula>
    </cfRule>
  </conditionalFormatting>
  <conditionalFormatting sqref="A166:C173">
    <cfRule type="expression" dxfId="163" priority="66" stopIfTrue="1">
      <formula>NOT(ISERROR(SEARCH("County",A166)))</formula>
    </cfRule>
  </conditionalFormatting>
  <conditionalFormatting sqref="A175:C179">
    <cfRule type="expression" dxfId="162" priority="67" stopIfTrue="1">
      <formula>NOT(ISERROR(SEARCH("County",A175)))</formula>
    </cfRule>
  </conditionalFormatting>
  <conditionalFormatting sqref="A181:C189">
    <cfRule type="expression" dxfId="161" priority="63" stopIfTrue="1">
      <formula>NOT(ISERROR(SEARCH("County",A181)))</formula>
    </cfRule>
  </conditionalFormatting>
  <conditionalFormatting sqref="A191:C195">
    <cfRule type="expression" dxfId="160" priority="62" stopIfTrue="1">
      <formula>NOT(ISERROR(SEARCH("County",A191)))</formula>
    </cfRule>
  </conditionalFormatting>
  <conditionalFormatting sqref="A198:C201">
    <cfRule type="expression" dxfId="159" priority="61" stopIfTrue="1">
      <formula>NOT(ISERROR(SEARCH("County",A198)))</formula>
    </cfRule>
  </conditionalFormatting>
  <conditionalFormatting sqref="A203:C207">
    <cfRule type="expression" dxfId="158" priority="60" stopIfTrue="1">
      <formula>NOT(ISERROR(SEARCH("County",A203)))</formula>
    </cfRule>
  </conditionalFormatting>
  <conditionalFormatting sqref="A209:C214">
    <cfRule type="expression" dxfId="157" priority="15" stopIfTrue="1">
      <formula>NOT(ISERROR(SEARCH("County",A209)))</formula>
    </cfRule>
  </conditionalFormatting>
  <conditionalFormatting sqref="A216:C221">
    <cfRule type="expression" dxfId="156" priority="57" stopIfTrue="1">
      <formula>NOT(ISERROR(SEARCH("County",A216)))</formula>
    </cfRule>
  </conditionalFormatting>
  <conditionalFormatting sqref="A223:C227">
    <cfRule type="expression" dxfId="155" priority="59" stopIfTrue="1">
      <formula>NOT(ISERROR(SEARCH("County",A223)))</formula>
    </cfRule>
  </conditionalFormatting>
  <conditionalFormatting sqref="A229:C233">
    <cfRule type="expression" dxfId="154" priority="58" stopIfTrue="1">
      <formula>NOT(ISERROR(SEARCH("County",A229)))</formula>
    </cfRule>
  </conditionalFormatting>
  <conditionalFormatting sqref="A235:C240">
    <cfRule type="expression" dxfId="153" priority="17" stopIfTrue="1">
      <formula>NOT(ISERROR(SEARCH("County",A235)))</formula>
    </cfRule>
  </conditionalFormatting>
  <conditionalFormatting sqref="A242:C247">
    <cfRule type="expression" dxfId="152" priority="16" stopIfTrue="1">
      <formula>NOT(ISERROR(SEARCH("County",A242)))</formula>
    </cfRule>
  </conditionalFormatting>
  <conditionalFormatting sqref="A249:C256">
    <cfRule type="expression" dxfId="151" priority="56" stopIfTrue="1">
      <formula>NOT(ISERROR(SEARCH("County",A249)))</formula>
    </cfRule>
  </conditionalFormatting>
  <conditionalFormatting sqref="A258:C265">
    <cfRule type="expression" dxfId="150" priority="55" stopIfTrue="1">
      <formula>NOT(ISERROR(SEARCH("County",A258)))</formula>
    </cfRule>
  </conditionalFormatting>
  <conditionalFormatting sqref="A267:C280">
    <cfRule type="expression" dxfId="149" priority="54" stopIfTrue="1">
      <formula>NOT(ISERROR(SEARCH("County",A267)))</formula>
    </cfRule>
  </conditionalFormatting>
  <conditionalFormatting sqref="A282:C285">
    <cfRule type="expression" dxfId="148" priority="53" stopIfTrue="1">
      <formula>NOT(ISERROR(SEARCH("County",A282)))</formula>
    </cfRule>
  </conditionalFormatting>
  <conditionalFormatting sqref="A287:C290">
    <cfRule type="expression" dxfId="147" priority="52" stopIfTrue="1">
      <formula>NOT(ISERROR(SEARCH("County",A287)))</formula>
    </cfRule>
  </conditionalFormatting>
  <conditionalFormatting sqref="A292:C307">
    <cfRule type="expression" dxfId="146" priority="18" stopIfTrue="1">
      <formula>NOT(ISERROR(SEARCH("County",A292)))</formula>
    </cfRule>
  </conditionalFormatting>
  <conditionalFormatting sqref="A310:C317">
    <cfRule type="expression" dxfId="145" priority="50" stopIfTrue="1">
      <formula>NOT(ISERROR(SEARCH("County",A310)))</formula>
    </cfRule>
  </conditionalFormatting>
  <conditionalFormatting sqref="A319:C322">
    <cfRule type="expression" dxfId="144" priority="51" stopIfTrue="1">
      <formula>NOT(ISERROR(SEARCH("County",A319)))</formula>
    </cfRule>
  </conditionalFormatting>
  <conditionalFormatting sqref="A324:C334">
    <cfRule type="expression" dxfId="143" priority="22" stopIfTrue="1">
      <formula>NOT(ISERROR(SEARCH("County",A324)))</formula>
    </cfRule>
  </conditionalFormatting>
  <conditionalFormatting sqref="A336:C339">
    <cfRule type="expression" dxfId="142" priority="21" stopIfTrue="1">
      <formula>NOT(ISERROR(SEARCH("County",A336)))</formula>
    </cfRule>
  </conditionalFormatting>
  <conditionalFormatting sqref="A341:C346">
    <cfRule type="expression" dxfId="141" priority="20" stopIfTrue="1">
      <formula>NOT(ISERROR(SEARCH("County",A341)))</formula>
    </cfRule>
  </conditionalFormatting>
  <conditionalFormatting sqref="A348:C356">
    <cfRule type="expression" dxfId="140" priority="19" stopIfTrue="1">
      <formula>NOT(ISERROR(SEARCH("County",A348)))</formula>
    </cfRule>
  </conditionalFormatting>
  <conditionalFormatting sqref="A358:C365">
    <cfRule type="expression" dxfId="139" priority="49" stopIfTrue="1">
      <formula>NOT(ISERROR(SEARCH("County",A358)))</formula>
    </cfRule>
  </conditionalFormatting>
  <conditionalFormatting sqref="A367:C373">
    <cfRule type="expression" dxfId="138" priority="48" stopIfTrue="1">
      <formula>NOT(ISERROR(SEARCH("County",A367)))</formula>
    </cfRule>
  </conditionalFormatting>
  <conditionalFormatting sqref="A414:C421">
    <cfRule type="expression" dxfId="137" priority="47" stopIfTrue="1">
      <formula>NOT(ISERROR(SEARCH("County",A414)))</formula>
    </cfRule>
  </conditionalFormatting>
  <conditionalFormatting sqref="A423:C428">
    <cfRule type="expression" dxfId="136" priority="43" stopIfTrue="1">
      <formula>NOT(ISERROR(SEARCH("County",A423)))</formula>
    </cfRule>
  </conditionalFormatting>
  <conditionalFormatting sqref="A430:C441">
    <cfRule type="expression" dxfId="135" priority="44" stopIfTrue="1">
      <formula>NOT(ISERROR(SEARCH("County",A430)))</formula>
    </cfRule>
  </conditionalFormatting>
  <conditionalFormatting sqref="A443:C446">
    <cfRule type="expression" dxfId="134" priority="45" stopIfTrue="1">
      <formula>NOT(ISERROR(SEARCH("County",A443)))</formula>
    </cfRule>
  </conditionalFormatting>
  <conditionalFormatting sqref="A448:C463">
    <cfRule type="expression" dxfId="133" priority="23" stopIfTrue="1">
      <formula>NOT(ISERROR(SEARCH("County",A448)))</formula>
    </cfRule>
  </conditionalFormatting>
  <conditionalFormatting sqref="A465:C469">
    <cfRule type="expression" dxfId="132" priority="42" stopIfTrue="1">
      <formula>NOT(ISERROR(SEARCH("County",A465)))</formula>
    </cfRule>
  </conditionalFormatting>
  <conditionalFormatting sqref="A471:C511">
    <cfRule type="expression" dxfId="131" priority="41" stopIfTrue="1">
      <formula>NOT(ISERROR(SEARCH("County",A471)))</formula>
    </cfRule>
  </conditionalFormatting>
  <conditionalFormatting sqref="A513:C521">
    <cfRule type="expression" dxfId="130" priority="40" stopIfTrue="1">
      <formula>NOT(ISERROR(SEARCH("County",A513)))</formula>
    </cfRule>
  </conditionalFormatting>
  <conditionalFormatting sqref="A551:C570">
    <cfRule type="expression" dxfId="129" priority="38" stopIfTrue="1">
      <formula>NOT(ISERROR(SEARCH("County",A551)))</formula>
    </cfRule>
  </conditionalFormatting>
  <conditionalFormatting sqref="A572:C579">
    <cfRule type="expression" dxfId="128" priority="25" stopIfTrue="1">
      <formula>NOT(ISERROR(SEARCH("County",A572)))</formula>
    </cfRule>
  </conditionalFormatting>
  <conditionalFormatting sqref="A581:C587">
    <cfRule type="expression" dxfId="127" priority="24" stopIfTrue="1">
      <formula>NOT(ISERROR(SEARCH("County",A581)))</formula>
    </cfRule>
  </conditionalFormatting>
  <conditionalFormatting sqref="A589:C594">
    <cfRule type="expression" dxfId="126" priority="35" stopIfTrue="1">
      <formula>NOT(ISERROR(SEARCH("County",A589)))</formula>
    </cfRule>
  </conditionalFormatting>
  <conditionalFormatting sqref="A596:C601">
    <cfRule type="expression" dxfId="125" priority="36" stopIfTrue="1">
      <formula>NOT(ISERROR(SEARCH("County",A596)))</formula>
    </cfRule>
  </conditionalFormatting>
  <conditionalFormatting sqref="A603:C608">
    <cfRule type="expression" dxfId="124" priority="37" stopIfTrue="1">
      <formula>NOT(ISERROR(SEARCH("County",A603)))</formula>
    </cfRule>
  </conditionalFormatting>
  <conditionalFormatting sqref="A611:C620">
    <cfRule type="expression" dxfId="123" priority="26" stopIfTrue="1">
      <formula>NOT(ISERROR(SEARCH("County",A611)))</formula>
    </cfRule>
  </conditionalFormatting>
  <conditionalFormatting sqref="A622:C629">
    <cfRule type="expression" dxfId="122" priority="34" stopIfTrue="1">
      <formula>NOT(ISERROR(SEARCH("County",A622)))</formula>
    </cfRule>
  </conditionalFormatting>
  <conditionalFormatting sqref="A631:C635">
    <cfRule type="expression" dxfId="121" priority="33" stopIfTrue="1">
      <formula>NOT(ISERROR(SEARCH("County",A631)))</formula>
    </cfRule>
  </conditionalFormatting>
  <conditionalFormatting sqref="A637:C640">
    <cfRule type="expression" dxfId="120" priority="32" stopIfTrue="1">
      <formula>NOT(ISERROR(SEARCH("County",A637)))</formula>
    </cfRule>
  </conditionalFormatting>
  <conditionalFormatting sqref="A642:C647">
    <cfRule type="expression" dxfId="119" priority="27" stopIfTrue="1">
      <formula>NOT(ISERROR(SEARCH("County",A642)))</formula>
    </cfRule>
  </conditionalFormatting>
  <conditionalFormatting sqref="A649:C674">
    <cfRule type="expression" dxfId="118" priority="5" stopIfTrue="1">
      <formula>NOT(ISERROR(SEARCH("County",A649)))</formula>
    </cfRule>
  </conditionalFormatting>
  <conditionalFormatting sqref="A676:C681">
    <cfRule type="expression" dxfId="117" priority="30" stopIfTrue="1">
      <formula>NOT(ISERROR(SEARCH("County",A676)))</formula>
    </cfRule>
  </conditionalFormatting>
  <conditionalFormatting sqref="A683:C689">
    <cfRule type="expression" dxfId="116" priority="29" stopIfTrue="1">
      <formula>NOT(ISERROR(SEARCH("County",A683)))</formula>
    </cfRule>
  </conditionalFormatting>
  <conditionalFormatting sqref="B696:C696">
    <cfRule type="expression" dxfId="115" priority="9" stopIfTrue="1">
      <formula>NOT(ISERROR(SEARCH("County",B696)))</formula>
    </cfRule>
  </conditionalFormatting>
  <conditionalFormatting sqref="B695:D695">
    <cfRule type="expression" dxfId="114" priority="8" stopIfTrue="1">
      <formula>NOT(ISERROR(SEARCH("County",B695)))</formula>
    </cfRule>
  </conditionalFormatting>
  <conditionalFormatting sqref="B694:F694">
    <cfRule type="expression" dxfId="113" priority="2" stopIfTrue="1">
      <formula>NOT(ISERROR(SEARCH("County",B694)))</formula>
    </cfRule>
  </conditionalFormatting>
  <conditionalFormatting sqref="C49:C65">
    <cfRule type="expression" dxfId="112" priority="75" stopIfTrue="1">
      <formula>NOT(ISERROR(SEARCH("County",C49)))</formula>
    </cfRule>
  </conditionalFormatting>
  <conditionalFormatting sqref="C69:C100">
    <cfRule type="expression" dxfId="111" priority="74" stopIfTrue="1">
      <formula>NOT(ISERROR(SEARCH("County",C69)))</formula>
    </cfRule>
  </conditionalFormatting>
  <conditionalFormatting sqref="C376:C411">
    <cfRule type="expression" dxfId="110" priority="46" stopIfTrue="1">
      <formula>NOT(ISERROR(SEARCH("County",C376)))</formula>
    </cfRule>
  </conditionalFormatting>
  <conditionalFormatting sqref="C523:C548">
    <cfRule type="expression" dxfId="109" priority="3" stopIfTrue="1">
      <formula>NOT(ISERROR(SEARCH("County",C523)))</formula>
    </cfRule>
  </conditionalFormatting>
  <conditionalFormatting sqref="E691">
    <cfRule type="expression" dxfId="108" priority="195" stopIfTrue="1">
      <formula>NOT(ISERROR(SEARCH("County",E691)))</formula>
    </cfRule>
  </conditionalFormatting>
  <pageMargins left="0.7" right="0.7" top="0.75" bottom="0.75" header="0.3" footer="0.3"/>
  <pageSetup orientation="portrait" r:id="rId1"/>
  <ignoredErrors>
    <ignoredError sqref="B5 D5" numberStoredAsText="1"/>
  </ignoredError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693"/>
  <sheetViews>
    <sheetView workbookViewId="0">
      <selection activeCell="N43" sqref="N43"/>
    </sheetView>
  </sheetViews>
  <sheetFormatPr defaultColWidth="8.7109375" defaultRowHeight="14.25" x14ac:dyDescent="0.2"/>
  <cols>
    <col min="1" max="1" width="28.7109375" style="61" customWidth="1"/>
    <col min="2" max="3" width="11.7109375" style="60" customWidth="1"/>
    <col min="4" max="4" width="13.7109375" style="61" customWidth="1"/>
    <col min="5" max="5" width="2.28515625" style="61" customWidth="1"/>
    <col min="6" max="6" width="9.7109375" style="60" customWidth="1"/>
    <col min="7" max="7" width="15.7109375" style="60" customWidth="1"/>
    <col min="8" max="16384" width="8.7109375" style="61"/>
  </cols>
  <sheetData>
    <row r="1" spans="1:10" x14ac:dyDescent="0.2">
      <c r="A1" s="1" t="s">
        <v>1352</v>
      </c>
      <c r="B1" s="1" t="s">
        <v>1426</v>
      </c>
      <c r="D1" s="60"/>
      <c r="E1" s="60"/>
    </row>
    <row r="2" spans="1:10" x14ac:dyDescent="0.2">
      <c r="D2" s="60"/>
      <c r="E2" s="60"/>
    </row>
    <row r="3" spans="1:10" x14ac:dyDescent="0.2">
      <c r="D3" s="60"/>
      <c r="E3" s="60"/>
      <c r="F3" s="493" t="s">
        <v>1427</v>
      </c>
      <c r="G3" s="493"/>
    </row>
    <row r="4" spans="1:10" x14ac:dyDescent="0.2">
      <c r="B4" s="4" t="s">
        <v>597</v>
      </c>
      <c r="C4" s="62"/>
      <c r="D4" s="4" t="s">
        <v>597</v>
      </c>
      <c r="E4" s="6"/>
      <c r="G4" s="63" t="s">
        <v>683</v>
      </c>
    </row>
    <row r="5" spans="1:10" x14ac:dyDescent="0.2">
      <c r="B5" s="64">
        <v>2013</v>
      </c>
      <c r="C5" s="65" t="s">
        <v>684</v>
      </c>
      <c r="D5" s="1">
        <v>2010</v>
      </c>
      <c r="E5" s="1"/>
      <c r="F5" s="66"/>
      <c r="G5" s="63" t="s">
        <v>1428</v>
      </c>
    </row>
    <row r="6" spans="1:10" x14ac:dyDescent="0.2">
      <c r="B6" s="4" t="s">
        <v>1429</v>
      </c>
      <c r="C6" s="65" t="s">
        <v>509</v>
      </c>
      <c r="D6" s="4" t="s">
        <v>686</v>
      </c>
      <c r="E6" s="6"/>
      <c r="F6" s="66" t="s">
        <v>687</v>
      </c>
      <c r="G6" s="67" t="s">
        <v>1430</v>
      </c>
    </row>
    <row r="8" spans="1:10" x14ac:dyDescent="0.2">
      <c r="A8" s="68" t="s">
        <v>495</v>
      </c>
      <c r="B8" s="60">
        <v>19259543</v>
      </c>
      <c r="C8" s="60">
        <f>B8-D8</f>
        <v>458211</v>
      </c>
      <c r="D8" s="69">
        <v>18801332</v>
      </c>
      <c r="E8" s="69"/>
      <c r="F8" s="70">
        <v>124084</v>
      </c>
      <c r="G8" s="60">
        <f>B8-F8</f>
        <v>19135459</v>
      </c>
    </row>
    <row r="9" spans="1:10" x14ac:dyDescent="0.2">
      <c r="D9" s="71"/>
      <c r="E9" s="71"/>
      <c r="F9" s="70"/>
    </row>
    <row r="10" spans="1:10" x14ac:dyDescent="0.2">
      <c r="A10" s="68" t="s">
        <v>10</v>
      </c>
      <c r="B10" s="72">
        <v>248002</v>
      </c>
      <c r="C10" s="60">
        <f t="shared" ref="C10:C20" si="0">B10-D10</f>
        <v>666</v>
      </c>
      <c r="D10" s="72">
        <v>247336</v>
      </c>
      <c r="E10" s="72"/>
      <c r="F10" s="72">
        <v>1269</v>
      </c>
      <c r="G10" s="60">
        <f t="shared" ref="G10:G20" si="1">B10-F10</f>
        <v>246733</v>
      </c>
    </row>
    <row r="11" spans="1:10" x14ac:dyDescent="0.2">
      <c r="A11" s="13" t="s">
        <v>10</v>
      </c>
      <c r="B11" s="14">
        <v>9300</v>
      </c>
      <c r="C11" s="60">
        <f t="shared" si="0"/>
        <v>241</v>
      </c>
      <c r="D11" s="72">
        <v>9059</v>
      </c>
      <c r="E11" s="72"/>
      <c r="F11" s="60">
        <v>0</v>
      </c>
      <c r="G11" s="60">
        <f t="shared" si="1"/>
        <v>9300</v>
      </c>
      <c r="J11" s="14" t="s">
        <v>722</v>
      </c>
    </row>
    <row r="12" spans="1:10" x14ac:dyDescent="0.2">
      <c r="A12" s="13" t="s">
        <v>11</v>
      </c>
      <c r="B12" s="14">
        <v>1123</v>
      </c>
      <c r="C12" s="60">
        <f t="shared" si="0"/>
        <v>5</v>
      </c>
      <c r="D12" s="72">
        <v>1118</v>
      </c>
      <c r="E12" s="72"/>
      <c r="F12" s="60">
        <v>0</v>
      </c>
      <c r="G12" s="60">
        <f t="shared" si="1"/>
        <v>1123</v>
      </c>
      <c r="J12" s="14" t="s">
        <v>722</v>
      </c>
    </row>
    <row r="13" spans="1:10" x14ac:dyDescent="0.2">
      <c r="A13" s="13" t="s">
        <v>12</v>
      </c>
      <c r="B13" s="14">
        <v>124391</v>
      </c>
      <c r="C13" s="60">
        <f t="shared" si="0"/>
        <v>-85</v>
      </c>
      <c r="D13" s="72">
        <v>124476</v>
      </c>
      <c r="E13" s="72"/>
      <c r="F13" s="60">
        <v>822</v>
      </c>
      <c r="G13" s="60">
        <f t="shared" si="1"/>
        <v>123569</v>
      </c>
      <c r="J13" s="14" t="s">
        <v>722</v>
      </c>
    </row>
    <row r="14" spans="1:10" x14ac:dyDescent="0.2">
      <c r="A14" s="13" t="s">
        <v>13</v>
      </c>
      <c r="B14" s="14">
        <v>1389</v>
      </c>
      <c r="C14" s="60">
        <f t="shared" si="0"/>
        <v>-28</v>
      </c>
      <c r="D14" s="72">
        <v>1417</v>
      </c>
      <c r="E14" s="72"/>
      <c r="F14" s="60">
        <v>0</v>
      </c>
      <c r="G14" s="60">
        <f t="shared" si="1"/>
        <v>1389</v>
      </c>
      <c r="J14" s="14" t="s">
        <v>722</v>
      </c>
    </row>
    <row r="15" spans="1:10" x14ac:dyDescent="0.2">
      <c r="A15" s="13" t="s">
        <v>14</v>
      </c>
      <c r="B15" s="60">
        <v>5440</v>
      </c>
      <c r="C15" s="60">
        <f t="shared" si="0"/>
        <v>90</v>
      </c>
      <c r="D15" s="72">
        <v>5350</v>
      </c>
      <c r="E15" s="72"/>
      <c r="F15" s="60">
        <v>0</v>
      </c>
      <c r="G15" s="60">
        <f t="shared" si="1"/>
        <v>5440</v>
      </c>
      <c r="J15" s="73" t="s">
        <v>722</v>
      </c>
    </row>
    <row r="16" spans="1:10" x14ac:dyDescent="0.2">
      <c r="A16" s="13" t="s">
        <v>15</v>
      </c>
      <c r="B16" s="14">
        <v>360</v>
      </c>
      <c r="C16" s="60">
        <f t="shared" si="0"/>
        <v>0</v>
      </c>
      <c r="D16" s="72">
        <v>360</v>
      </c>
      <c r="E16" s="72"/>
      <c r="F16" s="60">
        <v>0</v>
      </c>
      <c r="G16" s="60">
        <f t="shared" si="1"/>
        <v>360</v>
      </c>
      <c r="J16" s="14" t="s">
        <v>722</v>
      </c>
    </row>
    <row r="17" spans="1:10" x14ac:dyDescent="0.2">
      <c r="A17" s="13" t="s">
        <v>16</v>
      </c>
      <c r="B17" s="14">
        <v>600</v>
      </c>
      <c r="C17" s="60">
        <f t="shared" si="0"/>
        <v>0</v>
      </c>
      <c r="D17" s="72">
        <v>600</v>
      </c>
      <c r="E17" s="72"/>
      <c r="F17" s="60">
        <v>0</v>
      </c>
      <c r="G17" s="60">
        <f t="shared" si="1"/>
        <v>600</v>
      </c>
      <c r="J17" s="14" t="s">
        <v>722</v>
      </c>
    </row>
    <row r="18" spans="1:10" x14ac:dyDescent="0.2">
      <c r="A18" s="13" t="s">
        <v>17</v>
      </c>
      <c r="B18" s="14">
        <v>5148</v>
      </c>
      <c r="C18" s="60">
        <f t="shared" si="0"/>
        <v>198</v>
      </c>
      <c r="D18" s="72">
        <v>4950</v>
      </c>
      <c r="E18" s="72"/>
      <c r="F18" s="60">
        <v>0</v>
      </c>
      <c r="G18" s="60">
        <f t="shared" si="1"/>
        <v>5148</v>
      </c>
      <c r="J18" s="14" t="s">
        <v>722</v>
      </c>
    </row>
    <row r="19" spans="1:10" x14ac:dyDescent="0.2">
      <c r="A19" s="13" t="s">
        <v>18</v>
      </c>
      <c r="B19" s="14">
        <v>969</v>
      </c>
      <c r="C19" s="60">
        <f t="shared" si="0"/>
        <v>-46</v>
      </c>
      <c r="D19" s="72">
        <v>1015</v>
      </c>
      <c r="E19" s="72"/>
      <c r="F19" s="60">
        <v>0</v>
      </c>
      <c r="G19" s="60">
        <f t="shared" si="1"/>
        <v>969</v>
      </c>
      <c r="J19" s="14" t="s">
        <v>722</v>
      </c>
    </row>
    <row r="20" spans="1:10" x14ac:dyDescent="0.2">
      <c r="A20" s="13" t="s">
        <v>143</v>
      </c>
      <c r="B20" s="14">
        <v>99282</v>
      </c>
      <c r="C20" s="60">
        <f t="shared" si="0"/>
        <v>291</v>
      </c>
      <c r="D20" s="72">
        <v>98991</v>
      </c>
      <c r="E20" s="72"/>
      <c r="F20" s="60">
        <v>447</v>
      </c>
      <c r="G20" s="60">
        <f t="shared" si="1"/>
        <v>98835</v>
      </c>
      <c r="J20" s="14" t="s">
        <v>722</v>
      </c>
    </row>
    <row r="21" spans="1:10" x14ac:dyDescent="0.2">
      <c r="A21" s="74"/>
      <c r="B21" s="72"/>
      <c r="C21" s="75"/>
      <c r="D21" s="72"/>
      <c r="E21" s="72"/>
      <c r="J21" s="61" t="s">
        <v>722</v>
      </c>
    </row>
    <row r="22" spans="1:10" x14ac:dyDescent="0.2">
      <c r="A22" s="68" t="s">
        <v>1356</v>
      </c>
      <c r="B22" s="72">
        <v>26881</v>
      </c>
      <c r="C22" s="60">
        <f>B22-D22</f>
        <v>-234</v>
      </c>
      <c r="D22" s="72">
        <v>27115</v>
      </c>
      <c r="E22" s="72"/>
      <c r="F22" s="76">
        <v>2056</v>
      </c>
      <c r="G22" s="60">
        <f>B22-F22</f>
        <v>24825</v>
      </c>
    </row>
    <row r="23" spans="1:10" x14ac:dyDescent="0.2">
      <c r="A23" s="13" t="s">
        <v>21</v>
      </c>
      <c r="B23" s="14">
        <v>430</v>
      </c>
      <c r="C23" s="60">
        <f>B23-D23</f>
        <v>-7</v>
      </c>
      <c r="D23" s="72">
        <v>437</v>
      </c>
      <c r="E23" s="72"/>
      <c r="F23" s="60">
        <v>0</v>
      </c>
      <c r="G23" s="60">
        <f>B23-F23</f>
        <v>430</v>
      </c>
    </row>
    <row r="24" spans="1:10" x14ac:dyDescent="0.2">
      <c r="A24" s="13" t="s">
        <v>22</v>
      </c>
      <c r="B24" s="14">
        <v>6363</v>
      </c>
      <c r="C24" s="60">
        <f>B24-D24</f>
        <v>-11</v>
      </c>
      <c r="D24" s="72">
        <v>6374</v>
      </c>
      <c r="E24" s="72"/>
      <c r="F24" s="60">
        <v>0</v>
      </c>
      <c r="G24" s="60">
        <f>B24-F24</f>
        <v>6363</v>
      </c>
    </row>
    <row r="25" spans="1:10" x14ac:dyDescent="0.2">
      <c r="A25" s="13" t="s">
        <v>143</v>
      </c>
      <c r="B25" s="14">
        <v>20088</v>
      </c>
      <c r="C25" s="60">
        <f>B25-D25</f>
        <v>-216</v>
      </c>
      <c r="D25" s="72">
        <v>20304</v>
      </c>
      <c r="E25" s="72"/>
      <c r="F25" s="60">
        <v>2056</v>
      </c>
      <c r="G25" s="60">
        <f>B25-F25</f>
        <v>18032</v>
      </c>
    </row>
    <row r="26" spans="1:10" x14ac:dyDescent="0.2">
      <c r="A26" s="74"/>
      <c r="B26" s="72"/>
      <c r="C26" s="75"/>
      <c r="D26" s="72"/>
      <c r="E26" s="72"/>
    </row>
    <row r="27" spans="1:10" x14ac:dyDescent="0.2">
      <c r="A27" s="68" t="s">
        <v>1357</v>
      </c>
      <c r="B27" s="72">
        <v>169866</v>
      </c>
      <c r="C27" s="60">
        <f t="shared" ref="C27:C35" si="2">B27-D27</f>
        <v>1014</v>
      </c>
      <c r="D27" s="72">
        <v>168852</v>
      </c>
      <c r="E27" s="72"/>
      <c r="F27" s="72">
        <v>1159</v>
      </c>
      <c r="G27" s="60">
        <f t="shared" ref="G27:G35" si="3">B27-F27</f>
        <v>168707</v>
      </c>
    </row>
    <row r="28" spans="1:10" x14ac:dyDescent="0.2">
      <c r="A28" s="13" t="s">
        <v>24</v>
      </c>
      <c r="B28" s="14">
        <v>14332</v>
      </c>
      <c r="C28" s="60">
        <f t="shared" si="2"/>
        <v>-73</v>
      </c>
      <c r="D28" s="72">
        <v>14405</v>
      </c>
      <c r="E28" s="72"/>
      <c r="F28" s="60">
        <v>0</v>
      </c>
      <c r="G28" s="60">
        <f t="shared" si="3"/>
        <v>14332</v>
      </c>
    </row>
    <row r="29" spans="1:10" x14ac:dyDescent="0.2">
      <c r="A29" s="13" t="s">
        <v>25</v>
      </c>
      <c r="B29" s="14">
        <v>18911</v>
      </c>
      <c r="C29" s="60">
        <f t="shared" si="2"/>
        <v>418</v>
      </c>
      <c r="D29" s="72">
        <v>18493</v>
      </c>
      <c r="E29" s="72"/>
      <c r="F29" s="60">
        <v>0</v>
      </c>
      <c r="G29" s="60">
        <f t="shared" si="3"/>
        <v>18911</v>
      </c>
    </row>
    <row r="30" spans="1:10" x14ac:dyDescent="0.2">
      <c r="A30" s="13" t="s">
        <v>26</v>
      </c>
      <c r="B30" s="14">
        <v>1110</v>
      </c>
      <c r="C30" s="60">
        <f t="shared" si="2"/>
        <v>38</v>
      </c>
      <c r="D30" s="72">
        <v>1072</v>
      </c>
      <c r="E30" s="72"/>
      <c r="F30" s="60">
        <v>0</v>
      </c>
      <c r="G30" s="60">
        <f t="shared" si="3"/>
        <v>1110</v>
      </c>
    </row>
    <row r="31" spans="1:10" x14ac:dyDescent="0.2">
      <c r="A31" s="13" t="s">
        <v>27</v>
      </c>
      <c r="B31" s="14">
        <v>35720</v>
      </c>
      <c r="C31" s="60">
        <f t="shared" si="2"/>
        <v>215</v>
      </c>
      <c r="D31" s="60">
        <v>35505</v>
      </c>
      <c r="E31" s="60"/>
      <c r="F31" s="60">
        <v>111</v>
      </c>
      <c r="G31" s="60">
        <f t="shared" si="3"/>
        <v>35609</v>
      </c>
    </row>
    <row r="32" spans="1:10" x14ac:dyDescent="0.2">
      <c r="A32" s="13" t="s">
        <v>28</v>
      </c>
      <c r="B32" s="14">
        <v>12094</v>
      </c>
      <c r="C32" s="60">
        <f t="shared" si="2"/>
        <v>76</v>
      </c>
      <c r="D32" s="72">
        <v>12018</v>
      </c>
      <c r="E32" s="72"/>
      <c r="F32" s="60">
        <v>0</v>
      </c>
      <c r="G32" s="60">
        <f t="shared" si="3"/>
        <v>12094</v>
      </c>
    </row>
    <row r="33" spans="1:7" x14ac:dyDescent="0.2">
      <c r="A33" s="13" t="s">
        <v>29</v>
      </c>
      <c r="B33" s="14">
        <v>4325</v>
      </c>
      <c r="C33" s="60">
        <f t="shared" si="2"/>
        <v>8</v>
      </c>
      <c r="D33" s="72">
        <v>4317</v>
      </c>
      <c r="E33" s="72"/>
      <c r="F33" s="60">
        <v>0</v>
      </c>
      <c r="G33" s="60">
        <f t="shared" si="3"/>
        <v>4325</v>
      </c>
    </row>
    <row r="34" spans="1:7" x14ac:dyDescent="0.2">
      <c r="A34" s="13" t="s">
        <v>30</v>
      </c>
      <c r="B34" s="14">
        <v>8857</v>
      </c>
      <c r="C34" s="60">
        <f t="shared" si="2"/>
        <v>-46</v>
      </c>
      <c r="D34" s="72">
        <v>8903</v>
      </c>
      <c r="E34" s="72"/>
      <c r="F34" s="60">
        <v>0</v>
      </c>
      <c r="G34" s="60">
        <f t="shared" si="3"/>
        <v>8857</v>
      </c>
    </row>
    <row r="35" spans="1:7" x14ac:dyDescent="0.2">
      <c r="A35" s="13" t="s">
        <v>143</v>
      </c>
      <c r="B35" s="14">
        <v>74517</v>
      </c>
      <c r="C35" s="60">
        <f t="shared" si="2"/>
        <v>378</v>
      </c>
      <c r="D35" s="60">
        <v>74139</v>
      </c>
      <c r="E35" s="60"/>
      <c r="F35" s="60">
        <v>1048</v>
      </c>
      <c r="G35" s="60">
        <f t="shared" si="3"/>
        <v>73469</v>
      </c>
    </row>
    <row r="36" spans="1:7" x14ac:dyDescent="0.2">
      <c r="A36" s="74"/>
      <c r="B36" s="72"/>
      <c r="C36" s="75"/>
      <c r="D36" s="72"/>
      <c r="E36" s="72"/>
    </row>
    <row r="37" spans="1:7" x14ac:dyDescent="0.2">
      <c r="A37" s="68" t="s">
        <v>1358</v>
      </c>
      <c r="B37" s="72">
        <v>27217</v>
      </c>
      <c r="C37" s="60">
        <f t="shared" ref="C37:C42" si="4">B37-D37</f>
        <v>-1303</v>
      </c>
      <c r="D37" s="72">
        <v>28520</v>
      </c>
      <c r="E37" s="76" t="s">
        <v>722</v>
      </c>
      <c r="F37" s="76">
        <v>2893</v>
      </c>
      <c r="G37" s="60">
        <f t="shared" ref="G37:G42" si="5">B37-F37</f>
        <v>24324</v>
      </c>
    </row>
    <row r="38" spans="1:7" x14ac:dyDescent="0.2">
      <c r="A38" s="13" t="s">
        <v>32</v>
      </c>
      <c r="B38" s="14">
        <v>318</v>
      </c>
      <c r="C38" s="60">
        <f t="shared" si="4"/>
        <v>-20</v>
      </c>
      <c r="D38" s="72">
        <v>338</v>
      </c>
      <c r="E38" s="60" t="s">
        <v>722</v>
      </c>
      <c r="F38" s="60">
        <v>0</v>
      </c>
      <c r="G38" s="60">
        <f t="shared" si="5"/>
        <v>318</v>
      </c>
    </row>
    <row r="39" spans="1:7" x14ac:dyDescent="0.2">
      <c r="A39" s="13" t="s">
        <v>602</v>
      </c>
      <c r="B39" s="14">
        <v>492</v>
      </c>
      <c r="C39" s="60">
        <f t="shared" si="4"/>
        <v>-8</v>
      </c>
      <c r="D39" s="72">
        <v>500</v>
      </c>
      <c r="E39" s="60" t="s">
        <v>722</v>
      </c>
      <c r="F39" s="60">
        <v>0</v>
      </c>
      <c r="G39" s="60">
        <f t="shared" si="5"/>
        <v>492</v>
      </c>
    </row>
    <row r="40" spans="1:7" x14ac:dyDescent="0.2">
      <c r="A40" s="13" t="s">
        <v>34</v>
      </c>
      <c r="B40" s="14">
        <v>735</v>
      </c>
      <c r="C40" s="60">
        <f t="shared" si="4"/>
        <v>5</v>
      </c>
      <c r="D40" s="72">
        <v>730</v>
      </c>
      <c r="E40" s="60" t="s">
        <v>722</v>
      </c>
      <c r="F40" s="60">
        <v>0</v>
      </c>
      <c r="G40" s="60">
        <f t="shared" si="5"/>
        <v>735</v>
      </c>
    </row>
    <row r="41" spans="1:7" x14ac:dyDescent="0.2">
      <c r="A41" s="13" t="s">
        <v>35</v>
      </c>
      <c r="B41" s="14">
        <v>5542</v>
      </c>
      <c r="C41" s="60">
        <f t="shared" si="4"/>
        <v>93</v>
      </c>
      <c r="D41" s="72">
        <v>5449</v>
      </c>
      <c r="E41" s="60" t="s">
        <v>722</v>
      </c>
      <c r="F41" s="60">
        <v>12</v>
      </c>
      <c r="G41" s="60">
        <f t="shared" si="5"/>
        <v>5530</v>
      </c>
    </row>
    <row r="42" spans="1:7" x14ac:dyDescent="0.2">
      <c r="A42" s="13" t="s">
        <v>143</v>
      </c>
      <c r="B42" s="14">
        <v>20130</v>
      </c>
      <c r="C42" s="60">
        <f t="shared" si="4"/>
        <v>-1373</v>
      </c>
      <c r="D42" s="72">
        <v>21503</v>
      </c>
      <c r="E42" s="60" t="s">
        <v>722</v>
      </c>
      <c r="F42" s="60">
        <v>2881</v>
      </c>
      <c r="G42" s="60">
        <f t="shared" si="5"/>
        <v>17249</v>
      </c>
    </row>
    <row r="43" spans="1:7" x14ac:dyDescent="0.2">
      <c r="B43" s="72"/>
      <c r="C43" s="75"/>
      <c r="D43" s="72"/>
      <c r="E43" s="72"/>
    </row>
    <row r="44" spans="1:7" x14ac:dyDescent="0.2">
      <c r="A44" s="68" t="s">
        <v>1359</v>
      </c>
      <c r="B44" s="72">
        <v>548424</v>
      </c>
      <c r="C44" s="60">
        <f t="shared" ref="C44:C61" si="6">B44-D44</f>
        <v>5048</v>
      </c>
      <c r="D44" s="72">
        <v>543376</v>
      </c>
      <c r="E44" s="72"/>
      <c r="F44" s="72">
        <v>526</v>
      </c>
      <c r="G44" s="60">
        <f t="shared" ref="G44:G61" si="7">B44-F44</f>
        <v>547898</v>
      </c>
    </row>
    <row r="45" spans="1:7" x14ac:dyDescent="0.2">
      <c r="A45" s="13" t="s">
        <v>38</v>
      </c>
      <c r="B45" s="14">
        <v>9987</v>
      </c>
      <c r="C45" s="60">
        <f t="shared" si="6"/>
        <v>75</v>
      </c>
      <c r="D45" s="72">
        <v>9912</v>
      </c>
      <c r="E45" s="72"/>
      <c r="F45" s="60">
        <v>0</v>
      </c>
      <c r="G45" s="60">
        <f t="shared" si="7"/>
        <v>9987</v>
      </c>
    </row>
    <row r="46" spans="1:7" x14ac:dyDescent="0.2">
      <c r="A46" s="13" t="s">
        <v>39</v>
      </c>
      <c r="B46" s="14">
        <v>17443</v>
      </c>
      <c r="C46" s="60">
        <f t="shared" si="6"/>
        <v>303</v>
      </c>
      <c r="D46" s="72">
        <v>17140</v>
      </c>
      <c r="E46" s="72"/>
      <c r="F46" s="60">
        <v>0</v>
      </c>
      <c r="G46" s="60">
        <f t="shared" si="7"/>
        <v>17443</v>
      </c>
    </row>
    <row r="47" spans="1:7" x14ac:dyDescent="0.2">
      <c r="A47" s="13" t="s">
        <v>40</v>
      </c>
      <c r="B47" s="14">
        <v>11214</v>
      </c>
      <c r="C47" s="60">
        <f t="shared" si="6"/>
        <v>-17</v>
      </c>
      <c r="D47" s="72">
        <v>11231</v>
      </c>
      <c r="E47" s="72"/>
      <c r="F47" s="60">
        <v>0</v>
      </c>
      <c r="G47" s="60">
        <f t="shared" si="7"/>
        <v>11214</v>
      </c>
    </row>
    <row r="48" spans="1:7" x14ac:dyDescent="0.2">
      <c r="A48" s="13" t="s">
        <v>41</v>
      </c>
      <c r="B48" s="14">
        <v>3899</v>
      </c>
      <c r="C48" s="60">
        <f t="shared" si="6"/>
        <v>49</v>
      </c>
      <c r="D48" s="72">
        <v>3850</v>
      </c>
      <c r="E48" s="72"/>
      <c r="F48" s="60">
        <v>0</v>
      </c>
      <c r="G48" s="60">
        <f t="shared" si="7"/>
        <v>3899</v>
      </c>
    </row>
    <row r="49" spans="1:7" x14ac:dyDescent="0.2">
      <c r="A49" s="13" t="s">
        <v>42</v>
      </c>
      <c r="B49" s="14">
        <v>2780</v>
      </c>
      <c r="C49" s="60">
        <f t="shared" si="6"/>
        <v>60</v>
      </c>
      <c r="D49" s="72">
        <v>2720</v>
      </c>
      <c r="E49" s="72"/>
      <c r="F49" s="60">
        <v>0</v>
      </c>
      <c r="G49" s="60">
        <f t="shared" si="7"/>
        <v>2780</v>
      </c>
    </row>
    <row r="50" spans="1:7" x14ac:dyDescent="0.2">
      <c r="A50" s="13" t="s">
        <v>43</v>
      </c>
      <c r="B50" s="14">
        <v>8406</v>
      </c>
      <c r="C50" s="60">
        <f t="shared" si="6"/>
        <v>181</v>
      </c>
      <c r="D50" s="72">
        <v>8225</v>
      </c>
      <c r="E50" s="72"/>
      <c r="F50" s="60">
        <v>0</v>
      </c>
      <c r="G50" s="60">
        <f t="shared" si="7"/>
        <v>8406</v>
      </c>
    </row>
    <row r="51" spans="1:7" x14ac:dyDescent="0.2">
      <c r="A51" s="13" t="s">
        <v>44</v>
      </c>
      <c r="B51" s="14">
        <v>2766</v>
      </c>
      <c r="C51" s="60">
        <f t="shared" si="6"/>
        <v>9</v>
      </c>
      <c r="D51" s="72">
        <v>2757</v>
      </c>
      <c r="E51" s="72"/>
      <c r="F51" s="60">
        <v>0</v>
      </c>
      <c r="G51" s="60">
        <f t="shared" si="7"/>
        <v>2766</v>
      </c>
    </row>
    <row r="52" spans="1:7" x14ac:dyDescent="0.2">
      <c r="A52" s="13" t="s">
        <v>45</v>
      </c>
      <c r="B52" s="60">
        <v>77394</v>
      </c>
      <c r="C52" s="60">
        <f t="shared" si="6"/>
        <v>1189</v>
      </c>
      <c r="D52" s="60">
        <v>76205</v>
      </c>
      <c r="E52" s="60"/>
      <c r="F52" s="60">
        <v>28</v>
      </c>
      <c r="G52" s="60">
        <f t="shared" si="7"/>
        <v>77366</v>
      </c>
    </row>
    <row r="53" spans="1:7" x14ac:dyDescent="0.2">
      <c r="A53" s="13" t="s">
        <v>46</v>
      </c>
      <c r="B53" s="14">
        <v>3115</v>
      </c>
      <c r="C53" s="60">
        <f t="shared" si="6"/>
        <v>14</v>
      </c>
      <c r="D53" s="72">
        <v>3101</v>
      </c>
      <c r="E53" s="72"/>
      <c r="F53" s="60">
        <v>0</v>
      </c>
      <c r="G53" s="60">
        <f t="shared" si="7"/>
        <v>3115</v>
      </c>
    </row>
    <row r="54" spans="1:7" x14ac:dyDescent="0.2">
      <c r="A54" s="13" t="s">
        <v>47</v>
      </c>
      <c r="B54" s="14">
        <v>662</v>
      </c>
      <c r="C54" s="60">
        <f t="shared" si="6"/>
        <v>0</v>
      </c>
      <c r="D54" s="72">
        <v>662</v>
      </c>
      <c r="E54" s="72"/>
      <c r="F54" s="60">
        <v>0</v>
      </c>
      <c r="G54" s="60">
        <f t="shared" si="7"/>
        <v>662</v>
      </c>
    </row>
    <row r="55" spans="1:7" x14ac:dyDescent="0.2">
      <c r="A55" s="13" t="s">
        <v>48</v>
      </c>
      <c r="B55" s="14">
        <v>104693</v>
      </c>
      <c r="C55" s="60">
        <f t="shared" si="6"/>
        <v>1503</v>
      </c>
      <c r="D55" s="72">
        <v>103190</v>
      </c>
      <c r="E55" s="72"/>
      <c r="F55" s="60">
        <v>0</v>
      </c>
      <c r="G55" s="60">
        <f t="shared" si="7"/>
        <v>104693</v>
      </c>
    </row>
    <row r="56" spans="1:7" x14ac:dyDescent="0.2">
      <c r="A56" s="13" t="s">
        <v>49</v>
      </c>
      <c r="B56" s="14">
        <v>896</v>
      </c>
      <c r="C56" s="60">
        <f t="shared" si="6"/>
        <v>-4</v>
      </c>
      <c r="D56" s="72">
        <v>900</v>
      </c>
      <c r="E56" s="72"/>
      <c r="F56" s="60">
        <v>0</v>
      </c>
      <c r="G56" s="60">
        <f t="shared" si="7"/>
        <v>896</v>
      </c>
    </row>
    <row r="57" spans="1:7" x14ac:dyDescent="0.2">
      <c r="A57" s="13" t="s">
        <v>50</v>
      </c>
      <c r="B57" s="14">
        <v>25309</v>
      </c>
      <c r="C57" s="60">
        <f t="shared" si="6"/>
        <v>383</v>
      </c>
      <c r="D57" s="72">
        <v>24926</v>
      </c>
      <c r="E57" s="72"/>
      <c r="F57" s="60">
        <v>25</v>
      </c>
      <c r="G57" s="60">
        <f t="shared" si="7"/>
        <v>25284</v>
      </c>
    </row>
    <row r="58" spans="1:7" x14ac:dyDescent="0.2">
      <c r="A58" s="13" t="s">
        <v>51</v>
      </c>
      <c r="B58" s="14">
        <v>10322</v>
      </c>
      <c r="C58" s="60">
        <f t="shared" si="6"/>
        <v>213</v>
      </c>
      <c r="D58" s="72">
        <v>10109</v>
      </c>
      <c r="E58" s="72"/>
      <c r="F58" s="60">
        <v>0</v>
      </c>
      <c r="G58" s="60">
        <f t="shared" si="7"/>
        <v>10322</v>
      </c>
    </row>
    <row r="59" spans="1:7" x14ac:dyDescent="0.2">
      <c r="A59" s="13" t="s">
        <v>52</v>
      </c>
      <c r="B59" s="14">
        <v>43709</v>
      </c>
      <c r="C59" s="60">
        <f t="shared" si="6"/>
        <v>-52</v>
      </c>
      <c r="D59" s="72">
        <v>43761</v>
      </c>
      <c r="E59" s="72"/>
      <c r="F59" s="60">
        <v>23</v>
      </c>
      <c r="G59" s="60">
        <f t="shared" si="7"/>
        <v>43686</v>
      </c>
    </row>
    <row r="60" spans="1:7" x14ac:dyDescent="0.2">
      <c r="A60" s="13" t="s">
        <v>53</v>
      </c>
      <c r="B60" s="14">
        <v>19464</v>
      </c>
      <c r="C60" s="60">
        <f t="shared" si="6"/>
        <v>1109</v>
      </c>
      <c r="D60" s="72">
        <v>18355</v>
      </c>
      <c r="E60" s="72"/>
      <c r="F60" s="60">
        <v>0</v>
      </c>
      <c r="G60" s="60">
        <f t="shared" si="7"/>
        <v>19464</v>
      </c>
    </row>
    <row r="61" spans="1:7" x14ac:dyDescent="0.2">
      <c r="A61" s="13" t="s">
        <v>143</v>
      </c>
      <c r="B61" s="14">
        <v>206365</v>
      </c>
      <c r="C61" s="60">
        <f t="shared" si="6"/>
        <v>33</v>
      </c>
      <c r="D61" s="60">
        <v>206332</v>
      </c>
      <c r="E61" s="60"/>
      <c r="F61" s="60">
        <v>450</v>
      </c>
      <c r="G61" s="60">
        <f t="shared" si="7"/>
        <v>205915</v>
      </c>
    </row>
    <row r="62" spans="1:7" x14ac:dyDescent="0.2">
      <c r="A62" s="13"/>
      <c r="B62" s="14"/>
      <c r="C62" s="77"/>
      <c r="D62" s="72"/>
      <c r="E62" s="72"/>
    </row>
    <row r="63" spans="1:7" x14ac:dyDescent="0.2">
      <c r="A63" s="68" t="s">
        <v>1360</v>
      </c>
      <c r="B63" s="72">
        <v>1784715</v>
      </c>
      <c r="C63" s="60">
        <f t="shared" ref="C63:C95" si="8">B63-D63</f>
        <v>36649</v>
      </c>
      <c r="D63" s="72">
        <v>1748066</v>
      </c>
      <c r="E63" s="72"/>
      <c r="F63" s="72">
        <v>958</v>
      </c>
      <c r="G63" s="60">
        <f t="shared" ref="G63:G95" si="9">B63-F63</f>
        <v>1783757</v>
      </c>
    </row>
    <row r="64" spans="1:7" x14ac:dyDescent="0.2">
      <c r="A64" s="13" t="s">
        <v>55</v>
      </c>
      <c r="B64" s="14">
        <v>53783</v>
      </c>
      <c r="C64" s="60">
        <f t="shared" si="8"/>
        <v>874</v>
      </c>
      <c r="D64" s="72">
        <v>52909</v>
      </c>
      <c r="E64" s="72"/>
      <c r="F64" s="60">
        <v>0</v>
      </c>
      <c r="G64" s="60">
        <f t="shared" si="9"/>
        <v>53783</v>
      </c>
    </row>
    <row r="65" spans="1:7" x14ac:dyDescent="0.2">
      <c r="A65" s="13" t="s">
        <v>56</v>
      </c>
      <c r="B65" s="60">
        <v>32136</v>
      </c>
      <c r="C65" s="60">
        <f t="shared" si="8"/>
        <v>3589</v>
      </c>
      <c r="D65" s="72">
        <v>28547</v>
      </c>
      <c r="E65" s="72"/>
      <c r="F65" s="60">
        <v>5</v>
      </c>
      <c r="G65" s="60">
        <f t="shared" si="9"/>
        <v>32131</v>
      </c>
    </row>
    <row r="66" spans="1:7" x14ac:dyDescent="0.2">
      <c r="A66" s="13" t="s">
        <v>57</v>
      </c>
      <c r="B66" s="14">
        <v>122994</v>
      </c>
      <c r="C66" s="60">
        <f t="shared" si="8"/>
        <v>1898</v>
      </c>
      <c r="D66" s="72">
        <v>121096</v>
      </c>
      <c r="E66" s="72"/>
      <c r="F66" s="60">
        <v>0</v>
      </c>
      <c r="G66" s="60">
        <f t="shared" si="9"/>
        <v>122994</v>
      </c>
    </row>
    <row r="67" spans="1:7" x14ac:dyDescent="0.2">
      <c r="A67" s="13" t="s">
        <v>58</v>
      </c>
      <c r="B67" s="14">
        <v>30233</v>
      </c>
      <c r="C67" s="60">
        <f t="shared" si="8"/>
        <v>594</v>
      </c>
      <c r="D67" s="72">
        <v>29639</v>
      </c>
      <c r="E67" s="72"/>
      <c r="F67" s="60">
        <v>0</v>
      </c>
      <c r="G67" s="60">
        <f t="shared" si="9"/>
        <v>30233</v>
      </c>
    </row>
    <row r="68" spans="1:7" x14ac:dyDescent="0.2">
      <c r="A68" s="13" t="s">
        <v>59</v>
      </c>
      <c r="B68" s="14">
        <v>93599</v>
      </c>
      <c r="C68" s="60">
        <f t="shared" si="8"/>
        <v>1607</v>
      </c>
      <c r="D68" s="72">
        <v>91992</v>
      </c>
      <c r="E68" s="72"/>
      <c r="F68" s="60">
        <v>6</v>
      </c>
      <c r="G68" s="60">
        <f t="shared" si="9"/>
        <v>93593</v>
      </c>
    </row>
    <row r="69" spans="1:7" x14ac:dyDescent="0.2">
      <c r="A69" s="13" t="s">
        <v>61</v>
      </c>
      <c r="B69" s="14">
        <v>75840</v>
      </c>
      <c r="C69" s="60">
        <f t="shared" si="8"/>
        <v>822</v>
      </c>
      <c r="D69" s="72">
        <v>75018</v>
      </c>
      <c r="E69" s="72"/>
      <c r="F69" s="60">
        <v>0</v>
      </c>
      <c r="G69" s="60">
        <f t="shared" si="9"/>
        <v>75840</v>
      </c>
    </row>
    <row r="70" spans="1:7" x14ac:dyDescent="0.2">
      <c r="A70" s="13" t="s">
        <v>62</v>
      </c>
      <c r="B70" s="14">
        <v>170065</v>
      </c>
      <c r="C70" s="60">
        <f t="shared" si="8"/>
        <v>4544</v>
      </c>
      <c r="D70" s="72">
        <v>165521</v>
      </c>
      <c r="E70" s="72"/>
      <c r="F70" s="60">
        <v>247</v>
      </c>
      <c r="G70" s="60">
        <f t="shared" si="9"/>
        <v>169818</v>
      </c>
    </row>
    <row r="71" spans="1:7" x14ac:dyDescent="0.2">
      <c r="A71" s="13" t="s">
        <v>63</v>
      </c>
      <c r="B71" s="14">
        <v>38391</v>
      </c>
      <c r="C71" s="60">
        <f t="shared" si="8"/>
        <v>1278</v>
      </c>
      <c r="D71" s="72">
        <v>37113</v>
      </c>
      <c r="E71" s="72"/>
      <c r="F71" s="60">
        <v>0</v>
      </c>
      <c r="G71" s="60">
        <f t="shared" si="9"/>
        <v>38391</v>
      </c>
    </row>
    <row r="72" spans="1:7" x14ac:dyDescent="0.2">
      <c r="A72" s="13" t="s">
        <v>64</v>
      </c>
      <c r="B72" s="14">
        <v>1885</v>
      </c>
      <c r="C72" s="60">
        <f t="shared" si="8"/>
        <v>10</v>
      </c>
      <c r="D72" s="72">
        <v>1875</v>
      </c>
      <c r="E72" s="72"/>
      <c r="F72" s="60">
        <v>0</v>
      </c>
      <c r="G72" s="60">
        <f t="shared" si="9"/>
        <v>1885</v>
      </c>
    </row>
    <row r="73" spans="1:7" x14ac:dyDescent="0.2">
      <c r="A73" s="13" t="s">
        <v>65</v>
      </c>
      <c r="B73" s="14">
        <v>143935</v>
      </c>
      <c r="C73" s="60">
        <f t="shared" si="8"/>
        <v>3167</v>
      </c>
      <c r="D73" s="72">
        <v>140768</v>
      </c>
      <c r="E73" s="72"/>
      <c r="F73" s="60">
        <v>0</v>
      </c>
      <c r="G73" s="60">
        <f t="shared" si="9"/>
        <v>143935</v>
      </c>
    </row>
    <row r="74" spans="1:7" x14ac:dyDescent="0.2">
      <c r="A74" s="13" t="s">
        <v>66</v>
      </c>
      <c r="B74" s="14">
        <v>6135</v>
      </c>
      <c r="C74" s="60">
        <f t="shared" si="8"/>
        <v>79</v>
      </c>
      <c r="D74" s="72">
        <v>6056</v>
      </c>
      <c r="E74" s="72"/>
      <c r="F74" s="60">
        <v>0</v>
      </c>
      <c r="G74" s="60">
        <f t="shared" si="9"/>
        <v>6135</v>
      </c>
    </row>
    <row r="75" spans="1:7" x14ac:dyDescent="0.2">
      <c r="A75" s="13" t="s">
        <v>67</v>
      </c>
      <c r="B75" s="14">
        <v>33322</v>
      </c>
      <c r="C75" s="60">
        <f t="shared" si="8"/>
        <v>729</v>
      </c>
      <c r="D75" s="72">
        <v>32593</v>
      </c>
      <c r="E75" s="72"/>
      <c r="F75" s="60">
        <v>0</v>
      </c>
      <c r="G75" s="60">
        <f t="shared" si="9"/>
        <v>33322</v>
      </c>
    </row>
    <row r="76" spans="1:7" x14ac:dyDescent="0.2">
      <c r="A76" s="13" t="s">
        <v>68</v>
      </c>
      <c r="B76" s="14">
        <v>66952</v>
      </c>
      <c r="C76" s="60">
        <f t="shared" si="8"/>
        <v>65</v>
      </c>
      <c r="D76" s="72">
        <v>66887</v>
      </c>
      <c r="E76" s="72"/>
      <c r="F76" s="60">
        <v>0</v>
      </c>
      <c r="G76" s="60">
        <f t="shared" si="9"/>
        <v>66952</v>
      </c>
    </row>
    <row r="77" spans="1:7" x14ac:dyDescent="0.2">
      <c r="A77" s="13" t="s">
        <v>69</v>
      </c>
      <c r="B77" s="14">
        <v>25</v>
      </c>
      <c r="C77" s="60">
        <f t="shared" si="8"/>
        <v>1</v>
      </c>
      <c r="D77" s="72">
        <v>24</v>
      </c>
      <c r="E77" s="72"/>
      <c r="F77" s="60">
        <v>0</v>
      </c>
      <c r="G77" s="60">
        <f t="shared" si="9"/>
        <v>25</v>
      </c>
    </row>
    <row r="78" spans="1:7" x14ac:dyDescent="0.2">
      <c r="A78" s="13" t="s">
        <v>70</v>
      </c>
      <c r="B78" s="14">
        <v>10401</v>
      </c>
      <c r="C78" s="60">
        <f t="shared" si="8"/>
        <v>57</v>
      </c>
      <c r="D78" s="72">
        <v>10344</v>
      </c>
      <c r="E78" s="72"/>
      <c r="F78" s="60">
        <v>0</v>
      </c>
      <c r="G78" s="60">
        <f t="shared" si="9"/>
        <v>10401</v>
      </c>
    </row>
    <row r="79" spans="1:7" x14ac:dyDescent="0.2">
      <c r="A79" s="13" t="s">
        <v>71</v>
      </c>
      <c r="B79" s="14">
        <v>55245</v>
      </c>
      <c r="C79" s="60">
        <f t="shared" si="8"/>
        <v>1961</v>
      </c>
      <c r="D79" s="72">
        <v>53284</v>
      </c>
      <c r="E79" s="72"/>
      <c r="F79" s="60">
        <v>0</v>
      </c>
      <c r="G79" s="60">
        <f t="shared" si="9"/>
        <v>55245</v>
      </c>
    </row>
    <row r="80" spans="1:7" x14ac:dyDescent="0.2">
      <c r="A80" s="13" t="s">
        <v>72</v>
      </c>
      <c r="B80" s="14">
        <v>126619</v>
      </c>
      <c r="C80" s="60">
        <f t="shared" si="8"/>
        <v>4578</v>
      </c>
      <c r="D80" s="72">
        <v>122041</v>
      </c>
      <c r="E80" s="72"/>
      <c r="F80" s="60">
        <v>0</v>
      </c>
      <c r="G80" s="60">
        <f t="shared" si="9"/>
        <v>126619</v>
      </c>
    </row>
    <row r="81" spans="1:7" x14ac:dyDescent="0.2">
      <c r="A81" s="13" t="s">
        <v>73</v>
      </c>
      <c r="B81" s="14">
        <v>42312</v>
      </c>
      <c r="C81" s="60">
        <f t="shared" si="8"/>
        <v>1289</v>
      </c>
      <c r="D81" s="72">
        <v>41023</v>
      </c>
      <c r="E81" s="72"/>
      <c r="F81" s="60">
        <v>0</v>
      </c>
      <c r="G81" s="60">
        <f t="shared" si="9"/>
        <v>42312</v>
      </c>
    </row>
    <row r="82" spans="1:7" x14ac:dyDescent="0.2">
      <c r="A82" s="13" t="s">
        <v>74</v>
      </c>
      <c r="B82" s="14">
        <v>42301</v>
      </c>
      <c r="C82" s="60">
        <f t="shared" si="8"/>
        <v>938</v>
      </c>
      <c r="D82" s="72">
        <v>41363</v>
      </c>
      <c r="E82" s="72"/>
      <c r="F82" s="60">
        <v>0</v>
      </c>
      <c r="G82" s="60">
        <f t="shared" si="9"/>
        <v>42301</v>
      </c>
    </row>
    <row r="83" spans="1:7" x14ac:dyDescent="0.2">
      <c r="A83" s="13" t="s">
        <v>75</v>
      </c>
      <c r="B83" s="14">
        <v>25576</v>
      </c>
      <c r="C83" s="60">
        <f t="shared" si="8"/>
        <v>1614</v>
      </c>
      <c r="D83" s="72">
        <v>23962</v>
      </c>
      <c r="E83" s="72"/>
      <c r="F83" s="60">
        <v>0</v>
      </c>
      <c r="G83" s="60">
        <f t="shared" si="9"/>
        <v>25576</v>
      </c>
    </row>
    <row r="84" spans="1:7" x14ac:dyDescent="0.2">
      <c r="A84" s="13" t="s">
        <v>76</v>
      </c>
      <c r="B84" s="14">
        <v>6201</v>
      </c>
      <c r="C84" s="60">
        <f t="shared" si="8"/>
        <v>99</v>
      </c>
      <c r="D84" s="72">
        <v>6102</v>
      </c>
      <c r="E84" s="72"/>
      <c r="F84" s="60">
        <v>0</v>
      </c>
      <c r="G84" s="60">
        <f t="shared" si="9"/>
        <v>6201</v>
      </c>
    </row>
    <row r="85" spans="1:7" x14ac:dyDescent="0.2">
      <c r="A85" s="13" t="s">
        <v>77</v>
      </c>
      <c r="B85" s="14">
        <v>155565</v>
      </c>
      <c r="C85" s="60">
        <f t="shared" si="8"/>
        <v>1546</v>
      </c>
      <c r="D85" s="72">
        <v>154019</v>
      </c>
      <c r="E85" s="72"/>
      <c r="F85" s="60">
        <v>503</v>
      </c>
      <c r="G85" s="60">
        <f t="shared" si="9"/>
        <v>155062</v>
      </c>
    </row>
    <row r="86" spans="1:7" x14ac:dyDescent="0.2">
      <c r="A86" s="13" t="s">
        <v>78</v>
      </c>
      <c r="B86" s="14">
        <v>85496</v>
      </c>
      <c r="C86" s="60">
        <f t="shared" si="8"/>
        <v>541</v>
      </c>
      <c r="D86" s="72">
        <v>84955</v>
      </c>
      <c r="E86" s="72"/>
      <c r="F86" s="60">
        <v>0</v>
      </c>
      <c r="G86" s="60">
        <f t="shared" si="9"/>
        <v>85496</v>
      </c>
    </row>
    <row r="87" spans="1:7" x14ac:dyDescent="0.2">
      <c r="A87" s="13" t="s">
        <v>79</v>
      </c>
      <c r="B87" s="14">
        <v>103189</v>
      </c>
      <c r="C87" s="60">
        <f t="shared" si="8"/>
        <v>3344</v>
      </c>
      <c r="D87" s="72">
        <v>99845</v>
      </c>
      <c r="E87" s="72"/>
      <c r="F87" s="60">
        <v>115</v>
      </c>
      <c r="G87" s="60">
        <f t="shared" si="9"/>
        <v>103074</v>
      </c>
    </row>
    <row r="88" spans="1:7" x14ac:dyDescent="0.2">
      <c r="A88" s="13" t="s">
        <v>80</v>
      </c>
      <c r="B88" s="14">
        <v>673</v>
      </c>
      <c r="C88" s="60">
        <f t="shared" si="8"/>
        <v>3</v>
      </c>
      <c r="D88" s="72">
        <v>670</v>
      </c>
      <c r="E88" s="72"/>
      <c r="F88" s="60">
        <v>0</v>
      </c>
      <c r="G88" s="60">
        <f t="shared" si="9"/>
        <v>673</v>
      </c>
    </row>
    <row r="89" spans="1:7" x14ac:dyDescent="0.2">
      <c r="A89" s="13" t="s">
        <v>81</v>
      </c>
      <c r="B89" s="14">
        <v>7396</v>
      </c>
      <c r="C89" s="60">
        <f t="shared" si="8"/>
        <v>51</v>
      </c>
      <c r="D89" s="72">
        <v>7345</v>
      </c>
      <c r="E89" s="72"/>
      <c r="F89" s="60">
        <v>0</v>
      </c>
      <c r="G89" s="60">
        <f t="shared" si="9"/>
        <v>7396</v>
      </c>
    </row>
    <row r="90" spans="1:7" x14ac:dyDescent="0.2">
      <c r="A90" s="13" t="s">
        <v>82</v>
      </c>
      <c r="B90" s="14">
        <v>86685</v>
      </c>
      <c r="C90" s="60">
        <f t="shared" si="8"/>
        <v>2246</v>
      </c>
      <c r="D90" s="72">
        <v>84439</v>
      </c>
      <c r="E90" s="72"/>
      <c r="F90" s="60">
        <v>0</v>
      </c>
      <c r="G90" s="60">
        <f t="shared" si="9"/>
        <v>86685</v>
      </c>
    </row>
    <row r="91" spans="1:7" x14ac:dyDescent="0.2">
      <c r="A91" s="13" t="s">
        <v>83</v>
      </c>
      <c r="B91" s="14">
        <v>61110</v>
      </c>
      <c r="C91" s="60">
        <f t="shared" si="8"/>
        <v>683</v>
      </c>
      <c r="D91" s="72">
        <v>60427</v>
      </c>
      <c r="E91" s="72"/>
      <c r="F91" s="60">
        <v>0</v>
      </c>
      <c r="G91" s="60">
        <f t="shared" si="9"/>
        <v>61110</v>
      </c>
    </row>
    <row r="92" spans="1:7" x14ac:dyDescent="0.2">
      <c r="A92" s="13" t="s">
        <v>84</v>
      </c>
      <c r="B92" s="14">
        <v>65677</v>
      </c>
      <c r="C92" s="60">
        <f t="shared" si="8"/>
        <v>344</v>
      </c>
      <c r="D92" s="72">
        <v>65333</v>
      </c>
      <c r="E92" s="72"/>
      <c r="F92" s="60">
        <v>0</v>
      </c>
      <c r="G92" s="60">
        <f t="shared" si="9"/>
        <v>65677</v>
      </c>
    </row>
    <row r="93" spans="1:7" x14ac:dyDescent="0.2">
      <c r="A93" s="13" t="s">
        <v>85</v>
      </c>
      <c r="B93" s="14">
        <v>14286</v>
      </c>
      <c r="C93" s="60">
        <f t="shared" si="8"/>
        <v>130</v>
      </c>
      <c r="D93" s="72">
        <v>14156</v>
      </c>
      <c r="E93" s="72"/>
      <c r="F93" s="60">
        <v>0</v>
      </c>
      <c r="G93" s="60">
        <f t="shared" si="9"/>
        <v>14286</v>
      </c>
    </row>
    <row r="94" spans="1:7" x14ac:dyDescent="0.2">
      <c r="A94" s="13" t="s">
        <v>86</v>
      </c>
      <c r="B94" s="14">
        <v>11989</v>
      </c>
      <c r="C94" s="60">
        <f t="shared" si="8"/>
        <v>357</v>
      </c>
      <c r="D94" s="72">
        <v>11632</v>
      </c>
      <c r="E94" s="72"/>
      <c r="F94" s="60">
        <v>0</v>
      </c>
      <c r="G94" s="60">
        <f t="shared" si="9"/>
        <v>11989</v>
      </c>
    </row>
    <row r="95" spans="1:7" x14ac:dyDescent="0.2">
      <c r="A95" s="13" t="s">
        <v>143</v>
      </c>
      <c r="B95" s="14">
        <v>14699</v>
      </c>
      <c r="C95" s="60">
        <f t="shared" si="8"/>
        <v>-2389</v>
      </c>
      <c r="D95" s="72">
        <v>17088</v>
      </c>
      <c r="E95" s="72"/>
      <c r="F95" s="60">
        <v>82</v>
      </c>
      <c r="G95" s="60">
        <f t="shared" si="9"/>
        <v>14617</v>
      </c>
    </row>
    <row r="96" spans="1:7" x14ac:dyDescent="0.2">
      <c r="A96" s="74"/>
      <c r="B96" s="72"/>
      <c r="C96" s="75"/>
      <c r="D96" s="72"/>
      <c r="E96" s="72"/>
    </row>
    <row r="97" spans="1:7" x14ac:dyDescent="0.2">
      <c r="A97" s="68" t="s">
        <v>1361</v>
      </c>
      <c r="B97" s="72">
        <v>14621</v>
      </c>
      <c r="C97" s="60">
        <f>B97-D97</f>
        <v>-4</v>
      </c>
      <c r="D97" s="72">
        <v>14625</v>
      </c>
      <c r="E97" s="72"/>
      <c r="F97" s="76">
        <v>1692</v>
      </c>
      <c r="G97" s="60">
        <f>B97-F97</f>
        <v>12929</v>
      </c>
    </row>
    <row r="98" spans="1:7" x14ac:dyDescent="0.2">
      <c r="A98" s="13" t="s">
        <v>88</v>
      </c>
      <c r="B98" s="14">
        <v>564</v>
      </c>
      <c r="C98" s="60">
        <f>B98-D98</f>
        <v>28</v>
      </c>
      <c r="D98" s="72">
        <v>536</v>
      </c>
      <c r="E98" s="72"/>
      <c r="F98" s="60">
        <v>0</v>
      </c>
      <c r="G98" s="60">
        <f>B98-F98</f>
        <v>564</v>
      </c>
    </row>
    <row r="99" spans="1:7" x14ac:dyDescent="0.2">
      <c r="A99" s="13" t="s">
        <v>89</v>
      </c>
      <c r="B99" s="14">
        <v>2503</v>
      </c>
      <c r="C99" s="60">
        <f>B99-D99</f>
        <v>-11</v>
      </c>
      <c r="D99" s="72">
        <v>2514</v>
      </c>
      <c r="E99" s="72"/>
      <c r="F99" s="60">
        <v>0</v>
      </c>
      <c r="G99" s="60">
        <f>B99-F99</f>
        <v>2503</v>
      </c>
    </row>
    <row r="100" spans="1:7" x14ac:dyDescent="0.2">
      <c r="A100" s="13" t="s">
        <v>143</v>
      </c>
      <c r="B100" s="14">
        <v>11554</v>
      </c>
      <c r="C100" s="60">
        <f>B100-D100</f>
        <v>-21</v>
      </c>
      <c r="D100" s="72">
        <v>11575</v>
      </c>
      <c r="E100" s="72"/>
      <c r="F100" s="60">
        <v>1692</v>
      </c>
      <c r="G100" s="60">
        <f>B100-F100</f>
        <v>9862</v>
      </c>
    </row>
    <row r="101" spans="1:7" x14ac:dyDescent="0.2">
      <c r="A101" s="74"/>
      <c r="B101" s="72"/>
      <c r="C101" s="75"/>
      <c r="D101" s="72"/>
      <c r="E101" s="72"/>
    </row>
    <row r="102" spans="1:7" x14ac:dyDescent="0.2">
      <c r="A102" s="68" t="s">
        <v>1362</v>
      </c>
      <c r="B102" s="72">
        <v>163679</v>
      </c>
      <c r="C102" s="60">
        <f>B102-D102</f>
        <v>3701</v>
      </c>
      <c r="D102" s="72">
        <v>159978</v>
      </c>
      <c r="E102" s="72"/>
      <c r="F102" s="60">
        <v>1285</v>
      </c>
      <c r="G102" s="60">
        <f>B102-F102</f>
        <v>162394</v>
      </c>
    </row>
    <row r="103" spans="1:7" x14ac:dyDescent="0.2">
      <c r="A103" s="13" t="s">
        <v>91</v>
      </c>
      <c r="B103" s="14">
        <v>17087</v>
      </c>
      <c r="C103" s="60">
        <f>B103-D103</f>
        <v>446</v>
      </c>
      <c r="D103" s="72">
        <v>16641</v>
      </c>
      <c r="E103" s="72"/>
      <c r="F103" s="60">
        <v>0</v>
      </c>
      <c r="G103" s="60">
        <f>B103-F103</f>
        <v>17087</v>
      </c>
    </row>
    <row r="104" spans="1:7" x14ac:dyDescent="0.2">
      <c r="A104" s="13" t="s">
        <v>143</v>
      </c>
      <c r="B104" s="14">
        <v>146592</v>
      </c>
      <c r="C104" s="60">
        <f>B104-D104</f>
        <v>3255</v>
      </c>
      <c r="D104" s="72">
        <v>143337</v>
      </c>
      <c r="E104" s="72"/>
      <c r="F104" s="60">
        <v>1285</v>
      </c>
      <c r="G104" s="60">
        <f>B104-F104</f>
        <v>145307</v>
      </c>
    </row>
    <row r="105" spans="1:7" x14ac:dyDescent="0.2">
      <c r="A105" s="74"/>
      <c r="B105" s="72"/>
      <c r="C105" s="75"/>
      <c r="D105" s="72"/>
      <c r="E105" s="72"/>
    </row>
    <row r="106" spans="1:7" x14ac:dyDescent="0.2">
      <c r="A106" s="68" t="s">
        <v>1363</v>
      </c>
      <c r="B106" s="72">
        <v>140519</v>
      </c>
      <c r="C106" s="60">
        <f>B106-D106</f>
        <v>-717</v>
      </c>
      <c r="D106" s="72">
        <v>141236</v>
      </c>
      <c r="E106" s="72"/>
      <c r="F106" s="76">
        <v>136</v>
      </c>
      <c r="G106" s="60">
        <f>B106-F106</f>
        <v>140383</v>
      </c>
    </row>
    <row r="107" spans="1:7" x14ac:dyDescent="0.2">
      <c r="A107" s="13" t="s">
        <v>93</v>
      </c>
      <c r="B107" s="14">
        <v>3056</v>
      </c>
      <c r="C107" s="60">
        <f>B107-D107</f>
        <v>-52</v>
      </c>
      <c r="D107" s="72">
        <v>3108</v>
      </c>
      <c r="E107" s="72"/>
      <c r="F107" s="60">
        <v>0</v>
      </c>
      <c r="G107" s="60">
        <f>B107-F107</f>
        <v>3056</v>
      </c>
    </row>
    <row r="108" spans="1:7" x14ac:dyDescent="0.2">
      <c r="A108" s="13" t="s">
        <v>94</v>
      </c>
      <c r="B108" s="14">
        <v>7186</v>
      </c>
      <c r="C108" s="60">
        <f>B108-D108</f>
        <v>-24</v>
      </c>
      <c r="D108" s="72">
        <v>7210</v>
      </c>
      <c r="E108" s="72"/>
      <c r="F108" s="60">
        <v>0</v>
      </c>
      <c r="G108" s="60">
        <f>B108-F108</f>
        <v>7186</v>
      </c>
    </row>
    <row r="109" spans="1:7" x14ac:dyDescent="0.2">
      <c r="A109" s="13" t="s">
        <v>143</v>
      </c>
      <c r="B109" s="14">
        <v>130277</v>
      </c>
      <c r="C109" s="60">
        <f>B109-D109</f>
        <v>-641</v>
      </c>
      <c r="D109" s="72">
        <v>130918</v>
      </c>
      <c r="E109" s="72"/>
      <c r="F109" s="60">
        <v>136</v>
      </c>
      <c r="G109" s="60">
        <f>B109-F109</f>
        <v>130141</v>
      </c>
    </row>
    <row r="110" spans="1:7" x14ac:dyDescent="0.2">
      <c r="A110" s="74"/>
      <c r="B110" s="72"/>
      <c r="C110" s="75"/>
      <c r="D110" s="72"/>
      <c r="E110" s="72"/>
    </row>
    <row r="111" spans="1:7" x14ac:dyDescent="0.2">
      <c r="A111" s="68" t="s">
        <v>1364</v>
      </c>
      <c r="B111" s="72">
        <v>192843</v>
      </c>
      <c r="C111" s="60">
        <f t="shared" ref="C111:C116" si="10">B111-D111</f>
        <v>1978</v>
      </c>
      <c r="D111" s="72">
        <v>190865</v>
      </c>
      <c r="E111" s="72"/>
      <c r="F111" s="76">
        <v>0</v>
      </c>
      <c r="G111" s="60">
        <f t="shared" ref="G111:G116" si="11">B111-F111</f>
        <v>192843</v>
      </c>
    </row>
    <row r="112" spans="1:7" x14ac:dyDescent="0.2">
      <c r="A112" s="13" t="s">
        <v>96</v>
      </c>
      <c r="B112" s="14">
        <v>6960</v>
      </c>
      <c r="C112" s="60">
        <f t="shared" si="10"/>
        <v>52</v>
      </c>
      <c r="D112" s="72">
        <v>6908</v>
      </c>
      <c r="E112" s="72"/>
      <c r="F112" s="60">
        <v>0</v>
      </c>
      <c r="G112" s="60">
        <f t="shared" si="11"/>
        <v>6960</v>
      </c>
    </row>
    <row r="113" spans="1:7" x14ac:dyDescent="0.2">
      <c r="A113" s="13" t="s">
        <v>97</v>
      </c>
      <c r="B113" s="14">
        <v>1336</v>
      </c>
      <c r="C113" s="60">
        <f t="shared" si="10"/>
        <v>-14</v>
      </c>
      <c r="D113" s="72">
        <v>1350</v>
      </c>
      <c r="E113" s="72"/>
      <c r="F113" s="60">
        <v>0</v>
      </c>
      <c r="G113" s="60">
        <f t="shared" si="11"/>
        <v>1336</v>
      </c>
    </row>
    <row r="114" spans="1:7" x14ac:dyDescent="0.2">
      <c r="A114" s="13" t="s">
        <v>98</v>
      </c>
      <c r="B114" s="14">
        <v>8419</v>
      </c>
      <c r="C114" s="60">
        <f t="shared" si="10"/>
        <v>7</v>
      </c>
      <c r="D114" s="72">
        <v>8412</v>
      </c>
      <c r="E114" s="72"/>
      <c r="F114" s="60">
        <v>0</v>
      </c>
      <c r="G114" s="60">
        <f t="shared" si="11"/>
        <v>8419</v>
      </c>
    </row>
    <row r="115" spans="1:7" x14ac:dyDescent="0.2">
      <c r="A115" s="13" t="s">
        <v>99</v>
      </c>
      <c r="B115" s="14">
        <v>741</v>
      </c>
      <c r="C115" s="60">
        <f t="shared" si="10"/>
        <v>-8</v>
      </c>
      <c r="D115" s="72">
        <v>749</v>
      </c>
      <c r="E115" s="72"/>
      <c r="F115" s="60">
        <v>0</v>
      </c>
      <c r="G115" s="60">
        <f t="shared" si="11"/>
        <v>741</v>
      </c>
    </row>
    <row r="116" spans="1:7" x14ac:dyDescent="0.2">
      <c r="A116" s="13" t="s">
        <v>143</v>
      </c>
      <c r="B116" s="14">
        <v>175387</v>
      </c>
      <c r="C116" s="60">
        <f t="shared" si="10"/>
        <v>1941</v>
      </c>
      <c r="D116" s="72">
        <v>173446</v>
      </c>
      <c r="E116" s="72"/>
      <c r="F116" s="60">
        <v>0</v>
      </c>
      <c r="G116" s="60">
        <f t="shared" si="11"/>
        <v>175387</v>
      </c>
    </row>
    <row r="117" spans="1:7" x14ac:dyDescent="0.2">
      <c r="A117" s="74"/>
      <c r="B117" s="72"/>
      <c r="C117" s="75"/>
      <c r="D117" s="72"/>
      <c r="E117" s="72"/>
    </row>
    <row r="118" spans="1:7" x14ac:dyDescent="0.2">
      <c r="A118" s="68" t="s">
        <v>1365</v>
      </c>
      <c r="B118" s="72">
        <v>333663</v>
      </c>
      <c r="C118" s="60">
        <f>B118-D118</f>
        <v>12143</v>
      </c>
      <c r="D118" s="72">
        <v>321520</v>
      </c>
      <c r="E118" s="72"/>
      <c r="F118" s="72">
        <v>49</v>
      </c>
      <c r="G118" s="60">
        <f>B118-F118</f>
        <v>333614</v>
      </c>
    </row>
    <row r="119" spans="1:7" x14ac:dyDescent="0.2">
      <c r="A119" s="13" t="s">
        <v>101</v>
      </c>
      <c r="B119" s="14">
        <v>409</v>
      </c>
      <c r="C119" s="60">
        <f>B119-D119</f>
        <v>9</v>
      </c>
      <c r="D119" s="72">
        <v>400</v>
      </c>
      <c r="E119" s="72"/>
      <c r="F119" s="60">
        <v>0</v>
      </c>
      <c r="G119" s="60">
        <f>B119-F119</f>
        <v>409</v>
      </c>
    </row>
    <row r="120" spans="1:7" x14ac:dyDescent="0.2">
      <c r="A120" s="13" t="s">
        <v>102</v>
      </c>
      <c r="B120" s="14">
        <v>16556</v>
      </c>
      <c r="C120" s="60">
        <f>B120-D120</f>
        <v>143</v>
      </c>
      <c r="D120" s="72">
        <v>16413</v>
      </c>
      <c r="E120" s="72"/>
      <c r="F120" s="60">
        <v>0</v>
      </c>
      <c r="G120" s="60">
        <f>B120-F120</f>
        <v>16556</v>
      </c>
    </row>
    <row r="121" spans="1:7" x14ac:dyDescent="0.2">
      <c r="A121" s="13" t="s">
        <v>103</v>
      </c>
      <c r="B121" s="14">
        <v>19595</v>
      </c>
      <c r="C121" s="60">
        <f>B121-D121</f>
        <v>58</v>
      </c>
      <c r="D121" s="72">
        <v>19537</v>
      </c>
      <c r="E121" s="72"/>
      <c r="F121" s="60">
        <v>0</v>
      </c>
      <c r="G121" s="60">
        <f>B121-F121</f>
        <v>19595</v>
      </c>
    </row>
    <row r="122" spans="1:7" x14ac:dyDescent="0.2">
      <c r="A122" s="13" t="s">
        <v>143</v>
      </c>
      <c r="B122" s="14">
        <v>297103</v>
      </c>
      <c r="C122" s="60">
        <f>B122-D122</f>
        <v>11933</v>
      </c>
      <c r="D122" s="72">
        <v>285170</v>
      </c>
      <c r="E122" s="72"/>
      <c r="F122" s="60">
        <v>49</v>
      </c>
      <c r="G122" s="60">
        <f>B122-F122</f>
        <v>297054</v>
      </c>
    </row>
    <row r="123" spans="1:7" x14ac:dyDescent="0.2">
      <c r="A123" s="74"/>
      <c r="B123" s="72"/>
      <c r="C123" s="75"/>
      <c r="D123" s="72"/>
      <c r="E123" s="72"/>
    </row>
    <row r="124" spans="1:7" x14ac:dyDescent="0.2">
      <c r="A124" s="68" t="s">
        <v>1366</v>
      </c>
      <c r="B124" s="72">
        <v>67489</v>
      </c>
      <c r="C124" s="60">
        <f>B124-D124</f>
        <v>-42</v>
      </c>
      <c r="D124" s="72">
        <v>67531</v>
      </c>
      <c r="E124" s="72"/>
      <c r="F124" s="76">
        <v>4010</v>
      </c>
      <c r="G124" s="60">
        <f>B124-F124</f>
        <v>63479</v>
      </c>
    </row>
    <row r="125" spans="1:7" x14ac:dyDescent="0.2">
      <c r="A125" s="13" t="s">
        <v>105</v>
      </c>
      <c r="B125" s="14">
        <v>558</v>
      </c>
      <c r="C125" s="60">
        <f>B125-D125</f>
        <v>-9</v>
      </c>
      <c r="D125" s="72">
        <v>567</v>
      </c>
      <c r="E125" s="72"/>
      <c r="F125" s="60">
        <v>0</v>
      </c>
      <c r="G125" s="60">
        <f>B125-F125</f>
        <v>558</v>
      </c>
    </row>
    <row r="126" spans="1:7" x14ac:dyDescent="0.2">
      <c r="A126" s="13" t="s">
        <v>106</v>
      </c>
      <c r="B126" s="14">
        <v>11931</v>
      </c>
      <c r="C126" s="60">
        <f>B126-D126</f>
        <v>-115</v>
      </c>
      <c r="D126" s="72">
        <v>12046</v>
      </c>
      <c r="E126" s="72"/>
      <c r="F126" s="60">
        <v>340</v>
      </c>
      <c r="G126" s="60">
        <f>B126-F126</f>
        <v>11591</v>
      </c>
    </row>
    <row r="127" spans="1:7" x14ac:dyDescent="0.2">
      <c r="A127" s="13" t="s">
        <v>143</v>
      </c>
      <c r="B127" s="14">
        <v>55000</v>
      </c>
      <c r="C127" s="60">
        <f>B127-D127</f>
        <v>82</v>
      </c>
      <c r="D127" s="72">
        <v>54918</v>
      </c>
      <c r="E127" s="72"/>
      <c r="F127" s="60">
        <v>3670</v>
      </c>
      <c r="G127" s="60">
        <f>B127-F127</f>
        <v>51330</v>
      </c>
    </row>
    <row r="128" spans="1:7" x14ac:dyDescent="0.2">
      <c r="A128" s="74"/>
      <c r="B128" s="72"/>
      <c r="C128" s="75"/>
      <c r="D128" s="72"/>
      <c r="E128" s="72"/>
    </row>
    <row r="129" spans="1:7" x14ac:dyDescent="0.2">
      <c r="A129" s="68" t="s">
        <v>1367</v>
      </c>
      <c r="B129" s="72">
        <v>34367</v>
      </c>
      <c r="C129" s="60">
        <f>B129-D129</f>
        <v>-495</v>
      </c>
      <c r="D129" s="72">
        <v>34862</v>
      </c>
      <c r="E129" s="72"/>
      <c r="F129" s="76">
        <v>1940</v>
      </c>
      <c r="G129" s="60">
        <f>B129-F129</f>
        <v>32427</v>
      </c>
    </row>
    <row r="130" spans="1:7" x14ac:dyDescent="0.2">
      <c r="A130" s="13" t="s">
        <v>108</v>
      </c>
      <c r="B130" s="14">
        <v>7540</v>
      </c>
      <c r="C130" s="60">
        <f>B130-D130</f>
        <v>-97</v>
      </c>
      <c r="D130" s="72">
        <v>7637</v>
      </c>
      <c r="E130" s="72"/>
      <c r="F130" s="60">
        <v>0</v>
      </c>
      <c r="G130" s="60">
        <f>B130-F130</f>
        <v>7540</v>
      </c>
    </row>
    <row r="131" spans="1:7" x14ac:dyDescent="0.2">
      <c r="A131" s="13" t="s">
        <v>143</v>
      </c>
      <c r="B131" s="14">
        <v>26827</v>
      </c>
      <c r="C131" s="60">
        <f>B131-D131</f>
        <v>-398</v>
      </c>
      <c r="D131" s="72">
        <v>27225</v>
      </c>
      <c r="E131" s="72"/>
      <c r="F131" s="60">
        <v>1940</v>
      </c>
      <c r="G131" s="60">
        <f>B131-F131</f>
        <v>24887</v>
      </c>
    </row>
    <row r="132" spans="1:7" x14ac:dyDescent="0.2">
      <c r="A132" s="74"/>
      <c r="B132" s="72"/>
      <c r="C132" s="75"/>
      <c r="D132" s="72"/>
      <c r="E132" s="72"/>
    </row>
    <row r="133" spans="1:7" x14ac:dyDescent="0.2">
      <c r="A133" s="68" t="s">
        <v>1368</v>
      </c>
      <c r="B133" s="72">
        <v>16263</v>
      </c>
      <c r="C133" s="60">
        <f>B133-D133</f>
        <v>-159</v>
      </c>
      <c r="D133" s="72">
        <v>16422</v>
      </c>
      <c r="E133" s="72"/>
      <c r="F133" s="60">
        <v>1281</v>
      </c>
      <c r="G133" s="60">
        <f>B133-F133</f>
        <v>14982</v>
      </c>
    </row>
    <row r="134" spans="1:7" x14ac:dyDescent="0.2">
      <c r="A134" s="13" t="s">
        <v>110</v>
      </c>
      <c r="B134" s="14">
        <v>1713</v>
      </c>
      <c r="C134" s="60">
        <f>B134-D134</f>
        <v>-15</v>
      </c>
      <c r="D134" s="72">
        <v>1728</v>
      </c>
      <c r="E134" s="72"/>
      <c r="F134" s="60">
        <v>0</v>
      </c>
      <c r="G134" s="60">
        <f>B134-F134</f>
        <v>1713</v>
      </c>
    </row>
    <row r="135" spans="1:7" x14ac:dyDescent="0.2">
      <c r="A135" s="13" t="s">
        <v>111</v>
      </c>
      <c r="B135" s="14">
        <v>165</v>
      </c>
      <c r="C135" s="60">
        <f>B135-D135</f>
        <v>-4</v>
      </c>
      <c r="D135" s="72">
        <v>169</v>
      </c>
      <c r="E135" s="72"/>
      <c r="F135" s="60">
        <v>0</v>
      </c>
      <c r="G135" s="60">
        <f>B135-F135</f>
        <v>165</v>
      </c>
    </row>
    <row r="136" spans="1:7" x14ac:dyDescent="0.2">
      <c r="A136" s="13" t="s">
        <v>143</v>
      </c>
      <c r="B136" s="14">
        <v>14385</v>
      </c>
      <c r="C136" s="60">
        <f>B136-D136</f>
        <v>-140</v>
      </c>
      <c r="D136" s="72">
        <v>14525</v>
      </c>
      <c r="E136" s="72"/>
      <c r="F136" s="60">
        <v>1281</v>
      </c>
      <c r="G136" s="60">
        <f>B136-F136</f>
        <v>13104</v>
      </c>
    </row>
    <row r="137" spans="1:7" x14ac:dyDescent="0.2">
      <c r="A137" s="13"/>
      <c r="B137" s="14"/>
      <c r="C137" s="77"/>
      <c r="D137" s="72"/>
      <c r="E137" s="72"/>
    </row>
    <row r="138" spans="1:7" x14ac:dyDescent="0.2">
      <c r="A138" s="68" t="s">
        <v>1369</v>
      </c>
      <c r="B138" s="72">
        <v>876075</v>
      </c>
      <c r="C138" s="60">
        <f t="shared" ref="C138:C143" si="12">B138-D138</f>
        <v>11812</v>
      </c>
      <c r="D138" s="72">
        <v>864263</v>
      </c>
      <c r="E138" s="72"/>
      <c r="F138" s="72">
        <v>530</v>
      </c>
      <c r="G138" s="60">
        <f t="shared" ref="G138:G143" si="13">B138-F138</f>
        <v>875545</v>
      </c>
    </row>
    <row r="139" spans="1:7" x14ac:dyDescent="0.2">
      <c r="A139" s="13" t="s">
        <v>113</v>
      </c>
      <c r="B139" s="14">
        <v>12851</v>
      </c>
      <c r="C139" s="60">
        <f t="shared" si="12"/>
        <v>196</v>
      </c>
      <c r="D139" s="72">
        <v>12655</v>
      </c>
      <c r="E139" s="72"/>
      <c r="F139" s="60">
        <v>0</v>
      </c>
      <c r="G139" s="60">
        <f t="shared" si="13"/>
        <v>12851</v>
      </c>
    </row>
    <row r="140" spans="1:7" x14ac:dyDescent="0.2">
      <c r="A140" s="13" t="s">
        <v>114</v>
      </c>
      <c r="B140" s="14">
        <v>1409</v>
      </c>
      <c r="C140" s="60">
        <f t="shared" si="12"/>
        <v>-16</v>
      </c>
      <c r="D140" s="72">
        <v>1425</v>
      </c>
      <c r="E140" s="72"/>
      <c r="F140" s="60">
        <v>0</v>
      </c>
      <c r="G140" s="60">
        <f t="shared" si="13"/>
        <v>1409</v>
      </c>
    </row>
    <row r="141" spans="1:7" x14ac:dyDescent="0.2">
      <c r="A141" s="13" t="s">
        <v>115</v>
      </c>
      <c r="B141" s="14">
        <v>832993</v>
      </c>
      <c r="C141" s="60">
        <f t="shared" si="12"/>
        <v>11209</v>
      </c>
      <c r="D141" s="72">
        <v>821784</v>
      </c>
      <c r="E141" s="72"/>
      <c r="F141" s="60">
        <v>530</v>
      </c>
      <c r="G141" s="60">
        <f t="shared" si="13"/>
        <v>832463</v>
      </c>
    </row>
    <row r="142" spans="1:7" x14ac:dyDescent="0.2">
      <c r="A142" s="13" t="s">
        <v>116</v>
      </c>
      <c r="B142" s="14">
        <v>21713</v>
      </c>
      <c r="C142" s="60">
        <f t="shared" si="12"/>
        <v>351</v>
      </c>
      <c r="D142" s="72">
        <v>21362</v>
      </c>
      <c r="E142" s="72"/>
      <c r="F142" s="60">
        <v>0</v>
      </c>
      <c r="G142" s="60">
        <f t="shared" si="13"/>
        <v>21713</v>
      </c>
    </row>
    <row r="143" spans="1:7" x14ac:dyDescent="0.2">
      <c r="A143" s="13" t="s">
        <v>117</v>
      </c>
      <c r="B143" s="14">
        <v>7109</v>
      </c>
      <c r="C143" s="60">
        <f t="shared" si="12"/>
        <v>72</v>
      </c>
      <c r="D143" s="72">
        <v>7037</v>
      </c>
      <c r="E143" s="72"/>
      <c r="F143" s="60">
        <v>0</v>
      </c>
      <c r="G143" s="60">
        <f t="shared" si="13"/>
        <v>7109</v>
      </c>
    </row>
    <row r="144" spans="1:7" x14ac:dyDescent="0.2">
      <c r="B144" s="72"/>
      <c r="C144" s="75"/>
      <c r="D144" s="72"/>
      <c r="E144" s="72"/>
    </row>
    <row r="145" spans="1:7" x14ac:dyDescent="0.2">
      <c r="A145" s="68" t="s">
        <v>1370</v>
      </c>
      <c r="B145" s="72">
        <v>301120</v>
      </c>
      <c r="C145" s="60">
        <f>B145-D145</f>
        <v>3501</v>
      </c>
      <c r="D145" s="72">
        <v>297619</v>
      </c>
      <c r="E145" s="72"/>
      <c r="F145" s="72">
        <v>2682</v>
      </c>
      <c r="G145" s="60">
        <f>B145-F145</f>
        <v>298438</v>
      </c>
    </row>
    <row r="146" spans="1:7" x14ac:dyDescent="0.2">
      <c r="A146" s="13" t="s">
        <v>119</v>
      </c>
      <c r="B146" s="14">
        <v>1654</v>
      </c>
      <c r="C146" s="60">
        <f>B146-D146</f>
        <v>-44</v>
      </c>
      <c r="D146" s="72">
        <v>1698</v>
      </c>
      <c r="E146" s="72"/>
      <c r="F146" s="60">
        <v>0</v>
      </c>
      <c r="G146" s="60">
        <f>B146-F146</f>
        <v>1654</v>
      </c>
    </row>
    <row r="147" spans="1:7" x14ac:dyDescent="0.2">
      <c r="A147" s="13" t="s">
        <v>120</v>
      </c>
      <c r="B147" s="14">
        <v>52188</v>
      </c>
      <c r="C147" s="60">
        <f>B147-D147</f>
        <v>265</v>
      </c>
      <c r="D147" s="72">
        <v>51923</v>
      </c>
      <c r="E147" s="72"/>
      <c r="F147" s="60">
        <v>34</v>
      </c>
      <c r="G147" s="60">
        <f>B147-F147</f>
        <v>52154</v>
      </c>
    </row>
    <row r="148" spans="1:7" x14ac:dyDescent="0.2">
      <c r="A148" s="13" t="s">
        <v>143</v>
      </c>
      <c r="B148" s="14">
        <v>247278</v>
      </c>
      <c r="C148" s="60">
        <f>B148-D148</f>
        <v>3280</v>
      </c>
      <c r="D148" s="72">
        <v>243998</v>
      </c>
      <c r="E148" s="72"/>
      <c r="F148" s="60">
        <v>2648</v>
      </c>
      <c r="G148" s="60">
        <f>B148-F148</f>
        <v>244630</v>
      </c>
    </row>
    <row r="149" spans="1:7" x14ac:dyDescent="0.2">
      <c r="A149" s="74"/>
      <c r="B149" s="72"/>
      <c r="C149" s="75"/>
      <c r="D149" s="72"/>
      <c r="E149" s="72"/>
    </row>
    <row r="150" spans="1:7" x14ac:dyDescent="0.2">
      <c r="A150" s="68" t="s">
        <v>1371</v>
      </c>
      <c r="B150" s="72">
        <v>97843</v>
      </c>
      <c r="C150" s="60">
        <f t="shared" ref="C150:C156" si="14">B150-D150</f>
        <v>2147</v>
      </c>
      <c r="D150" s="72">
        <v>95696</v>
      </c>
      <c r="E150" s="72"/>
      <c r="F150" s="60">
        <v>0</v>
      </c>
      <c r="G150" s="60">
        <f t="shared" ref="G150:G156" si="15">B150-F150</f>
        <v>97843</v>
      </c>
    </row>
    <row r="151" spans="1:7" x14ac:dyDescent="0.2">
      <c r="A151" s="13" t="s">
        <v>122</v>
      </c>
      <c r="B151" s="14">
        <v>335</v>
      </c>
      <c r="C151" s="60">
        <f t="shared" si="14"/>
        <v>-3</v>
      </c>
      <c r="D151" s="72">
        <v>338</v>
      </c>
      <c r="E151" s="72"/>
      <c r="F151" s="60">
        <v>0</v>
      </c>
      <c r="G151" s="60">
        <f t="shared" si="15"/>
        <v>335</v>
      </c>
    </row>
    <row r="152" spans="1:7" x14ac:dyDescent="0.2">
      <c r="A152" s="13" t="s">
        <v>123</v>
      </c>
      <c r="B152" s="14">
        <v>2686</v>
      </c>
      <c r="C152" s="60">
        <f t="shared" si="14"/>
        <v>10</v>
      </c>
      <c r="D152" s="72">
        <v>2676</v>
      </c>
      <c r="E152" s="72"/>
      <c r="F152" s="60">
        <v>0</v>
      </c>
      <c r="G152" s="60">
        <f t="shared" si="15"/>
        <v>2686</v>
      </c>
    </row>
    <row r="153" spans="1:7" x14ac:dyDescent="0.2">
      <c r="A153" s="13" t="s">
        <v>124</v>
      </c>
      <c r="B153" s="14">
        <v>4450</v>
      </c>
      <c r="C153" s="60">
        <f t="shared" si="14"/>
        <v>26</v>
      </c>
      <c r="D153" s="72">
        <v>4424</v>
      </c>
      <c r="E153" s="72"/>
      <c r="F153" s="60">
        <v>0</v>
      </c>
      <c r="G153" s="60">
        <f t="shared" si="15"/>
        <v>4450</v>
      </c>
    </row>
    <row r="154" spans="1:7" x14ac:dyDescent="0.2">
      <c r="A154" s="13" t="s">
        <v>125</v>
      </c>
      <c r="B154" s="60">
        <v>3</v>
      </c>
      <c r="C154" s="60">
        <f t="shared" si="14"/>
        <v>-13</v>
      </c>
      <c r="D154" s="72">
        <v>16</v>
      </c>
      <c r="E154" s="72"/>
      <c r="F154" s="60">
        <v>0</v>
      </c>
      <c r="G154" s="60">
        <f t="shared" si="15"/>
        <v>3</v>
      </c>
    </row>
    <row r="155" spans="1:7" x14ac:dyDescent="0.2">
      <c r="A155" s="13" t="s">
        <v>126</v>
      </c>
      <c r="B155" s="14">
        <v>77068</v>
      </c>
      <c r="C155" s="60">
        <f t="shared" si="14"/>
        <v>1888</v>
      </c>
      <c r="D155" s="72">
        <v>75180</v>
      </c>
      <c r="E155" s="72"/>
      <c r="F155" s="60">
        <v>0</v>
      </c>
      <c r="G155" s="60">
        <f t="shared" si="15"/>
        <v>77068</v>
      </c>
    </row>
    <row r="156" spans="1:7" x14ac:dyDescent="0.2">
      <c r="A156" s="13" t="s">
        <v>143</v>
      </c>
      <c r="B156" s="14">
        <v>13301</v>
      </c>
      <c r="C156" s="60">
        <f t="shared" si="14"/>
        <v>239</v>
      </c>
      <c r="D156" s="72">
        <v>13062</v>
      </c>
      <c r="E156" s="72"/>
      <c r="F156" s="60">
        <v>0</v>
      </c>
      <c r="G156" s="60">
        <f t="shared" si="15"/>
        <v>13301</v>
      </c>
    </row>
    <row r="157" spans="1:7" x14ac:dyDescent="0.2">
      <c r="A157" s="74"/>
      <c r="B157" s="72" t="s">
        <v>722</v>
      </c>
      <c r="C157" s="75"/>
      <c r="D157" s="72"/>
      <c r="E157" s="72"/>
    </row>
    <row r="158" spans="1:7" x14ac:dyDescent="0.2">
      <c r="A158" s="68" t="s">
        <v>1372</v>
      </c>
      <c r="B158" s="72">
        <v>11562</v>
      </c>
      <c r="C158" s="60">
        <f>B158-D158</f>
        <v>13</v>
      </c>
      <c r="D158" s="72">
        <v>11549</v>
      </c>
      <c r="E158" s="72"/>
      <c r="F158" s="60">
        <v>1706</v>
      </c>
      <c r="G158" s="60">
        <f>B158-F158</f>
        <v>9856</v>
      </c>
    </row>
    <row r="159" spans="1:7" x14ac:dyDescent="0.2">
      <c r="A159" s="13" t="s">
        <v>128</v>
      </c>
      <c r="B159" s="14">
        <v>2258</v>
      </c>
      <c r="C159" s="60">
        <f>B159-D159</f>
        <v>27</v>
      </c>
      <c r="D159" s="72">
        <v>2231</v>
      </c>
      <c r="E159" s="72"/>
      <c r="F159" s="60">
        <v>0</v>
      </c>
      <c r="G159" s="60">
        <f>B159-F159</f>
        <v>2258</v>
      </c>
    </row>
    <row r="160" spans="1:7" x14ac:dyDescent="0.2">
      <c r="A160" s="13" t="s">
        <v>129</v>
      </c>
      <c r="B160" s="14">
        <v>2803</v>
      </c>
      <c r="C160" s="60">
        <f>B160-D160</f>
        <v>25</v>
      </c>
      <c r="D160" s="72">
        <v>2778</v>
      </c>
      <c r="E160" s="72"/>
      <c r="F160" s="60">
        <v>1431</v>
      </c>
      <c r="G160" s="60">
        <f>B160-F160</f>
        <v>1372</v>
      </c>
    </row>
    <row r="161" spans="1:7" x14ac:dyDescent="0.2">
      <c r="A161" s="13" t="s">
        <v>143</v>
      </c>
      <c r="B161" s="14">
        <v>6501</v>
      </c>
      <c r="C161" s="60">
        <f>B161-D161</f>
        <v>-39</v>
      </c>
      <c r="D161" s="72">
        <v>6540</v>
      </c>
      <c r="E161" s="72"/>
      <c r="F161" s="60">
        <v>275</v>
      </c>
      <c r="G161" s="60">
        <f>B161-F161</f>
        <v>6226</v>
      </c>
    </row>
    <row r="162" spans="1:7" x14ac:dyDescent="0.2">
      <c r="A162" s="74"/>
      <c r="B162" s="72"/>
      <c r="C162" s="75"/>
      <c r="D162" s="72"/>
      <c r="E162" s="72"/>
    </row>
    <row r="163" spans="1:7" x14ac:dyDescent="0.2">
      <c r="A163" s="68" t="s">
        <v>1373</v>
      </c>
      <c r="B163" s="72">
        <v>47588</v>
      </c>
      <c r="C163" s="60">
        <f t="shared" ref="C163:C170" si="16">B163-D163</f>
        <v>1199</v>
      </c>
      <c r="D163" s="72">
        <v>46389</v>
      </c>
      <c r="E163" s="72"/>
      <c r="F163" s="60">
        <v>2810</v>
      </c>
      <c r="G163" s="60">
        <f t="shared" ref="G163:G170" si="17">B163-F163</f>
        <v>44778</v>
      </c>
    </row>
    <row r="164" spans="1:7" x14ac:dyDescent="0.2">
      <c r="A164" s="13" t="s">
        <v>131</v>
      </c>
      <c r="B164" s="14">
        <v>3092</v>
      </c>
      <c r="C164" s="60">
        <f t="shared" si="16"/>
        <v>-560</v>
      </c>
      <c r="D164" s="72">
        <v>3652</v>
      </c>
      <c r="E164" s="72"/>
      <c r="F164" s="60">
        <v>892</v>
      </c>
      <c r="G164" s="60">
        <f t="shared" si="17"/>
        <v>2200</v>
      </c>
    </row>
    <row r="165" spans="1:7" x14ac:dyDescent="0.2">
      <c r="A165" s="13" t="s">
        <v>132</v>
      </c>
      <c r="B165" s="14">
        <v>618</v>
      </c>
      <c r="C165" s="60">
        <f t="shared" si="16"/>
        <v>16</v>
      </c>
      <c r="D165" s="72">
        <v>602</v>
      </c>
      <c r="E165" s="72"/>
      <c r="F165" s="60">
        <v>0</v>
      </c>
      <c r="G165" s="60">
        <f t="shared" si="17"/>
        <v>618</v>
      </c>
    </row>
    <row r="166" spans="1:7" x14ac:dyDescent="0.2">
      <c r="A166" s="13" t="s">
        <v>133</v>
      </c>
      <c r="B166" s="14">
        <v>1451</v>
      </c>
      <c r="C166" s="60">
        <f t="shared" si="16"/>
        <v>-9</v>
      </c>
      <c r="D166" s="72">
        <v>1460</v>
      </c>
      <c r="E166" s="72"/>
      <c r="F166" s="60">
        <v>0</v>
      </c>
      <c r="G166" s="60">
        <f t="shared" si="17"/>
        <v>1451</v>
      </c>
    </row>
    <row r="167" spans="1:7" x14ac:dyDescent="0.2">
      <c r="A167" s="13" t="s">
        <v>134</v>
      </c>
      <c r="B167" s="14">
        <v>1732</v>
      </c>
      <c r="C167" s="60">
        <f t="shared" si="16"/>
        <v>-22</v>
      </c>
      <c r="D167" s="72">
        <v>1754</v>
      </c>
      <c r="E167" s="72"/>
      <c r="F167" s="60">
        <v>0</v>
      </c>
      <c r="G167" s="60">
        <f t="shared" si="17"/>
        <v>1732</v>
      </c>
    </row>
    <row r="168" spans="1:7" x14ac:dyDescent="0.2">
      <c r="A168" s="13" t="s">
        <v>135</v>
      </c>
      <c r="B168" s="14">
        <v>3301</v>
      </c>
      <c r="C168" s="60">
        <f t="shared" si="16"/>
        <v>297</v>
      </c>
      <c r="D168" s="72">
        <v>3004</v>
      </c>
      <c r="E168" s="72"/>
      <c r="F168" s="60">
        <v>0</v>
      </c>
      <c r="G168" s="60">
        <f t="shared" si="17"/>
        <v>3301</v>
      </c>
    </row>
    <row r="169" spans="1:7" x14ac:dyDescent="0.2">
      <c r="A169" s="13" t="s">
        <v>136</v>
      </c>
      <c r="B169" s="14">
        <v>7920</v>
      </c>
      <c r="C169" s="60">
        <f t="shared" si="16"/>
        <v>-52</v>
      </c>
      <c r="D169" s="72">
        <v>7972</v>
      </c>
      <c r="E169" s="72"/>
      <c r="F169" s="60">
        <v>388</v>
      </c>
      <c r="G169" s="60">
        <f t="shared" si="17"/>
        <v>7532</v>
      </c>
    </row>
    <row r="170" spans="1:7" x14ac:dyDescent="0.2">
      <c r="A170" s="13" t="s">
        <v>143</v>
      </c>
      <c r="B170" s="14">
        <v>29474</v>
      </c>
      <c r="C170" s="60">
        <f t="shared" si="16"/>
        <v>1529</v>
      </c>
      <c r="D170" s="72">
        <v>27945</v>
      </c>
      <c r="E170" s="72"/>
      <c r="F170" s="60">
        <v>1530</v>
      </c>
      <c r="G170" s="60">
        <f t="shared" si="17"/>
        <v>27944</v>
      </c>
    </row>
    <row r="171" spans="1:7" x14ac:dyDescent="0.2">
      <c r="A171" s="74"/>
      <c r="B171" s="72"/>
      <c r="C171" s="75"/>
      <c r="D171" s="72"/>
      <c r="E171" s="72"/>
    </row>
    <row r="172" spans="1:7" x14ac:dyDescent="0.2">
      <c r="A172" s="68" t="s">
        <v>1374</v>
      </c>
      <c r="B172" s="72">
        <v>16880</v>
      </c>
      <c r="C172" s="60">
        <f>B172-D172</f>
        <v>-59</v>
      </c>
      <c r="D172" s="72">
        <v>16939</v>
      </c>
      <c r="E172" s="72"/>
      <c r="F172" s="60">
        <v>847</v>
      </c>
      <c r="G172" s="60">
        <f>B172-F172</f>
        <v>16033</v>
      </c>
    </row>
    <row r="173" spans="1:7" x14ac:dyDescent="0.2">
      <c r="A173" s="13" t="s">
        <v>138</v>
      </c>
      <c r="B173" s="14">
        <v>430</v>
      </c>
      <c r="C173" s="60">
        <f>B173-D173</f>
        <v>-26</v>
      </c>
      <c r="D173" s="72">
        <v>456</v>
      </c>
      <c r="E173" s="72"/>
      <c r="F173" s="60">
        <v>0</v>
      </c>
      <c r="G173" s="60">
        <f>B173-F173</f>
        <v>430</v>
      </c>
    </row>
    <row r="174" spans="1:7" x14ac:dyDescent="0.2">
      <c r="A174" s="13" t="s">
        <v>139</v>
      </c>
      <c r="B174" s="14">
        <v>272</v>
      </c>
      <c r="C174" s="60">
        <f>B174-D174</f>
        <v>-6</v>
      </c>
      <c r="D174" s="72">
        <v>278</v>
      </c>
      <c r="E174" s="72"/>
      <c r="F174" s="60">
        <v>0</v>
      </c>
      <c r="G174" s="60">
        <f>B174-F174</f>
        <v>272</v>
      </c>
    </row>
    <row r="175" spans="1:7" x14ac:dyDescent="0.2">
      <c r="A175" s="13" t="s">
        <v>140</v>
      </c>
      <c r="B175" s="14">
        <v>1965</v>
      </c>
      <c r="C175" s="60">
        <f>B175-D175</f>
        <v>-34</v>
      </c>
      <c r="D175" s="72">
        <v>1999</v>
      </c>
      <c r="E175" s="72"/>
      <c r="F175" s="60">
        <v>0</v>
      </c>
      <c r="G175" s="60">
        <f>B175-F175</f>
        <v>1965</v>
      </c>
    </row>
    <row r="176" spans="1:7" x14ac:dyDescent="0.2">
      <c r="A176" s="13" t="s">
        <v>143</v>
      </c>
      <c r="B176" s="14">
        <v>14213</v>
      </c>
      <c r="C176" s="60">
        <f>B176-D176</f>
        <v>7</v>
      </c>
      <c r="D176" s="72">
        <v>14206</v>
      </c>
      <c r="E176" s="72"/>
      <c r="F176" s="60">
        <v>847</v>
      </c>
      <c r="G176" s="60">
        <f>B176-F176</f>
        <v>13366</v>
      </c>
    </row>
    <row r="177" spans="1:7" x14ac:dyDescent="0.2">
      <c r="A177" s="74"/>
      <c r="B177" s="72"/>
      <c r="C177" s="75"/>
      <c r="D177" s="72"/>
      <c r="E177" s="72"/>
    </row>
    <row r="178" spans="1:7" x14ac:dyDescent="0.2">
      <c r="A178" s="68" t="s">
        <v>1375</v>
      </c>
      <c r="B178" s="72">
        <v>12658</v>
      </c>
      <c r="C178" s="60">
        <f>B178-D178</f>
        <v>-226</v>
      </c>
      <c r="D178" s="72">
        <v>12884</v>
      </c>
      <c r="E178" s="72"/>
      <c r="F178" s="60">
        <v>970</v>
      </c>
      <c r="G178" s="60">
        <f>B178-F178</f>
        <v>11688</v>
      </c>
    </row>
    <row r="179" spans="1:7" x14ac:dyDescent="0.2">
      <c r="A179" s="13" t="s">
        <v>142</v>
      </c>
      <c r="B179" s="14">
        <v>1691</v>
      </c>
      <c r="C179" s="60">
        <f>B179-D179</f>
        <v>11</v>
      </c>
      <c r="D179" s="72">
        <v>1680</v>
      </c>
      <c r="E179" s="72"/>
      <c r="F179" s="60">
        <v>0</v>
      </c>
      <c r="G179" s="60">
        <f>B179-F179</f>
        <v>1691</v>
      </c>
    </row>
    <row r="180" spans="1:7" x14ac:dyDescent="0.2">
      <c r="A180" s="13" t="s">
        <v>143</v>
      </c>
      <c r="B180" s="14">
        <v>10967</v>
      </c>
      <c r="C180" s="60">
        <f>B180-D180</f>
        <v>-237</v>
      </c>
      <c r="D180" s="72">
        <v>11204</v>
      </c>
      <c r="E180" s="72"/>
      <c r="F180" s="60">
        <v>970</v>
      </c>
      <c r="G180" s="60">
        <f>B180-F180</f>
        <v>9997</v>
      </c>
    </row>
    <row r="181" spans="1:7" x14ac:dyDescent="0.2">
      <c r="A181" s="74"/>
      <c r="B181" s="72"/>
      <c r="C181" s="75"/>
      <c r="D181" s="72"/>
      <c r="E181" s="72"/>
    </row>
    <row r="182" spans="1:7" x14ac:dyDescent="0.2">
      <c r="A182" s="68" t="s">
        <v>1376</v>
      </c>
      <c r="B182" s="72">
        <v>16106</v>
      </c>
      <c r="C182" s="60">
        <f>B182-D182</f>
        <v>243</v>
      </c>
      <c r="D182" s="72">
        <v>15863</v>
      </c>
      <c r="E182" s="72"/>
      <c r="F182" s="60">
        <v>3358</v>
      </c>
      <c r="G182" s="60">
        <f>B182-F182</f>
        <v>12748</v>
      </c>
    </row>
    <row r="183" spans="1:7" x14ac:dyDescent="0.2">
      <c r="A183" s="13" t="s">
        <v>145</v>
      </c>
      <c r="B183" s="14">
        <v>3489</v>
      </c>
      <c r="C183" s="60">
        <f>B183-D183</f>
        <v>44</v>
      </c>
      <c r="D183" s="72">
        <v>3445</v>
      </c>
      <c r="E183" s="72"/>
      <c r="F183" s="60">
        <v>0</v>
      </c>
      <c r="G183" s="60">
        <f>B183-F183</f>
        <v>3489</v>
      </c>
    </row>
    <row r="184" spans="1:7" x14ac:dyDescent="0.2">
      <c r="A184" s="13" t="s">
        <v>146</v>
      </c>
      <c r="B184" s="14">
        <v>1994</v>
      </c>
      <c r="C184" s="60">
        <f>B184-D184</f>
        <v>13</v>
      </c>
      <c r="D184" s="72">
        <v>1981</v>
      </c>
      <c r="E184" s="72"/>
      <c r="F184" s="60">
        <v>0</v>
      </c>
      <c r="G184" s="60">
        <f>B184-F184</f>
        <v>1994</v>
      </c>
    </row>
    <row r="185" spans="1:7" x14ac:dyDescent="0.2">
      <c r="A185" s="13" t="s">
        <v>143</v>
      </c>
      <c r="B185" s="14">
        <v>10623</v>
      </c>
      <c r="C185" s="60">
        <f>B185-D185</f>
        <v>186</v>
      </c>
      <c r="D185" s="72">
        <v>10437</v>
      </c>
      <c r="E185" s="72"/>
      <c r="F185" s="60">
        <v>3358</v>
      </c>
      <c r="G185" s="60">
        <f>B185-F185</f>
        <v>7265</v>
      </c>
    </row>
    <row r="186" spans="1:7" x14ac:dyDescent="0.2">
      <c r="A186" s="74"/>
      <c r="B186" s="72"/>
      <c r="C186" s="75"/>
      <c r="D186" s="72"/>
      <c r="E186" s="72"/>
    </row>
    <row r="187" spans="1:7" x14ac:dyDescent="0.2">
      <c r="A187" s="68" t="s">
        <v>1377</v>
      </c>
      <c r="B187" s="72">
        <v>14507</v>
      </c>
      <c r="C187" s="60">
        <f>B187-D187</f>
        <v>-292</v>
      </c>
      <c r="D187" s="72">
        <v>14799</v>
      </c>
      <c r="E187" s="72"/>
      <c r="F187" s="60">
        <v>2452</v>
      </c>
      <c r="G187" s="60">
        <f>B187-F187</f>
        <v>12055</v>
      </c>
    </row>
    <row r="188" spans="1:7" x14ac:dyDescent="0.2">
      <c r="A188" s="13" t="s">
        <v>148</v>
      </c>
      <c r="B188" s="14">
        <v>2978</v>
      </c>
      <c r="C188" s="60">
        <f>B188-D188</f>
        <v>-1568</v>
      </c>
      <c r="D188" s="72">
        <v>4546</v>
      </c>
      <c r="E188" s="72"/>
      <c r="F188" s="60">
        <v>1328</v>
      </c>
      <c r="G188" s="60">
        <f>B188-F188</f>
        <v>1650</v>
      </c>
    </row>
    <row r="189" spans="1:7" x14ac:dyDescent="0.2">
      <c r="A189" s="13" t="s">
        <v>149</v>
      </c>
      <c r="B189" s="14">
        <v>895</v>
      </c>
      <c r="C189" s="60">
        <f>B189-D189</f>
        <v>17</v>
      </c>
      <c r="D189" s="72">
        <v>878</v>
      </c>
      <c r="E189" s="72"/>
      <c r="F189" s="60">
        <v>0</v>
      </c>
      <c r="G189" s="60">
        <f>B189-F189</f>
        <v>895</v>
      </c>
    </row>
    <row r="190" spans="1:7" x14ac:dyDescent="0.2">
      <c r="A190" s="13" t="s">
        <v>150</v>
      </c>
      <c r="B190" s="14">
        <v>771</v>
      </c>
      <c r="C190" s="60">
        <f>B190-D190</f>
        <v>-6</v>
      </c>
      <c r="D190" s="72">
        <v>777</v>
      </c>
      <c r="E190" s="72"/>
      <c r="F190" s="60">
        <v>0</v>
      </c>
      <c r="G190" s="60">
        <f>B190-F190</f>
        <v>771</v>
      </c>
    </row>
    <row r="191" spans="1:7" x14ac:dyDescent="0.2">
      <c r="A191" s="13" t="s">
        <v>143</v>
      </c>
      <c r="B191" s="14">
        <v>9863</v>
      </c>
      <c r="C191" s="60">
        <f>B191-D191</f>
        <v>1265</v>
      </c>
      <c r="D191" s="72">
        <v>8598</v>
      </c>
      <c r="E191" s="72"/>
      <c r="F191" s="60">
        <v>1124</v>
      </c>
      <c r="G191" s="60">
        <f>B191-F191</f>
        <v>8739</v>
      </c>
    </row>
    <row r="192" spans="1:7" x14ac:dyDescent="0.2">
      <c r="A192" s="74"/>
      <c r="B192" s="72"/>
      <c r="C192" s="75"/>
      <c r="D192" s="72"/>
      <c r="E192" s="72"/>
    </row>
    <row r="193" spans="1:7" x14ac:dyDescent="0.2">
      <c r="A193" s="68" t="s">
        <v>1378</v>
      </c>
      <c r="B193" s="72">
        <v>27682</v>
      </c>
      <c r="C193" s="60">
        <f>B193-D193</f>
        <v>-49</v>
      </c>
      <c r="D193" s="72">
        <v>27731</v>
      </c>
      <c r="E193" s="72"/>
      <c r="F193" s="60">
        <v>1908</v>
      </c>
      <c r="G193" s="60">
        <f>B193-F193</f>
        <v>25774</v>
      </c>
    </row>
    <row r="194" spans="1:7" x14ac:dyDescent="0.2">
      <c r="A194" s="13" t="s">
        <v>152</v>
      </c>
      <c r="B194" s="14">
        <v>2907</v>
      </c>
      <c r="C194" s="60">
        <f>B194-D194</f>
        <v>-23</v>
      </c>
      <c r="D194" s="72">
        <v>2930</v>
      </c>
      <c r="E194" s="72"/>
      <c r="F194" s="60">
        <v>0</v>
      </c>
      <c r="G194" s="60">
        <f>B194-F194</f>
        <v>2907</v>
      </c>
    </row>
    <row r="195" spans="1:7" x14ac:dyDescent="0.2">
      <c r="A195" s="13" t="s">
        <v>153</v>
      </c>
      <c r="B195" s="14">
        <v>5016</v>
      </c>
      <c r="C195" s="60">
        <f>B195-D195</f>
        <v>15</v>
      </c>
      <c r="D195" s="72">
        <v>5001</v>
      </c>
      <c r="E195" s="72"/>
      <c r="F195" s="60">
        <v>0</v>
      </c>
      <c r="G195" s="60">
        <f>B195-F195</f>
        <v>5016</v>
      </c>
    </row>
    <row r="196" spans="1:7" x14ac:dyDescent="0.2">
      <c r="A196" s="13" t="s">
        <v>154</v>
      </c>
      <c r="B196" s="14">
        <v>1818</v>
      </c>
      <c r="C196" s="60">
        <f>B196-D196</f>
        <v>-9</v>
      </c>
      <c r="D196" s="72">
        <v>1827</v>
      </c>
      <c r="E196" s="72"/>
      <c r="F196" s="60">
        <v>0</v>
      </c>
      <c r="G196" s="60">
        <f>B196-F196</f>
        <v>1818</v>
      </c>
    </row>
    <row r="197" spans="1:7" x14ac:dyDescent="0.2">
      <c r="A197" s="13" t="s">
        <v>143</v>
      </c>
      <c r="B197" s="14">
        <v>17941</v>
      </c>
      <c r="C197" s="60">
        <f>B197-D197</f>
        <v>-32</v>
      </c>
      <c r="D197" s="72">
        <v>17973</v>
      </c>
      <c r="E197" s="72"/>
      <c r="F197" s="60">
        <v>1908</v>
      </c>
      <c r="G197" s="60">
        <f>B197-F197</f>
        <v>16033</v>
      </c>
    </row>
    <row r="198" spans="1:7" x14ac:dyDescent="0.2">
      <c r="A198" s="74"/>
      <c r="B198" s="72"/>
      <c r="C198" s="75"/>
      <c r="D198" s="72"/>
      <c r="E198" s="72"/>
    </row>
    <row r="199" spans="1:7" x14ac:dyDescent="0.2">
      <c r="A199" s="68" t="s">
        <v>1379</v>
      </c>
      <c r="B199" s="72">
        <v>37808</v>
      </c>
      <c r="C199" s="60">
        <f>B199-D199</f>
        <v>-1332</v>
      </c>
      <c r="D199" s="72">
        <v>39140</v>
      </c>
      <c r="E199" s="72"/>
      <c r="F199" s="60">
        <v>0</v>
      </c>
      <c r="G199" s="60">
        <f>B199-F199</f>
        <v>37808</v>
      </c>
    </row>
    <row r="200" spans="1:7" x14ac:dyDescent="0.2">
      <c r="A200" s="13" t="s">
        <v>156</v>
      </c>
      <c r="B200" s="14">
        <v>7251</v>
      </c>
      <c r="C200" s="60">
        <f>B200-D200</f>
        <v>96</v>
      </c>
      <c r="D200" s="72">
        <v>7155</v>
      </c>
      <c r="E200" s="72"/>
      <c r="F200" s="60">
        <v>0</v>
      </c>
      <c r="G200" s="60">
        <f>B200-F200</f>
        <v>7251</v>
      </c>
    </row>
    <row r="201" spans="1:7" x14ac:dyDescent="0.2">
      <c r="A201" s="13" t="s">
        <v>157</v>
      </c>
      <c r="B201" s="14">
        <v>4669</v>
      </c>
      <c r="C201" s="60">
        <f>B201-D201</f>
        <v>29</v>
      </c>
      <c r="D201" s="72">
        <v>4640</v>
      </c>
      <c r="E201" s="72"/>
      <c r="F201" s="60">
        <v>0</v>
      </c>
      <c r="G201" s="60">
        <f>B201-F201</f>
        <v>4669</v>
      </c>
    </row>
    <row r="202" spans="1:7" x14ac:dyDescent="0.2">
      <c r="A202" s="13" t="s">
        <v>143</v>
      </c>
      <c r="B202" s="14">
        <v>25888</v>
      </c>
      <c r="C202" s="60">
        <f>B202-D202</f>
        <v>-1457</v>
      </c>
      <c r="D202" s="72">
        <v>27345</v>
      </c>
      <c r="E202" s="72"/>
      <c r="F202" s="60">
        <v>0</v>
      </c>
      <c r="G202" s="60">
        <f>B202-F202</f>
        <v>25888</v>
      </c>
    </row>
    <row r="203" spans="1:7" x14ac:dyDescent="0.2">
      <c r="A203" s="74"/>
      <c r="B203" s="72"/>
      <c r="C203" s="75"/>
      <c r="D203" s="72"/>
      <c r="E203" s="72"/>
    </row>
    <row r="204" spans="1:7" x14ac:dyDescent="0.2">
      <c r="A204" s="68" t="s">
        <v>1380</v>
      </c>
      <c r="B204" s="72">
        <v>173808</v>
      </c>
      <c r="C204" s="60">
        <f>B204-D204</f>
        <v>1030</v>
      </c>
      <c r="D204" s="72">
        <v>172778</v>
      </c>
      <c r="E204" s="72"/>
      <c r="F204" s="60">
        <v>521</v>
      </c>
      <c r="G204" s="60">
        <f>B204-F204</f>
        <v>173287</v>
      </c>
    </row>
    <row r="205" spans="1:7" x14ac:dyDescent="0.2">
      <c r="A205" s="13" t="s">
        <v>159</v>
      </c>
      <c r="B205" s="14">
        <v>7643</v>
      </c>
      <c r="C205" s="60">
        <f>B205-D205</f>
        <v>-76</v>
      </c>
      <c r="D205" s="72">
        <v>7719</v>
      </c>
      <c r="E205" s="72"/>
      <c r="F205" s="60">
        <v>0</v>
      </c>
      <c r="G205" s="60">
        <f>B205-F205</f>
        <v>7643</v>
      </c>
    </row>
    <row r="206" spans="1:7" x14ac:dyDescent="0.2">
      <c r="A206" s="13" t="s">
        <v>694</v>
      </c>
      <c r="B206" s="14">
        <v>5</v>
      </c>
      <c r="C206" s="60">
        <f>B206-D206</f>
        <v>-7</v>
      </c>
      <c r="D206" s="72">
        <v>12</v>
      </c>
      <c r="E206" s="72"/>
      <c r="F206" s="60">
        <v>0</v>
      </c>
      <c r="G206" s="60">
        <f>B206-F206</f>
        <v>5</v>
      </c>
    </row>
    <row r="207" spans="1:7" x14ac:dyDescent="0.2">
      <c r="A207" s="13" t="s">
        <v>143</v>
      </c>
      <c r="B207" s="14">
        <v>166160</v>
      </c>
      <c r="C207" s="60">
        <f>B207-D207</f>
        <v>1113</v>
      </c>
      <c r="D207" s="72">
        <v>165047</v>
      </c>
      <c r="E207" s="72"/>
      <c r="F207" s="60">
        <v>521</v>
      </c>
      <c r="G207" s="60">
        <f>B207-F207</f>
        <v>165639</v>
      </c>
    </row>
    <row r="208" spans="1:7" x14ac:dyDescent="0.2">
      <c r="A208" s="74"/>
      <c r="B208" s="72"/>
      <c r="C208" s="75"/>
      <c r="D208" s="72"/>
      <c r="E208" s="72"/>
    </row>
    <row r="209" spans="1:7" x14ac:dyDescent="0.2">
      <c r="A209" s="68" t="s">
        <v>1381</v>
      </c>
      <c r="B209" s="72">
        <v>99092</v>
      </c>
      <c r="C209" s="60">
        <f>B209-D209</f>
        <v>306</v>
      </c>
      <c r="D209" s="72">
        <v>98786</v>
      </c>
      <c r="E209" s="72"/>
      <c r="F209" s="60">
        <v>23</v>
      </c>
      <c r="G209" s="60">
        <f>B209-F209</f>
        <v>99069</v>
      </c>
    </row>
    <row r="210" spans="1:7" x14ac:dyDescent="0.2">
      <c r="A210" s="13" t="s">
        <v>162</v>
      </c>
      <c r="B210" s="14">
        <v>9189</v>
      </c>
      <c r="C210" s="60">
        <f>B210-D210</f>
        <v>353</v>
      </c>
      <c r="D210" s="72">
        <v>8836</v>
      </c>
      <c r="E210" s="72"/>
      <c r="F210" s="60">
        <v>0</v>
      </c>
      <c r="G210" s="60">
        <f>B210-F210</f>
        <v>9189</v>
      </c>
    </row>
    <row r="211" spans="1:7" x14ac:dyDescent="0.2">
      <c r="A211" s="13" t="s">
        <v>163</v>
      </c>
      <c r="B211" s="14">
        <v>2316</v>
      </c>
      <c r="C211" s="60">
        <f>B211-D211</f>
        <v>93</v>
      </c>
      <c r="D211" s="72">
        <v>2223</v>
      </c>
      <c r="E211" s="72"/>
      <c r="F211" s="60">
        <v>0</v>
      </c>
      <c r="G211" s="60">
        <f>B211-F211</f>
        <v>2316</v>
      </c>
    </row>
    <row r="212" spans="1:7" x14ac:dyDescent="0.2">
      <c r="A212" s="13" t="s">
        <v>164</v>
      </c>
      <c r="B212" s="14">
        <v>10561</v>
      </c>
      <c r="C212" s="60">
        <f>B212-D212</f>
        <v>70</v>
      </c>
      <c r="D212" s="72">
        <v>10491</v>
      </c>
      <c r="E212" s="72"/>
      <c r="F212" s="60">
        <v>0</v>
      </c>
      <c r="G212" s="60">
        <f>B212-F212</f>
        <v>10561</v>
      </c>
    </row>
    <row r="213" spans="1:7" x14ac:dyDescent="0.2">
      <c r="A213" s="13" t="s">
        <v>143</v>
      </c>
      <c r="B213" s="14">
        <v>77026</v>
      </c>
      <c r="C213" s="60">
        <f>B213-D213</f>
        <v>-210</v>
      </c>
      <c r="D213" s="72">
        <v>77236</v>
      </c>
      <c r="E213" s="72"/>
      <c r="F213" s="60">
        <v>23</v>
      </c>
      <c r="G213" s="60">
        <f>B213-F213</f>
        <v>77003</v>
      </c>
    </row>
    <row r="214" spans="1:7" x14ac:dyDescent="0.2">
      <c r="A214" s="74"/>
      <c r="B214" s="72"/>
      <c r="C214" s="75"/>
      <c r="D214" s="72"/>
      <c r="E214" s="72"/>
    </row>
    <row r="215" spans="1:7" x14ac:dyDescent="0.2">
      <c r="A215" s="68" t="s">
        <v>1382</v>
      </c>
      <c r="B215" s="72">
        <v>1276410</v>
      </c>
      <c r="C215" s="60">
        <f>B215-D215</f>
        <v>47184</v>
      </c>
      <c r="D215" s="72">
        <v>1229226</v>
      </c>
      <c r="E215" s="72"/>
      <c r="F215" s="72">
        <v>793</v>
      </c>
      <c r="G215" s="60">
        <f>B215-F215</f>
        <v>1275617</v>
      </c>
    </row>
    <row r="216" spans="1:7" x14ac:dyDescent="0.2">
      <c r="A216" s="13" t="s">
        <v>166</v>
      </c>
      <c r="B216" s="14">
        <v>35313</v>
      </c>
      <c r="C216" s="60">
        <f>B216-D216</f>
        <v>592</v>
      </c>
      <c r="D216" s="72">
        <v>34721</v>
      </c>
      <c r="E216" s="72"/>
      <c r="F216" s="60">
        <v>0</v>
      </c>
      <c r="G216" s="60">
        <f>B216-F216</f>
        <v>35313</v>
      </c>
    </row>
    <row r="217" spans="1:7" x14ac:dyDescent="0.2">
      <c r="A217" s="13" t="s">
        <v>167</v>
      </c>
      <c r="B217" s="14">
        <v>346609</v>
      </c>
      <c r="C217" s="60">
        <f>B217-D217</f>
        <v>10900</v>
      </c>
      <c r="D217" s="72">
        <v>335709</v>
      </c>
      <c r="E217" s="72"/>
      <c r="F217" s="60">
        <v>572</v>
      </c>
      <c r="G217" s="60">
        <f>B217-F217</f>
        <v>346037</v>
      </c>
    </row>
    <row r="218" spans="1:7" x14ac:dyDescent="0.2">
      <c r="A218" s="13" t="s">
        <v>168</v>
      </c>
      <c r="B218" s="14">
        <v>25307</v>
      </c>
      <c r="C218" s="60">
        <f>B218-D218</f>
        <v>766</v>
      </c>
      <c r="D218" s="72">
        <v>24541</v>
      </c>
      <c r="E218" s="72"/>
      <c r="F218" s="60">
        <v>0</v>
      </c>
      <c r="G218" s="60">
        <f>B218-F218</f>
        <v>25307</v>
      </c>
    </row>
    <row r="219" spans="1:7" x14ac:dyDescent="0.2">
      <c r="A219" s="13" t="s">
        <v>143</v>
      </c>
      <c r="B219" s="14">
        <v>869181</v>
      </c>
      <c r="C219" s="60">
        <f>B219-D219</f>
        <v>34926</v>
      </c>
      <c r="D219" s="72">
        <v>834255</v>
      </c>
      <c r="E219" s="72"/>
      <c r="F219" s="60">
        <v>221</v>
      </c>
      <c r="G219" s="60">
        <f>B219-F219</f>
        <v>868960</v>
      </c>
    </row>
    <row r="220" spans="1:7" x14ac:dyDescent="0.2">
      <c r="A220" s="74"/>
      <c r="B220" s="72"/>
      <c r="C220" s="75"/>
      <c r="D220" s="72"/>
      <c r="E220" s="72"/>
    </row>
    <row r="221" spans="1:7" x14ac:dyDescent="0.2">
      <c r="A221" s="68" t="s">
        <v>1383</v>
      </c>
      <c r="B221" s="72">
        <v>20022</v>
      </c>
      <c r="C221" s="60">
        <f t="shared" ref="C221:C227" si="18">B221-D221</f>
        <v>95</v>
      </c>
      <c r="D221" s="72">
        <v>19927</v>
      </c>
      <c r="E221" s="72"/>
      <c r="F221" s="76">
        <v>1549</v>
      </c>
      <c r="G221" s="60">
        <f t="shared" ref="G221:G227" si="19">B221-F221</f>
        <v>18473</v>
      </c>
    </row>
    <row r="222" spans="1:7" x14ac:dyDescent="0.2">
      <c r="A222" s="13" t="s">
        <v>170</v>
      </c>
      <c r="B222" s="14">
        <v>2695</v>
      </c>
      <c r="C222" s="60">
        <f t="shared" si="18"/>
        <v>-98</v>
      </c>
      <c r="D222" s="72">
        <v>2793</v>
      </c>
      <c r="E222" s="72"/>
      <c r="F222" s="60">
        <v>0</v>
      </c>
      <c r="G222" s="60">
        <f t="shared" si="19"/>
        <v>2695</v>
      </c>
    </row>
    <row r="223" spans="1:7" x14ac:dyDescent="0.2">
      <c r="A223" s="13" t="s">
        <v>171</v>
      </c>
      <c r="B223" s="14">
        <v>364</v>
      </c>
      <c r="C223" s="60">
        <f t="shared" si="18"/>
        <v>0</v>
      </c>
      <c r="D223" s="72">
        <v>364</v>
      </c>
      <c r="E223" s="72"/>
      <c r="F223" s="60">
        <v>0</v>
      </c>
      <c r="G223" s="60">
        <f t="shared" si="19"/>
        <v>364</v>
      </c>
    </row>
    <row r="224" spans="1:7" x14ac:dyDescent="0.2">
      <c r="A224" s="13" t="s">
        <v>172</v>
      </c>
      <c r="B224" s="14">
        <v>185</v>
      </c>
      <c r="C224" s="60">
        <f t="shared" si="18"/>
        <v>-26</v>
      </c>
      <c r="D224" s="72">
        <v>211</v>
      </c>
      <c r="E224" s="72"/>
      <c r="F224" s="60">
        <v>0</v>
      </c>
      <c r="G224" s="60">
        <f t="shared" si="19"/>
        <v>185</v>
      </c>
    </row>
    <row r="225" spans="1:7" x14ac:dyDescent="0.2">
      <c r="A225" s="13" t="s">
        <v>173</v>
      </c>
      <c r="B225" s="14">
        <v>565</v>
      </c>
      <c r="C225" s="60">
        <f t="shared" si="18"/>
        <v>-33</v>
      </c>
      <c r="D225" s="72">
        <v>598</v>
      </c>
      <c r="E225" s="72"/>
      <c r="F225" s="60">
        <v>0</v>
      </c>
      <c r="G225" s="60">
        <f t="shared" si="19"/>
        <v>565</v>
      </c>
    </row>
    <row r="226" spans="1:7" x14ac:dyDescent="0.2">
      <c r="A226" s="13" t="s">
        <v>174</v>
      </c>
      <c r="B226" s="14">
        <v>300</v>
      </c>
      <c r="C226" s="60">
        <f t="shared" si="18"/>
        <v>11</v>
      </c>
      <c r="D226" s="72">
        <v>289</v>
      </c>
      <c r="E226" s="72"/>
      <c r="F226" s="60">
        <v>0</v>
      </c>
      <c r="G226" s="60">
        <f t="shared" si="19"/>
        <v>300</v>
      </c>
    </row>
    <row r="227" spans="1:7" x14ac:dyDescent="0.2">
      <c r="A227" s="13" t="s">
        <v>143</v>
      </c>
      <c r="B227" s="14">
        <v>15913</v>
      </c>
      <c r="C227" s="60">
        <f t="shared" si="18"/>
        <v>241</v>
      </c>
      <c r="D227" s="72">
        <v>15672</v>
      </c>
      <c r="E227" s="72"/>
      <c r="F227" s="60">
        <v>1549</v>
      </c>
      <c r="G227" s="60">
        <f t="shared" si="19"/>
        <v>14364</v>
      </c>
    </row>
    <row r="228" spans="1:7" x14ac:dyDescent="0.2">
      <c r="A228" s="74"/>
      <c r="B228" s="72"/>
      <c r="C228" s="75"/>
      <c r="D228" s="72"/>
      <c r="E228" s="72"/>
    </row>
    <row r="229" spans="1:7" x14ac:dyDescent="0.2">
      <c r="A229" s="68" t="s">
        <v>1384</v>
      </c>
      <c r="B229" s="72">
        <v>139586</v>
      </c>
      <c r="C229" s="60">
        <f t="shared" ref="C229:C235" si="20">B229-D229</f>
        <v>1558</v>
      </c>
      <c r="D229" s="72">
        <v>138028</v>
      </c>
      <c r="E229" s="72"/>
      <c r="F229" s="60">
        <v>0</v>
      </c>
      <c r="G229" s="60">
        <f t="shared" ref="G229:G235" si="21">B229-F229</f>
        <v>139586</v>
      </c>
    </row>
    <row r="230" spans="1:7" x14ac:dyDescent="0.2">
      <c r="A230" s="13" t="s">
        <v>176</v>
      </c>
      <c r="B230" s="14">
        <v>5191</v>
      </c>
      <c r="C230" s="60">
        <f t="shared" si="20"/>
        <v>-6</v>
      </c>
      <c r="D230" s="72">
        <v>5197</v>
      </c>
      <c r="E230" s="72"/>
      <c r="F230" s="60">
        <v>0</v>
      </c>
      <c r="G230" s="60">
        <f t="shared" si="21"/>
        <v>5191</v>
      </c>
    </row>
    <row r="231" spans="1:7" x14ac:dyDescent="0.2">
      <c r="A231" s="13" t="s">
        <v>177</v>
      </c>
      <c r="B231" s="14">
        <v>3940</v>
      </c>
      <c r="C231" s="60">
        <f t="shared" si="20"/>
        <v>39</v>
      </c>
      <c r="D231" s="72">
        <v>3901</v>
      </c>
      <c r="E231" s="72"/>
      <c r="F231" s="60">
        <v>0</v>
      </c>
      <c r="G231" s="60">
        <f t="shared" si="21"/>
        <v>3940</v>
      </c>
    </row>
    <row r="232" spans="1:7" x14ac:dyDescent="0.2">
      <c r="A232" s="13" t="s">
        <v>178</v>
      </c>
      <c r="B232" s="14">
        <v>416</v>
      </c>
      <c r="C232" s="60">
        <f t="shared" si="20"/>
        <v>1</v>
      </c>
      <c r="D232" s="72">
        <v>415</v>
      </c>
      <c r="E232" s="72"/>
      <c r="F232" s="60">
        <v>0</v>
      </c>
      <c r="G232" s="60">
        <f t="shared" si="21"/>
        <v>416</v>
      </c>
    </row>
    <row r="233" spans="1:7" x14ac:dyDescent="0.2">
      <c r="A233" s="13" t="s">
        <v>179</v>
      </c>
      <c r="B233" s="14">
        <v>22296</v>
      </c>
      <c r="C233" s="60">
        <f t="shared" si="20"/>
        <v>367</v>
      </c>
      <c r="D233" s="72">
        <v>21929</v>
      </c>
      <c r="E233" s="72"/>
      <c r="F233" s="60">
        <v>0</v>
      </c>
      <c r="G233" s="60">
        <f t="shared" si="21"/>
        <v>22296</v>
      </c>
    </row>
    <row r="234" spans="1:7" x14ac:dyDescent="0.2">
      <c r="A234" s="13" t="s">
        <v>180</v>
      </c>
      <c r="B234" s="14">
        <v>15361</v>
      </c>
      <c r="C234" s="60">
        <f t="shared" si="20"/>
        <v>138</v>
      </c>
      <c r="D234" s="72">
        <v>15223</v>
      </c>
      <c r="E234" s="72"/>
      <c r="F234" s="60">
        <v>0</v>
      </c>
      <c r="G234" s="60">
        <f t="shared" si="21"/>
        <v>15361</v>
      </c>
    </row>
    <row r="235" spans="1:7" x14ac:dyDescent="0.2">
      <c r="A235" s="13" t="s">
        <v>143</v>
      </c>
      <c r="B235" s="14">
        <v>92382</v>
      </c>
      <c r="C235" s="60">
        <f t="shared" si="20"/>
        <v>1019</v>
      </c>
      <c r="D235" s="72">
        <v>91363</v>
      </c>
      <c r="E235" s="72"/>
      <c r="F235" s="60">
        <v>0</v>
      </c>
      <c r="G235" s="60">
        <f t="shared" si="21"/>
        <v>92382</v>
      </c>
    </row>
    <row r="236" spans="1:7" x14ac:dyDescent="0.2">
      <c r="A236" s="74"/>
      <c r="B236" s="72"/>
      <c r="C236" s="75"/>
      <c r="D236" s="72"/>
      <c r="E236" s="72"/>
    </row>
    <row r="237" spans="1:7" x14ac:dyDescent="0.2">
      <c r="A237" s="68" t="s">
        <v>1385</v>
      </c>
      <c r="B237" s="72">
        <v>50166</v>
      </c>
      <c r="C237" s="60">
        <f t="shared" ref="C237:C249" si="22">B237-D237</f>
        <v>420</v>
      </c>
      <c r="D237" s="72">
        <v>49746</v>
      </c>
      <c r="E237" s="72"/>
      <c r="F237" s="60">
        <v>7731</v>
      </c>
      <c r="G237" s="60">
        <f t="shared" ref="G237:G249" si="23">B237-F237</f>
        <v>42435</v>
      </c>
    </row>
    <row r="238" spans="1:7" x14ac:dyDescent="0.2">
      <c r="A238" s="13" t="s">
        <v>182</v>
      </c>
      <c r="B238" s="14">
        <v>499</v>
      </c>
      <c r="C238" s="60">
        <f t="shared" si="22"/>
        <v>10</v>
      </c>
      <c r="D238" s="72">
        <v>489</v>
      </c>
      <c r="E238" s="72"/>
      <c r="F238" s="60">
        <v>0</v>
      </c>
      <c r="G238" s="60">
        <f t="shared" si="23"/>
        <v>499</v>
      </c>
    </row>
    <row r="239" spans="1:7" x14ac:dyDescent="0.2">
      <c r="A239" s="13" t="s">
        <v>183</v>
      </c>
      <c r="B239" s="14">
        <v>125</v>
      </c>
      <c r="C239" s="60">
        <f t="shared" si="22"/>
        <v>4</v>
      </c>
      <c r="D239" s="72">
        <v>121</v>
      </c>
      <c r="E239" s="72"/>
      <c r="F239" s="60">
        <v>0</v>
      </c>
      <c r="G239" s="60">
        <f t="shared" si="23"/>
        <v>125</v>
      </c>
    </row>
    <row r="240" spans="1:7" x14ac:dyDescent="0.2">
      <c r="A240" s="13" t="s">
        <v>184</v>
      </c>
      <c r="B240" s="14">
        <v>228</v>
      </c>
      <c r="C240" s="60">
        <f t="shared" si="22"/>
        <v>-2</v>
      </c>
      <c r="D240" s="72">
        <v>230</v>
      </c>
      <c r="E240" s="72"/>
      <c r="F240" s="60">
        <v>0</v>
      </c>
      <c r="G240" s="60">
        <f t="shared" si="23"/>
        <v>228</v>
      </c>
    </row>
    <row r="241" spans="1:7" x14ac:dyDescent="0.2">
      <c r="A241" s="13" t="s">
        <v>185</v>
      </c>
      <c r="B241" s="14">
        <v>911</v>
      </c>
      <c r="C241" s="60">
        <f t="shared" si="22"/>
        <v>-22</v>
      </c>
      <c r="D241" s="72">
        <v>933</v>
      </c>
      <c r="E241" s="72"/>
      <c r="F241" s="60">
        <v>0</v>
      </c>
      <c r="G241" s="60">
        <f t="shared" si="23"/>
        <v>911</v>
      </c>
    </row>
    <row r="242" spans="1:7" x14ac:dyDescent="0.2">
      <c r="A242" s="13" t="s">
        <v>186</v>
      </c>
      <c r="B242" s="14">
        <v>2222</v>
      </c>
      <c r="C242" s="60">
        <f t="shared" si="22"/>
        <v>-56</v>
      </c>
      <c r="D242" s="72">
        <v>2278</v>
      </c>
      <c r="E242" s="72"/>
      <c r="F242" s="60">
        <v>0</v>
      </c>
      <c r="G242" s="60">
        <f t="shared" si="23"/>
        <v>2222</v>
      </c>
    </row>
    <row r="243" spans="1:7" x14ac:dyDescent="0.2">
      <c r="A243" s="13" t="s">
        <v>187</v>
      </c>
      <c r="B243" s="14">
        <v>940</v>
      </c>
      <c r="C243" s="60">
        <f t="shared" si="22"/>
        <v>48</v>
      </c>
      <c r="D243" s="72">
        <v>892</v>
      </c>
      <c r="E243" s="72"/>
      <c r="F243" s="60">
        <v>0</v>
      </c>
      <c r="G243" s="60">
        <f t="shared" si="23"/>
        <v>940</v>
      </c>
    </row>
    <row r="244" spans="1:7" x14ac:dyDescent="0.2">
      <c r="A244" s="13" t="s">
        <v>188</v>
      </c>
      <c r="B244" s="14">
        <v>681</v>
      </c>
      <c r="C244" s="60">
        <f t="shared" si="22"/>
        <v>-5</v>
      </c>
      <c r="D244" s="72">
        <v>686</v>
      </c>
      <c r="E244" s="72"/>
      <c r="F244" s="60">
        <v>0</v>
      </c>
      <c r="G244" s="60">
        <f t="shared" si="23"/>
        <v>681</v>
      </c>
    </row>
    <row r="245" spans="1:7" x14ac:dyDescent="0.2">
      <c r="A245" s="13" t="s">
        <v>190</v>
      </c>
      <c r="B245" s="14">
        <v>255</v>
      </c>
      <c r="C245" s="60">
        <f t="shared" si="22"/>
        <v>5</v>
      </c>
      <c r="D245" s="72">
        <v>250</v>
      </c>
      <c r="E245" s="72"/>
      <c r="F245" s="60">
        <v>0</v>
      </c>
      <c r="G245" s="60">
        <f t="shared" si="23"/>
        <v>255</v>
      </c>
    </row>
    <row r="246" spans="1:7" x14ac:dyDescent="0.2">
      <c r="A246" s="13" t="s">
        <v>191</v>
      </c>
      <c r="B246" s="14">
        <v>2318</v>
      </c>
      <c r="C246" s="60">
        <f t="shared" si="22"/>
        <v>230</v>
      </c>
      <c r="D246" s="72">
        <v>2088</v>
      </c>
      <c r="E246" s="72"/>
      <c r="F246" s="60">
        <v>1672</v>
      </c>
      <c r="G246" s="60">
        <f t="shared" si="23"/>
        <v>646</v>
      </c>
    </row>
    <row r="247" spans="1:7" x14ac:dyDescent="0.2">
      <c r="A247" s="13" t="s">
        <v>192</v>
      </c>
      <c r="B247" s="14">
        <v>7979</v>
      </c>
      <c r="C247" s="60">
        <f t="shared" si="22"/>
        <v>1877</v>
      </c>
      <c r="D247" s="72">
        <v>6102</v>
      </c>
      <c r="E247" s="72"/>
      <c r="F247" s="60">
        <v>1875</v>
      </c>
      <c r="G247" s="60">
        <f t="shared" si="23"/>
        <v>6104</v>
      </c>
    </row>
    <row r="248" spans="1:7" x14ac:dyDescent="0.2">
      <c r="A248" s="13" t="s">
        <v>193</v>
      </c>
      <c r="B248" s="14">
        <v>1926</v>
      </c>
      <c r="C248" s="60">
        <f t="shared" si="22"/>
        <v>77</v>
      </c>
      <c r="D248" s="72">
        <v>1849</v>
      </c>
      <c r="E248" s="72"/>
      <c r="F248" s="60">
        <v>0</v>
      </c>
      <c r="G248" s="60">
        <f t="shared" si="23"/>
        <v>1926</v>
      </c>
    </row>
    <row r="249" spans="1:7" x14ac:dyDescent="0.2">
      <c r="A249" s="13" t="s">
        <v>143</v>
      </c>
      <c r="B249" s="14">
        <v>32082</v>
      </c>
      <c r="C249" s="60">
        <f t="shared" si="22"/>
        <v>-1746</v>
      </c>
      <c r="D249" s="72">
        <v>33828</v>
      </c>
      <c r="E249" s="72"/>
      <c r="F249" s="60">
        <v>4184</v>
      </c>
      <c r="G249" s="60">
        <f t="shared" si="23"/>
        <v>27898</v>
      </c>
    </row>
    <row r="250" spans="1:7" x14ac:dyDescent="0.2">
      <c r="A250" s="74"/>
      <c r="B250" s="72"/>
      <c r="C250" s="75"/>
      <c r="D250" s="72"/>
      <c r="E250" s="72"/>
    </row>
    <row r="251" spans="1:7" x14ac:dyDescent="0.2">
      <c r="A251" s="68" t="s">
        <v>1386</v>
      </c>
      <c r="B251" s="72">
        <v>14554</v>
      </c>
      <c r="C251" s="60">
        <f>B251-D251</f>
        <v>-207</v>
      </c>
      <c r="D251" s="72">
        <v>14761</v>
      </c>
      <c r="E251" s="72"/>
      <c r="F251" s="60">
        <v>1119</v>
      </c>
      <c r="G251" s="60">
        <f>B251-F251</f>
        <v>13435</v>
      </c>
    </row>
    <row r="252" spans="1:7" x14ac:dyDescent="0.2">
      <c r="A252" s="13" t="s">
        <v>195</v>
      </c>
      <c r="B252" s="14">
        <v>2468</v>
      </c>
      <c r="C252" s="60">
        <f>B252-D252</f>
        <v>-38</v>
      </c>
      <c r="D252" s="72">
        <v>2506</v>
      </c>
      <c r="E252" s="72"/>
      <c r="F252" s="60">
        <v>0</v>
      </c>
      <c r="G252" s="60">
        <f>B252-F252</f>
        <v>2468</v>
      </c>
    </row>
    <row r="253" spans="1:7" x14ac:dyDescent="0.2">
      <c r="A253" s="13" t="s">
        <v>143</v>
      </c>
      <c r="B253" s="14">
        <v>12086</v>
      </c>
      <c r="C253" s="60">
        <f>B253-D253</f>
        <v>-169</v>
      </c>
      <c r="D253" s="72">
        <v>12255</v>
      </c>
      <c r="E253" s="72"/>
      <c r="F253" s="60">
        <v>1119</v>
      </c>
      <c r="G253" s="60">
        <f>B253-F253</f>
        <v>10967</v>
      </c>
    </row>
    <row r="254" spans="1:7" x14ac:dyDescent="0.2">
      <c r="A254" s="74"/>
      <c r="B254" s="72"/>
      <c r="C254" s="75"/>
      <c r="D254" s="72"/>
      <c r="E254" s="72"/>
    </row>
    <row r="255" spans="1:7" x14ac:dyDescent="0.2">
      <c r="A255" s="68" t="s">
        <v>1387</v>
      </c>
      <c r="B255" s="72">
        <v>8618</v>
      </c>
      <c r="C255" s="60">
        <f>B255-D255</f>
        <v>-252</v>
      </c>
      <c r="D255" s="72">
        <v>8870</v>
      </c>
      <c r="E255" s="72"/>
      <c r="F255" s="60">
        <v>1703</v>
      </c>
      <c r="G255" s="60">
        <f>B255-F255</f>
        <v>6915</v>
      </c>
    </row>
    <row r="256" spans="1:7" x14ac:dyDescent="0.2">
      <c r="A256" s="13" t="s">
        <v>197</v>
      </c>
      <c r="B256" s="14">
        <v>1216</v>
      </c>
      <c r="C256" s="60">
        <f>B256-D256</f>
        <v>-21</v>
      </c>
      <c r="D256" s="72">
        <v>1237</v>
      </c>
      <c r="E256" s="72"/>
      <c r="F256" s="60">
        <v>0</v>
      </c>
      <c r="G256" s="60">
        <f>B256-F256</f>
        <v>1216</v>
      </c>
    </row>
    <row r="257" spans="1:7" x14ac:dyDescent="0.2">
      <c r="A257" s="13" t="s">
        <v>143</v>
      </c>
      <c r="B257" s="14">
        <v>7402</v>
      </c>
      <c r="C257" s="60">
        <f>B257-D257</f>
        <v>-231</v>
      </c>
      <c r="D257" s="72">
        <v>7633</v>
      </c>
      <c r="E257" s="72"/>
      <c r="F257" s="60">
        <v>1703</v>
      </c>
      <c r="G257" s="60">
        <f>B257-F257</f>
        <v>5699</v>
      </c>
    </row>
    <row r="258" spans="1:7" x14ac:dyDescent="0.2">
      <c r="A258" s="74"/>
      <c r="B258" s="72"/>
      <c r="C258" s="75"/>
      <c r="D258" s="72"/>
      <c r="E258" s="72"/>
    </row>
    <row r="259" spans="1:7" x14ac:dyDescent="0.2">
      <c r="A259" s="68" t="s">
        <v>1431</v>
      </c>
      <c r="B259" s="72">
        <v>303317</v>
      </c>
      <c r="C259" s="60">
        <f t="shared" ref="C259:C274" si="24">B259-D259</f>
        <v>6270</v>
      </c>
      <c r="D259" s="60">
        <v>297047</v>
      </c>
      <c r="E259" s="60"/>
      <c r="F259" s="60">
        <v>1070</v>
      </c>
      <c r="G259" s="60">
        <f t="shared" ref="G259:G274" si="25">B259-F259</f>
        <v>302247</v>
      </c>
    </row>
    <row r="260" spans="1:7" x14ac:dyDescent="0.2">
      <c r="A260" s="13" t="s">
        <v>199</v>
      </c>
      <c r="B260" s="14">
        <v>1793</v>
      </c>
      <c r="C260" s="60">
        <f t="shared" si="24"/>
        <v>-17</v>
      </c>
      <c r="D260" s="72">
        <v>1810</v>
      </c>
      <c r="E260" s="72"/>
      <c r="F260" s="60">
        <v>0</v>
      </c>
      <c r="G260" s="60">
        <f t="shared" si="25"/>
        <v>1793</v>
      </c>
    </row>
    <row r="261" spans="1:7" x14ac:dyDescent="0.2">
      <c r="A261" s="13" t="s">
        <v>200</v>
      </c>
      <c r="B261" s="60">
        <v>30201</v>
      </c>
      <c r="C261" s="60">
        <f t="shared" si="24"/>
        <v>1459</v>
      </c>
      <c r="D261" s="72">
        <v>28742</v>
      </c>
      <c r="E261" s="72"/>
      <c r="F261" s="60">
        <v>0</v>
      </c>
      <c r="G261" s="60">
        <f t="shared" si="25"/>
        <v>30201</v>
      </c>
    </row>
    <row r="262" spans="1:7" x14ac:dyDescent="0.2">
      <c r="A262" s="13" t="s">
        <v>201</v>
      </c>
      <c r="B262" s="14">
        <v>18795</v>
      </c>
      <c r="C262" s="60">
        <f t="shared" si="24"/>
        <v>237</v>
      </c>
      <c r="D262" s="72">
        <v>18558</v>
      </c>
      <c r="E262" s="72"/>
      <c r="F262" s="60">
        <v>0</v>
      </c>
      <c r="G262" s="60">
        <f t="shared" si="25"/>
        <v>18795</v>
      </c>
    </row>
    <row r="263" spans="1:7" x14ac:dyDescent="0.2">
      <c r="A263" s="13" t="s">
        <v>202</v>
      </c>
      <c r="B263" s="14">
        <v>4182</v>
      </c>
      <c r="C263" s="60">
        <f t="shared" si="24"/>
        <v>104</v>
      </c>
      <c r="D263" s="72">
        <v>4078</v>
      </c>
      <c r="E263" s="72"/>
      <c r="F263" s="60">
        <v>0</v>
      </c>
      <c r="G263" s="60">
        <f t="shared" si="25"/>
        <v>4182</v>
      </c>
    </row>
    <row r="264" spans="1:7" x14ac:dyDescent="0.2">
      <c r="A264" s="13" t="s">
        <v>203</v>
      </c>
      <c r="B264" s="14">
        <v>9529</v>
      </c>
      <c r="C264" s="60">
        <f t="shared" si="24"/>
        <v>800</v>
      </c>
      <c r="D264" s="72">
        <v>8729</v>
      </c>
      <c r="E264" s="72"/>
      <c r="F264" s="60">
        <v>0</v>
      </c>
      <c r="G264" s="60">
        <f t="shared" si="25"/>
        <v>9529</v>
      </c>
    </row>
    <row r="265" spans="1:7" x14ac:dyDescent="0.2">
      <c r="A265" s="13" t="s">
        <v>204</v>
      </c>
      <c r="B265" s="14">
        <v>1083</v>
      </c>
      <c r="C265" s="60">
        <f t="shared" si="24"/>
        <v>-15</v>
      </c>
      <c r="D265" s="72">
        <v>1098</v>
      </c>
      <c r="E265" s="72"/>
      <c r="F265" s="60">
        <v>0</v>
      </c>
      <c r="G265" s="60">
        <f t="shared" si="25"/>
        <v>1083</v>
      </c>
    </row>
    <row r="266" spans="1:7" x14ac:dyDescent="0.2">
      <c r="A266" s="13" t="s">
        <v>205</v>
      </c>
      <c r="B266" s="14">
        <v>13947</v>
      </c>
      <c r="C266" s="60">
        <f t="shared" si="24"/>
        <v>21</v>
      </c>
      <c r="D266" s="72">
        <v>13926</v>
      </c>
      <c r="E266" s="72"/>
      <c r="F266" s="60">
        <v>0</v>
      </c>
      <c r="G266" s="60">
        <f t="shared" si="25"/>
        <v>13947</v>
      </c>
    </row>
    <row r="267" spans="1:7" x14ac:dyDescent="0.2">
      <c r="A267" s="13" t="s">
        <v>206</v>
      </c>
      <c r="B267" s="14">
        <v>20761</v>
      </c>
      <c r="C267" s="60">
        <f t="shared" si="24"/>
        <v>644</v>
      </c>
      <c r="D267" s="72">
        <v>20117</v>
      </c>
      <c r="E267" s="72"/>
      <c r="F267" s="60">
        <v>0</v>
      </c>
      <c r="G267" s="60">
        <f t="shared" si="25"/>
        <v>20761</v>
      </c>
    </row>
    <row r="268" spans="1:7" x14ac:dyDescent="0.2">
      <c r="A268" s="13" t="s">
        <v>207</v>
      </c>
      <c r="B268" s="14">
        <v>5158</v>
      </c>
      <c r="C268" s="60">
        <f t="shared" si="24"/>
        <v>57</v>
      </c>
      <c r="D268" s="72">
        <v>5101</v>
      </c>
      <c r="E268" s="72"/>
      <c r="F268" s="60">
        <v>0</v>
      </c>
      <c r="G268" s="60">
        <f t="shared" si="25"/>
        <v>5158</v>
      </c>
    </row>
    <row r="269" spans="1:7" x14ac:dyDescent="0.2">
      <c r="A269" s="13" t="s">
        <v>208</v>
      </c>
      <c r="B269" s="14">
        <v>9743</v>
      </c>
      <c r="C269" s="60">
        <f t="shared" si="24"/>
        <v>340</v>
      </c>
      <c r="D269" s="72">
        <v>9403</v>
      </c>
      <c r="E269" s="72"/>
      <c r="F269" s="60">
        <v>0</v>
      </c>
      <c r="G269" s="60">
        <f t="shared" si="25"/>
        <v>9743</v>
      </c>
    </row>
    <row r="270" spans="1:7" x14ac:dyDescent="0.2">
      <c r="A270" s="13" t="s">
        <v>209</v>
      </c>
      <c r="B270" s="14">
        <v>1451</v>
      </c>
      <c r="C270" s="60">
        <f t="shared" si="24"/>
        <v>-12</v>
      </c>
      <c r="D270" s="72">
        <v>1463</v>
      </c>
      <c r="E270" s="72"/>
      <c r="F270" s="60">
        <v>0</v>
      </c>
      <c r="G270" s="60">
        <f t="shared" si="25"/>
        <v>1451</v>
      </c>
    </row>
    <row r="271" spans="1:7" x14ac:dyDescent="0.2">
      <c r="A271" s="13" t="s">
        <v>210</v>
      </c>
      <c r="B271" s="14">
        <v>12870</v>
      </c>
      <c r="C271" s="60">
        <f t="shared" si="24"/>
        <v>500</v>
      </c>
      <c r="D271" s="72">
        <v>12370</v>
      </c>
      <c r="E271" s="72"/>
      <c r="F271" s="60">
        <v>0</v>
      </c>
      <c r="G271" s="60">
        <f t="shared" si="25"/>
        <v>12870</v>
      </c>
    </row>
    <row r="272" spans="1:7" x14ac:dyDescent="0.2">
      <c r="A272" s="13" t="s">
        <v>211</v>
      </c>
      <c r="B272" s="14">
        <v>14260</v>
      </c>
      <c r="C272" s="60">
        <f t="shared" si="24"/>
        <v>309</v>
      </c>
      <c r="D272" s="72">
        <v>13951</v>
      </c>
      <c r="E272" s="72"/>
      <c r="F272" s="60">
        <v>0</v>
      </c>
      <c r="G272" s="60">
        <f t="shared" si="25"/>
        <v>14260</v>
      </c>
    </row>
    <row r="273" spans="1:7" x14ac:dyDescent="0.2">
      <c r="A273" s="13" t="s">
        <v>212</v>
      </c>
      <c r="B273" s="14">
        <v>3546</v>
      </c>
      <c r="C273" s="60">
        <f t="shared" si="24"/>
        <v>90</v>
      </c>
      <c r="D273" s="72">
        <v>3456</v>
      </c>
      <c r="E273" s="72"/>
      <c r="F273" s="60">
        <v>0</v>
      </c>
      <c r="G273" s="60">
        <f t="shared" si="25"/>
        <v>3546</v>
      </c>
    </row>
    <row r="274" spans="1:7" x14ac:dyDescent="0.2">
      <c r="A274" s="13" t="s">
        <v>143</v>
      </c>
      <c r="B274" s="14">
        <v>155998</v>
      </c>
      <c r="C274" s="60">
        <f t="shared" si="24"/>
        <v>1753</v>
      </c>
      <c r="D274" s="60">
        <v>154245</v>
      </c>
      <c r="E274" s="60"/>
      <c r="F274" s="60">
        <v>1070</v>
      </c>
      <c r="G274" s="60">
        <f t="shared" si="25"/>
        <v>154928</v>
      </c>
    </row>
    <row r="275" spans="1:7" x14ac:dyDescent="0.2">
      <c r="A275" s="74"/>
      <c r="B275" s="72"/>
      <c r="C275" s="75"/>
      <c r="D275" s="72"/>
      <c r="E275" s="72"/>
    </row>
    <row r="276" spans="1:7" x14ac:dyDescent="0.2">
      <c r="A276" s="68" t="s">
        <v>1389</v>
      </c>
      <c r="B276" s="72">
        <v>643367</v>
      </c>
      <c r="C276" s="60">
        <f t="shared" ref="C276:C282" si="26">B276-D276</f>
        <v>24613</v>
      </c>
      <c r="D276" s="72">
        <v>618754</v>
      </c>
      <c r="E276" s="72"/>
      <c r="F276" s="72">
        <v>260</v>
      </c>
      <c r="G276" s="60">
        <f t="shared" ref="G276:G282" si="27">B276-F276</f>
        <v>643107</v>
      </c>
    </row>
    <row r="277" spans="1:7" x14ac:dyDescent="0.2">
      <c r="A277" s="13" t="s">
        <v>214</v>
      </c>
      <c r="B277" s="14">
        <v>45229</v>
      </c>
      <c r="C277" s="60">
        <f t="shared" si="26"/>
        <v>1372</v>
      </c>
      <c r="D277" s="72">
        <v>43857</v>
      </c>
      <c r="E277" s="72"/>
      <c r="F277" s="60">
        <v>6</v>
      </c>
      <c r="G277" s="60">
        <f t="shared" si="27"/>
        <v>45223</v>
      </c>
    </row>
    <row r="278" spans="1:7" x14ac:dyDescent="0.2">
      <c r="A278" s="13" t="s">
        <v>215</v>
      </c>
      <c r="B278" s="14">
        <v>161069</v>
      </c>
      <c r="C278" s="60">
        <f t="shared" si="26"/>
        <v>6764</v>
      </c>
      <c r="D278" s="72">
        <v>154305</v>
      </c>
      <c r="E278" s="72"/>
      <c r="F278" s="60">
        <v>30</v>
      </c>
      <c r="G278" s="60">
        <f t="shared" si="27"/>
        <v>161039</v>
      </c>
    </row>
    <row r="279" spans="1:7" x14ac:dyDescent="0.2">
      <c r="A279" s="13" t="s">
        <v>218</v>
      </c>
      <c r="B279" s="14">
        <v>67081</v>
      </c>
      <c r="C279" s="60">
        <f t="shared" si="26"/>
        <v>4783</v>
      </c>
      <c r="D279" s="72">
        <v>62298</v>
      </c>
      <c r="E279" s="72"/>
      <c r="F279" s="60">
        <v>48</v>
      </c>
      <c r="G279" s="60">
        <f t="shared" si="27"/>
        <v>67033</v>
      </c>
    </row>
    <row r="280" spans="1:7" x14ac:dyDescent="0.2">
      <c r="A280" s="13" t="s">
        <v>219</v>
      </c>
      <c r="B280" s="14">
        <v>6323</v>
      </c>
      <c r="C280" s="60">
        <f t="shared" si="26"/>
        <v>46</v>
      </c>
      <c r="D280" s="72">
        <v>6277</v>
      </c>
      <c r="E280" s="72"/>
      <c r="F280" s="60">
        <v>0</v>
      </c>
      <c r="G280" s="60">
        <f t="shared" si="27"/>
        <v>6323</v>
      </c>
    </row>
    <row r="281" spans="1:7" x14ac:dyDescent="0.2">
      <c r="A281" s="13" t="s">
        <v>220</v>
      </c>
      <c r="B281" s="14">
        <v>6497</v>
      </c>
      <c r="C281" s="60">
        <f t="shared" si="26"/>
        <v>28</v>
      </c>
      <c r="D281" s="72">
        <v>6469</v>
      </c>
      <c r="E281" s="72"/>
      <c r="F281" s="60">
        <v>0</v>
      </c>
      <c r="G281" s="60">
        <f t="shared" si="27"/>
        <v>6497</v>
      </c>
    </row>
    <row r="282" spans="1:7" x14ac:dyDescent="0.2">
      <c r="A282" s="13" t="s">
        <v>143</v>
      </c>
      <c r="B282" s="14">
        <v>357168</v>
      </c>
      <c r="C282" s="60">
        <f t="shared" si="26"/>
        <v>11620</v>
      </c>
      <c r="D282" s="72">
        <v>345548</v>
      </c>
      <c r="E282" s="72"/>
      <c r="F282" s="60">
        <v>176</v>
      </c>
      <c r="G282" s="60">
        <f t="shared" si="27"/>
        <v>356992</v>
      </c>
    </row>
    <row r="283" spans="1:7" x14ac:dyDescent="0.2">
      <c r="A283" s="74"/>
      <c r="B283" s="72"/>
      <c r="C283" s="75"/>
      <c r="D283" s="72"/>
      <c r="E283" s="72"/>
    </row>
    <row r="284" spans="1:7" x14ac:dyDescent="0.2">
      <c r="A284" s="68" t="s">
        <v>1390</v>
      </c>
      <c r="B284" s="72">
        <v>278377</v>
      </c>
      <c r="C284" s="60">
        <f>B284-D284</f>
        <v>2890</v>
      </c>
      <c r="D284" s="72">
        <v>275487</v>
      </c>
      <c r="E284" s="72"/>
      <c r="F284" s="72">
        <v>1408</v>
      </c>
      <c r="G284" s="60">
        <f>B284-F284</f>
        <v>276969</v>
      </c>
    </row>
    <row r="285" spans="1:7" x14ac:dyDescent="0.2">
      <c r="A285" s="13" t="s">
        <v>222</v>
      </c>
      <c r="B285" s="14">
        <v>183727</v>
      </c>
      <c r="C285" s="60">
        <f>B285-D285</f>
        <v>2351</v>
      </c>
      <c r="D285" s="72">
        <v>181376</v>
      </c>
      <c r="E285" s="72"/>
      <c r="F285" s="60">
        <v>1408</v>
      </c>
      <c r="G285" s="60">
        <f>B285-F285</f>
        <v>182319</v>
      </c>
    </row>
    <row r="286" spans="1:7" x14ac:dyDescent="0.2">
      <c r="A286" s="13" t="s">
        <v>143</v>
      </c>
      <c r="B286" s="60">
        <v>94650</v>
      </c>
      <c r="C286" s="60">
        <f>B286-D286</f>
        <v>539</v>
      </c>
      <c r="D286" s="72">
        <v>94111</v>
      </c>
      <c r="E286" s="72"/>
      <c r="F286" s="60">
        <v>0</v>
      </c>
      <c r="G286" s="60">
        <f>B286-F286</f>
        <v>94650</v>
      </c>
    </row>
    <row r="287" spans="1:7" x14ac:dyDescent="0.2">
      <c r="A287" s="74"/>
      <c r="B287" s="72"/>
      <c r="C287" s="75"/>
      <c r="D287" s="72"/>
      <c r="E287" s="72"/>
    </row>
    <row r="288" spans="1:7" x14ac:dyDescent="0.2">
      <c r="A288" s="68" t="s">
        <v>1391</v>
      </c>
      <c r="B288" s="72">
        <v>40304</v>
      </c>
      <c r="C288" s="60">
        <f t="shared" ref="C288:C297" si="28">B288-D288</f>
        <v>-497</v>
      </c>
      <c r="D288" s="72">
        <v>40801</v>
      </c>
      <c r="E288" s="72"/>
      <c r="F288" s="60">
        <v>0</v>
      </c>
      <c r="G288" s="60">
        <f t="shared" ref="G288:G297" si="29">B288-F288</f>
        <v>40304</v>
      </c>
    </row>
    <row r="289" spans="1:7" x14ac:dyDescent="0.2">
      <c r="A289" s="13" t="s">
        <v>224</v>
      </c>
      <c r="B289" s="14">
        <v>1095</v>
      </c>
      <c r="C289" s="60">
        <f t="shared" si="28"/>
        <v>-18</v>
      </c>
      <c r="D289" s="72">
        <v>1113</v>
      </c>
      <c r="E289" s="72"/>
      <c r="F289" s="60">
        <v>0</v>
      </c>
      <c r="G289" s="60">
        <f t="shared" si="29"/>
        <v>1095</v>
      </c>
    </row>
    <row r="290" spans="1:7" x14ac:dyDescent="0.2">
      <c r="A290" s="13" t="s">
        <v>225</v>
      </c>
      <c r="B290" s="14">
        <v>707</v>
      </c>
      <c r="C290" s="60">
        <f t="shared" si="28"/>
        <v>5</v>
      </c>
      <c r="D290" s="72">
        <v>702</v>
      </c>
      <c r="E290" s="72"/>
      <c r="F290" s="60">
        <v>0</v>
      </c>
      <c r="G290" s="60">
        <f t="shared" si="29"/>
        <v>707</v>
      </c>
    </row>
    <row r="291" spans="1:7" x14ac:dyDescent="0.2">
      <c r="A291" s="13" t="s">
        <v>226</v>
      </c>
      <c r="B291" s="14">
        <v>2260</v>
      </c>
      <c r="C291" s="60">
        <f t="shared" si="28"/>
        <v>15</v>
      </c>
      <c r="D291" s="72">
        <v>2245</v>
      </c>
      <c r="E291" s="72"/>
      <c r="F291" s="60">
        <v>0</v>
      </c>
      <c r="G291" s="60">
        <f t="shared" si="29"/>
        <v>2260</v>
      </c>
    </row>
    <row r="292" spans="1:7" x14ac:dyDescent="0.2">
      <c r="A292" s="13" t="s">
        <v>139</v>
      </c>
      <c r="B292" s="14">
        <v>453</v>
      </c>
      <c r="C292" s="60">
        <f t="shared" si="28"/>
        <v>-33</v>
      </c>
      <c r="D292" s="72">
        <v>486</v>
      </c>
      <c r="E292" s="72"/>
      <c r="F292" s="60">
        <v>0</v>
      </c>
      <c r="G292" s="60">
        <f t="shared" si="29"/>
        <v>453</v>
      </c>
    </row>
    <row r="293" spans="1:7" x14ac:dyDescent="0.2">
      <c r="A293" s="13" t="s">
        <v>227</v>
      </c>
      <c r="B293" s="14">
        <v>1314</v>
      </c>
      <c r="C293" s="60">
        <f t="shared" si="28"/>
        <v>-11</v>
      </c>
      <c r="D293" s="72">
        <v>1325</v>
      </c>
      <c r="E293" s="72"/>
      <c r="F293" s="60">
        <v>0</v>
      </c>
      <c r="G293" s="60">
        <f t="shared" si="29"/>
        <v>1314</v>
      </c>
    </row>
    <row r="294" spans="1:7" x14ac:dyDescent="0.2">
      <c r="A294" s="13" t="s">
        <v>228</v>
      </c>
      <c r="B294" s="14">
        <v>134</v>
      </c>
      <c r="C294" s="60">
        <f t="shared" si="28"/>
        <v>0</v>
      </c>
      <c r="D294" s="72">
        <v>134</v>
      </c>
      <c r="E294" s="72"/>
      <c r="F294" s="60">
        <v>0</v>
      </c>
      <c r="G294" s="60">
        <f t="shared" si="29"/>
        <v>134</v>
      </c>
    </row>
    <row r="295" spans="1:7" x14ac:dyDescent="0.2">
      <c r="A295" s="13" t="s">
        <v>229</v>
      </c>
      <c r="B295" s="14">
        <v>2793</v>
      </c>
      <c r="C295" s="60">
        <f t="shared" si="28"/>
        <v>25</v>
      </c>
      <c r="D295" s="72">
        <v>2768</v>
      </c>
      <c r="E295" s="72"/>
      <c r="F295" s="60">
        <v>0</v>
      </c>
      <c r="G295" s="60">
        <f t="shared" si="29"/>
        <v>2793</v>
      </c>
    </row>
    <row r="296" spans="1:7" x14ac:dyDescent="0.2">
      <c r="A296" s="13" t="s">
        <v>230</v>
      </c>
      <c r="B296" s="14">
        <v>495</v>
      </c>
      <c r="C296" s="60">
        <f t="shared" si="28"/>
        <v>-7</v>
      </c>
      <c r="D296" s="72">
        <v>502</v>
      </c>
      <c r="E296" s="72"/>
      <c r="F296" s="60">
        <v>0</v>
      </c>
      <c r="G296" s="60">
        <f t="shared" si="29"/>
        <v>495</v>
      </c>
    </row>
    <row r="297" spans="1:7" x14ac:dyDescent="0.2">
      <c r="A297" s="13" t="s">
        <v>143</v>
      </c>
      <c r="B297" s="14">
        <v>31053</v>
      </c>
      <c r="C297" s="60">
        <f t="shared" si="28"/>
        <v>-473</v>
      </c>
      <c r="D297" s="72">
        <v>31526</v>
      </c>
      <c r="E297" s="72"/>
      <c r="F297" s="60">
        <v>0</v>
      </c>
      <c r="G297" s="60">
        <f t="shared" si="29"/>
        <v>31053</v>
      </c>
    </row>
    <row r="298" spans="1:7" x14ac:dyDescent="0.2">
      <c r="A298" s="74"/>
      <c r="B298" s="72"/>
      <c r="C298" s="75"/>
      <c r="D298" s="72"/>
      <c r="E298" s="72"/>
    </row>
    <row r="299" spans="1:7" x14ac:dyDescent="0.2">
      <c r="A299" s="68" t="s">
        <v>1392</v>
      </c>
      <c r="B299" s="72">
        <v>8483</v>
      </c>
      <c r="C299" s="60">
        <f>B299-D299</f>
        <v>118</v>
      </c>
      <c r="D299" s="72">
        <v>8365</v>
      </c>
      <c r="E299" s="72"/>
      <c r="F299" s="60">
        <v>1758</v>
      </c>
      <c r="G299" s="60">
        <f>B299-F299</f>
        <v>6725</v>
      </c>
    </row>
    <row r="300" spans="1:7" x14ac:dyDescent="0.2">
      <c r="A300" s="13" t="s">
        <v>232</v>
      </c>
      <c r="B300" s="14">
        <v>994</v>
      </c>
      <c r="C300" s="60">
        <f>B300-D300</f>
        <v>-2</v>
      </c>
      <c r="D300" s="72">
        <v>996</v>
      </c>
      <c r="E300" s="72"/>
      <c r="F300" s="60">
        <v>45</v>
      </c>
      <c r="G300" s="60">
        <f>B300-F300</f>
        <v>949</v>
      </c>
    </row>
    <row r="301" spans="1:7" x14ac:dyDescent="0.2">
      <c r="A301" s="13" t="s">
        <v>143</v>
      </c>
      <c r="B301" s="14">
        <v>7489</v>
      </c>
      <c r="C301" s="60">
        <f>B301-D301</f>
        <v>120</v>
      </c>
      <c r="D301" s="72">
        <v>7369</v>
      </c>
      <c r="E301" s="72"/>
      <c r="F301" s="60">
        <v>1713</v>
      </c>
      <c r="G301" s="60">
        <f>B301-F301</f>
        <v>5776</v>
      </c>
    </row>
    <row r="302" spans="1:7" x14ac:dyDescent="0.2">
      <c r="A302" s="74"/>
      <c r="B302" s="72"/>
      <c r="C302" s="75"/>
      <c r="D302" s="72"/>
      <c r="E302" s="72"/>
    </row>
    <row r="303" spans="1:7" x14ac:dyDescent="0.2">
      <c r="A303" s="68" t="s">
        <v>1393</v>
      </c>
      <c r="B303" s="72">
        <v>19395</v>
      </c>
      <c r="C303" s="60">
        <f>B303-D303</f>
        <v>171</v>
      </c>
      <c r="D303" s="72">
        <v>19224</v>
      </c>
      <c r="E303" s="72"/>
      <c r="F303" s="60">
        <v>1655</v>
      </c>
      <c r="G303" s="60">
        <f>B303-F303</f>
        <v>17740</v>
      </c>
    </row>
    <row r="304" spans="1:7" x14ac:dyDescent="0.2">
      <c r="A304" s="13" t="s">
        <v>234</v>
      </c>
      <c r="B304" s="14">
        <v>805</v>
      </c>
      <c r="C304" s="60">
        <f>B304-D304</f>
        <v>-38</v>
      </c>
      <c r="D304" s="72">
        <v>843</v>
      </c>
      <c r="E304" s="72"/>
      <c r="F304" s="60">
        <v>0</v>
      </c>
      <c r="G304" s="60">
        <f>B304-F304</f>
        <v>805</v>
      </c>
    </row>
    <row r="305" spans="1:7" x14ac:dyDescent="0.2">
      <c r="A305" s="13" t="s">
        <v>235</v>
      </c>
      <c r="B305" s="14">
        <v>331</v>
      </c>
      <c r="C305" s="60">
        <f>B305-D305</f>
        <v>-21</v>
      </c>
      <c r="D305" s="72">
        <v>352</v>
      </c>
      <c r="E305" s="72"/>
      <c r="F305" s="60">
        <v>0</v>
      </c>
      <c r="G305" s="60">
        <f>B305-F305</f>
        <v>331</v>
      </c>
    </row>
    <row r="306" spans="1:7" x14ac:dyDescent="0.2">
      <c r="A306" s="13" t="s">
        <v>236</v>
      </c>
      <c r="B306" s="60">
        <v>3115</v>
      </c>
      <c r="C306" s="60">
        <f>B306-D306</f>
        <v>66</v>
      </c>
      <c r="D306" s="72">
        <v>3049</v>
      </c>
      <c r="E306" s="72"/>
      <c r="F306" s="60">
        <v>0</v>
      </c>
      <c r="G306" s="60">
        <f>B306-F306</f>
        <v>3115</v>
      </c>
    </row>
    <row r="307" spans="1:7" x14ac:dyDescent="0.2">
      <c r="A307" s="13" t="s">
        <v>143</v>
      </c>
      <c r="B307" s="14">
        <v>15144</v>
      </c>
      <c r="C307" s="60">
        <f>B307-D307</f>
        <v>164</v>
      </c>
      <c r="D307" s="72">
        <v>14980</v>
      </c>
      <c r="E307" s="72"/>
      <c r="F307" s="60">
        <v>1655</v>
      </c>
      <c r="G307" s="60">
        <f>B307-F307</f>
        <v>13489</v>
      </c>
    </row>
    <row r="308" spans="1:7" x14ac:dyDescent="0.2">
      <c r="A308" s="74"/>
      <c r="B308" s="72"/>
      <c r="C308" s="75"/>
      <c r="D308" s="72"/>
      <c r="E308" s="72"/>
    </row>
    <row r="309" spans="1:7" x14ac:dyDescent="0.2">
      <c r="A309" s="68" t="s">
        <v>1394</v>
      </c>
      <c r="B309" s="72">
        <v>333880</v>
      </c>
      <c r="C309" s="60">
        <f t="shared" ref="C309:C316" si="30">B309-D309</f>
        <v>11047</v>
      </c>
      <c r="D309" s="72">
        <v>322833</v>
      </c>
      <c r="E309" s="72"/>
      <c r="F309" s="72">
        <v>182</v>
      </c>
      <c r="G309" s="60">
        <f t="shared" ref="G309:G316" si="31">B309-F309</f>
        <v>333698</v>
      </c>
    </row>
    <row r="310" spans="1:7" x14ac:dyDescent="0.2">
      <c r="A310" s="13" t="s">
        <v>238</v>
      </c>
      <c r="B310" s="14">
        <v>1524</v>
      </c>
      <c r="C310" s="60">
        <f t="shared" si="30"/>
        <v>21</v>
      </c>
      <c r="D310" s="72">
        <v>1503</v>
      </c>
      <c r="E310" s="72"/>
      <c r="F310" s="60">
        <v>0</v>
      </c>
      <c r="G310" s="60">
        <f t="shared" si="31"/>
        <v>1524</v>
      </c>
    </row>
    <row r="311" spans="1:7" x14ac:dyDescent="0.2">
      <c r="A311" s="13" t="s">
        <v>239</v>
      </c>
      <c r="B311" s="14">
        <v>50475</v>
      </c>
      <c r="C311" s="60">
        <f t="shared" si="30"/>
        <v>929</v>
      </c>
      <c r="D311" s="72">
        <v>49546</v>
      </c>
      <c r="E311" s="72"/>
      <c r="F311" s="60">
        <v>20</v>
      </c>
      <c r="G311" s="60">
        <f t="shared" si="31"/>
        <v>50455</v>
      </c>
    </row>
    <row r="312" spans="1:7" x14ac:dyDescent="0.2">
      <c r="A312" s="13" t="s">
        <v>240</v>
      </c>
      <c r="B312" s="14">
        <v>1176</v>
      </c>
      <c r="C312" s="60">
        <f t="shared" si="30"/>
        <v>5</v>
      </c>
      <c r="D312" s="72">
        <v>1171</v>
      </c>
      <c r="E312" s="72"/>
      <c r="F312" s="60">
        <v>0</v>
      </c>
      <c r="G312" s="60">
        <f t="shared" si="31"/>
        <v>1176</v>
      </c>
    </row>
    <row r="313" spans="1:7" x14ac:dyDescent="0.2">
      <c r="A313" s="13" t="s">
        <v>241</v>
      </c>
      <c r="B313" s="14">
        <v>3852</v>
      </c>
      <c r="C313" s="60">
        <f t="shared" si="30"/>
        <v>16</v>
      </c>
      <c r="D313" s="72">
        <v>3836</v>
      </c>
      <c r="E313" s="72"/>
      <c r="F313" s="60">
        <v>0</v>
      </c>
      <c r="G313" s="60">
        <f t="shared" si="31"/>
        <v>3852</v>
      </c>
    </row>
    <row r="314" spans="1:7" x14ac:dyDescent="0.2">
      <c r="A314" s="13" t="s">
        <v>242</v>
      </c>
      <c r="B314" s="14">
        <v>2396</v>
      </c>
      <c r="C314" s="60">
        <f t="shared" si="30"/>
        <v>-2</v>
      </c>
      <c r="D314" s="72">
        <v>2398</v>
      </c>
      <c r="E314" s="72"/>
      <c r="F314" s="60">
        <v>0</v>
      </c>
      <c r="G314" s="60">
        <f t="shared" si="31"/>
        <v>2396</v>
      </c>
    </row>
    <row r="315" spans="1:7" x14ac:dyDescent="0.2">
      <c r="A315" s="13" t="s">
        <v>243</v>
      </c>
      <c r="B315" s="14">
        <v>12775</v>
      </c>
      <c r="C315" s="60">
        <f t="shared" si="30"/>
        <v>169</v>
      </c>
      <c r="D315" s="72">
        <v>12606</v>
      </c>
      <c r="E315" s="72"/>
      <c r="F315" s="60">
        <v>46</v>
      </c>
      <c r="G315" s="60">
        <f t="shared" si="31"/>
        <v>12729</v>
      </c>
    </row>
    <row r="316" spans="1:7" x14ac:dyDescent="0.2">
      <c r="A316" s="13" t="s">
        <v>143</v>
      </c>
      <c r="B316" s="14">
        <v>261682</v>
      </c>
      <c r="C316" s="60">
        <f t="shared" si="30"/>
        <v>9909</v>
      </c>
      <c r="D316" s="72">
        <v>251773</v>
      </c>
      <c r="E316" s="72"/>
      <c r="F316" s="60">
        <v>116</v>
      </c>
      <c r="G316" s="60">
        <f t="shared" si="31"/>
        <v>261566</v>
      </c>
    </row>
    <row r="317" spans="1:7" x14ac:dyDescent="0.2">
      <c r="A317" s="74"/>
      <c r="B317" s="72"/>
      <c r="C317" s="75"/>
      <c r="D317" s="72"/>
      <c r="E317" s="72"/>
    </row>
    <row r="318" spans="1:7" x14ac:dyDescent="0.2">
      <c r="A318" s="68" t="s">
        <v>1432</v>
      </c>
      <c r="B318" s="72">
        <v>335008</v>
      </c>
      <c r="C318" s="60">
        <f t="shared" ref="C318:C324" si="32">B318-D318</f>
        <v>3705</v>
      </c>
      <c r="D318" s="60">
        <v>331303</v>
      </c>
      <c r="E318" s="60"/>
      <c r="F318" s="72">
        <v>5566</v>
      </c>
      <c r="G318" s="60">
        <f t="shared" ref="G318:G324" si="33">B318-F318</f>
        <v>329442</v>
      </c>
    </row>
    <row r="319" spans="1:7" x14ac:dyDescent="0.2">
      <c r="A319" s="13" t="s">
        <v>245</v>
      </c>
      <c r="B319" s="14">
        <v>4562</v>
      </c>
      <c r="C319" s="60">
        <f t="shared" si="32"/>
        <v>70</v>
      </c>
      <c r="D319" s="72">
        <v>4492</v>
      </c>
      <c r="E319" s="72"/>
      <c r="F319" s="60">
        <v>12</v>
      </c>
      <c r="G319" s="60">
        <f t="shared" si="33"/>
        <v>4550</v>
      </c>
    </row>
    <row r="320" spans="1:7" x14ac:dyDescent="0.2">
      <c r="A320" s="13" t="s">
        <v>246</v>
      </c>
      <c r="B320" s="14">
        <v>1754</v>
      </c>
      <c r="C320" s="60">
        <f t="shared" si="32"/>
        <v>21</v>
      </c>
      <c r="D320" s="72">
        <v>1733</v>
      </c>
      <c r="E320" s="72"/>
      <c r="F320" s="60">
        <v>0</v>
      </c>
      <c r="G320" s="60">
        <f t="shared" si="33"/>
        <v>1754</v>
      </c>
    </row>
    <row r="321" spans="1:7" x14ac:dyDescent="0.2">
      <c r="A321" s="13" t="s">
        <v>247</v>
      </c>
      <c r="B321" s="14">
        <v>457</v>
      </c>
      <c r="C321" s="60">
        <f t="shared" si="32"/>
        <v>5</v>
      </c>
      <c r="D321" s="72">
        <v>452</v>
      </c>
      <c r="E321" s="72"/>
      <c r="F321" s="60">
        <v>0</v>
      </c>
      <c r="G321" s="60">
        <f t="shared" si="33"/>
        <v>457</v>
      </c>
    </row>
    <row r="322" spans="1:7" x14ac:dyDescent="0.2">
      <c r="A322" s="13" t="s">
        <v>248</v>
      </c>
      <c r="B322" s="14">
        <v>57387</v>
      </c>
      <c r="C322" s="60">
        <f t="shared" si="32"/>
        <v>1072</v>
      </c>
      <c r="D322" s="72">
        <v>56315</v>
      </c>
      <c r="E322" s="72"/>
      <c r="F322" s="60">
        <v>163</v>
      </c>
      <c r="G322" s="60">
        <f t="shared" si="33"/>
        <v>57224</v>
      </c>
    </row>
    <row r="323" spans="1:7" x14ac:dyDescent="0.2">
      <c r="A323" s="13" t="s">
        <v>249</v>
      </c>
      <c r="B323" s="14">
        <v>510</v>
      </c>
      <c r="C323" s="60">
        <f t="shared" si="32"/>
        <v>4</v>
      </c>
      <c r="D323" s="72">
        <v>506</v>
      </c>
      <c r="E323" s="72"/>
      <c r="F323" s="60">
        <v>0</v>
      </c>
      <c r="G323" s="60">
        <f t="shared" si="33"/>
        <v>510</v>
      </c>
    </row>
    <row r="324" spans="1:7" x14ac:dyDescent="0.2">
      <c r="A324" s="13" t="s">
        <v>143</v>
      </c>
      <c r="B324" s="14">
        <v>270338</v>
      </c>
      <c r="C324" s="60">
        <f t="shared" si="32"/>
        <v>2533</v>
      </c>
      <c r="D324" s="72">
        <v>267805</v>
      </c>
      <c r="E324" s="72"/>
      <c r="F324" s="60">
        <v>5391</v>
      </c>
      <c r="G324" s="60">
        <f t="shared" si="33"/>
        <v>264947</v>
      </c>
    </row>
    <row r="325" spans="1:7" x14ac:dyDescent="0.2">
      <c r="A325" s="74"/>
      <c r="B325" s="72"/>
      <c r="C325" s="75"/>
      <c r="D325" s="72"/>
      <c r="E325" s="72"/>
    </row>
    <row r="326" spans="1:7" x14ac:dyDescent="0.2">
      <c r="A326" s="68" t="s">
        <v>1396</v>
      </c>
      <c r="B326" s="72">
        <v>148077</v>
      </c>
      <c r="C326" s="60">
        <f t="shared" ref="C326:C331" si="34">B326-D326</f>
        <v>1759</v>
      </c>
      <c r="D326" s="72">
        <v>146318</v>
      </c>
      <c r="E326" s="72"/>
      <c r="F326" s="60">
        <v>1946</v>
      </c>
      <c r="G326" s="60">
        <f t="shared" ref="G326:G331" si="35">B326-F326</f>
        <v>146131</v>
      </c>
    </row>
    <row r="327" spans="1:7" x14ac:dyDescent="0.2">
      <c r="A327" s="13" t="s">
        <v>252</v>
      </c>
      <c r="B327" s="14">
        <v>816</v>
      </c>
      <c r="C327" s="60">
        <f t="shared" si="34"/>
        <v>-1</v>
      </c>
      <c r="D327" s="72">
        <v>817</v>
      </c>
      <c r="E327" s="72"/>
      <c r="F327" s="60">
        <v>0</v>
      </c>
      <c r="G327" s="60">
        <f t="shared" si="35"/>
        <v>816</v>
      </c>
    </row>
    <row r="328" spans="1:7" x14ac:dyDescent="0.2">
      <c r="A328" s="13" t="s">
        <v>1433</v>
      </c>
      <c r="B328" s="14">
        <v>301</v>
      </c>
      <c r="C328" s="60">
        <f t="shared" si="34"/>
        <v>-54</v>
      </c>
      <c r="D328" s="72">
        <v>355</v>
      </c>
      <c r="E328" s="72"/>
      <c r="F328" s="60">
        <v>0</v>
      </c>
      <c r="G328" s="60">
        <f t="shared" si="35"/>
        <v>301</v>
      </c>
    </row>
    <row r="329" spans="1:7" x14ac:dyDescent="0.2">
      <c r="A329" s="13" t="s">
        <v>254</v>
      </c>
      <c r="B329" s="14">
        <v>2013</v>
      </c>
      <c r="C329" s="60">
        <f t="shared" si="34"/>
        <v>17</v>
      </c>
      <c r="D329" s="72">
        <v>1996</v>
      </c>
      <c r="E329" s="72"/>
      <c r="F329" s="60">
        <v>0</v>
      </c>
      <c r="G329" s="60">
        <f t="shared" si="35"/>
        <v>2013</v>
      </c>
    </row>
    <row r="330" spans="1:7" x14ac:dyDescent="0.2">
      <c r="A330" s="13" t="s">
        <v>255</v>
      </c>
      <c r="B330" s="14">
        <v>15814</v>
      </c>
      <c r="C330" s="60">
        <f t="shared" si="34"/>
        <v>221</v>
      </c>
      <c r="D330" s="72">
        <v>15593</v>
      </c>
      <c r="E330" s="72"/>
      <c r="F330" s="60">
        <v>24</v>
      </c>
      <c r="G330" s="60">
        <f t="shared" si="35"/>
        <v>15790</v>
      </c>
    </row>
    <row r="331" spans="1:7" x14ac:dyDescent="0.2">
      <c r="A331" s="13" t="s">
        <v>143</v>
      </c>
      <c r="B331" s="14">
        <v>129133</v>
      </c>
      <c r="C331" s="60">
        <f t="shared" si="34"/>
        <v>1576</v>
      </c>
      <c r="D331" s="72">
        <v>127557</v>
      </c>
      <c r="E331" s="72"/>
      <c r="F331" s="60">
        <v>1922</v>
      </c>
      <c r="G331" s="60">
        <f t="shared" si="35"/>
        <v>127211</v>
      </c>
    </row>
    <row r="332" spans="1:7" x14ac:dyDescent="0.2">
      <c r="A332" s="74"/>
      <c r="B332" s="72"/>
      <c r="C332" s="75"/>
    </row>
    <row r="333" spans="1:7" x14ac:dyDescent="0.2">
      <c r="A333" s="68" t="s">
        <v>1434</v>
      </c>
      <c r="B333" s="72">
        <v>2582375</v>
      </c>
      <c r="C333" s="60">
        <f t="shared" ref="C333:C369" si="36">B333-D333</f>
        <v>85918</v>
      </c>
      <c r="D333" s="72">
        <v>2496457</v>
      </c>
      <c r="E333" s="72"/>
      <c r="F333" s="72">
        <v>9554</v>
      </c>
      <c r="G333" s="60">
        <f t="shared" ref="G333:G369" si="37">B333-F333</f>
        <v>2572821</v>
      </c>
    </row>
    <row r="334" spans="1:7" x14ac:dyDescent="0.2">
      <c r="A334" s="13" t="s">
        <v>257</v>
      </c>
      <c r="B334" s="14">
        <v>36725</v>
      </c>
      <c r="C334" s="60">
        <f t="shared" si="36"/>
        <v>963</v>
      </c>
      <c r="D334" s="72">
        <v>35762</v>
      </c>
      <c r="E334" s="72"/>
      <c r="F334" s="60">
        <v>0</v>
      </c>
      <c r="G334" s="60">
        <f t="shared" si="37"/>
        <v>36725</v>
      </c>
    </row>
    <row r="335" spans="1:7" x14ac:dyDescent="0.2">
      <c r="A335" s="13" t="s">
        <v>258</v>
      </c>
      <c r="B335" s="14">
        <v>2915</v>
      </c>
      <c r="C335" s="60">
        <f t="shared" si="36"/>
        <v>402</v>
      </c>
      <c r="D335" s="72">
        <v>2513</v>
      </c>
      <c r="E335" s="72"/>
      <c r="F335" s="60">
        <v>0</v>
      </c>
      <c r="G335" s="60">
        <f t="shared" si="37"/>
        <v>2915</v>
      </c>
    </row>
    <row r="336" spans="1:7" x14ac:dyDescent="0.2">
      <c r="A336" s="13" t="s">
        <v>259</v>
      </c>
      <c r="B336" s="14">
        <v>5808</v>
      </c>
      <c r="C336" s="60">
        <f t="shared" si="36"/>
        <v>180</v>
      </c>
      <c r="D336" s="72">
        <v>5628</v>
      </c>
      <c r="E336" s="72"/>
      <c r="F336" s="60">
        <v>0</v>
      </c>
      <c r="G336" s="60">
        <f t="shared" si="37"/>
        <v>5808</v>
      </c>
    </row>
    <row r="337" spans="1:7" x14ac:dyDescent="0.2">
      <c r="A337" s="13" t="s">
        <v>260</v>
      </c>
      <c r="B337" s="14">
        <v>3133</v>
      </c>
      <c r="C337" s="60">
        <f t="shared" si="36"/>
        <v>78</v>
      </c>
      <c r="D337" s="72">
        <v>3055</v>
      </c>
      <c r="E337" s="72"/>
      <c r="F337" s="60">
        <v>0</v>
      </c>
      <c r="G337" s="60">
        <f t="shared" si="37"/>
        <v>3133</v>
      </c>
    </row>
    <row r="338" spans="1:7" x14ac:dyDescent="0.2">
      <c r="A338" s="13" t="s">
        <v>261</v>
      </c>
      <c r="B338" s="14">
        <v>48524</v>
      </c>
      <c r="C338" s="60">
        <f t="shared" si="36"/>
        <v>1748</v>
      </c>
      <c r="D338" s="72">
        <v>46776</v>
      </c>
      <c r="E338" s="72"/>
      <c r="F338" s="60">
        <v>0</v>
      </c>
      <c r="G338" s="60">
        <f t="shared" si="37"/>
        <v>48524</v>
      </c>
    </row>
    <row r="339" spans="1:7" x14ac:dyDescent="0.2">
      <c r="A339" s="13" t="s">
        <v>262</v>
      </c>
      <c r="B339" s="14">
        <v>42035</v>
      </c>
      <c r="C339" s="60">
        <f t="shared" si="36"/>
        <v>1749</v>
      </c>
      <c r="D339" s="72">
        <v>40286</v>
      </c>
      <c r="E339" s="72"/>
      <c r="F339" s="60">
        <v>0</v>
      </c>
      <c r="G339" s="60">
        <f t="shared" si="37"/>
        <v>42035</v>
      </c>
    </row>
    <row r="340" spans="1:7" x14ac:dyDescent="0.2">
      <c r="A340" s="13" t="s">
        <v>753</v>
      </c>
      <c r="B340" s="14">
        <v>49253</v>
      </c>
      <c r="C340" s="60">
        <f t="shared" si="36"/>
        <v>3544</v>
      </c>
      <c r="D340" s="60">
        <v>45709</v>
      </c>
      <c r="E340" s="60"/>
      <c r="F340" s="60">
        <v>0</v>
      </c>
      <c r="G340" s="60">
        <f t="shared" si="37"/>
        <v>49253</v>
      </c>
    </row>
    <row r="341" spans="1:7" x14ac:dyDescent="0.2">
      <c r="A341" s="13" t="s">
        <v>264</v>
      </c>
      <c r="B341" s="14">
        <v>2343</v>
      </c>
      <c r="C341" s="60">
        <f t="shared" si="36"/>
        <v>18</v>
      </c>
      <c r="D341" s="72">
        <v>2325</v>
      </c>
      <c r="E341" s="72"/>
      <c r="F341" s="60">
        <v>0</v>
      </c>
      <c r="G341" s="60">
        <f t="shared" si="37"/>
        <v>2343</v>
      </c>
    </row>
    <row r="342" spans="1:7" x14ac:dyDescent="0.2">
      <c r="A342" s="13" t="s">
        <v>265</v>
      </c>
      <c r="B342" s="14">
        <v>12222</v>
      </c>
      <c r="C342" s="60">
        <f t="shared" si="36"/>
        <v>977</v>
      </c>
      <c r="D342" s="72">
        <v>11245</v>
      </c>
      <c r="E342" s="72"/>
      <c r="F342" s="60">
        <v>0</v>
      </c>
      <c r="G342" s="60">
        <f t="shared" si="37"/>
        <v>12222</v>
      </c>
    </row>
    <row r="343" spans="1:7" x14ac:dyDescent="0.2">
      <c r="A343" s="13" t="s">
        <v>266</v>
      </c>
      <c r="B343" s="14">
        <v>906</v>
      </c>
      <c r="C343" s="60">
        <f t="shared" si="36"/>
        <v>-13</v>
      </c>
      <c r="D343" s="72">
        <v>919</v>
      </c>
      <c r="E343" s="72"/>
      <c r="F343" s="60">
        <v>0</v>
      </c>
      <c r="G343" s="60">
        <f t="shared" si="37"/>
        <v>906</v>
      </c>
    </row>
    <row r="344" spans="1:7" x14ac:dyDescent="0.2">
      <c r="A344" s="13" t="s">
        <v>267</v>
      </c>
      <c r="B344" s="14">
        <v>229766</v>
      </c>
      <c r="C344" s="60">
        <f t="shared" si="36"/>
        <v>5099</v>
      </c>
      <c r="D344" s="72">
        <v>224667</v>
      </c>
      <c r="E344" s="72"/>
      <c r="F344" s="60">
        <v>0</v>
      </c>
      <c r="G344" s="60">
        <f t="shared" si="37"/>
        <v>229766</v>
      </c>
    </row>
    <row r="345" spans="1:7" x14ac:dyDescent="0.2">
      <c r="A345" s="13" t="s">
        <v>268</v>
      </c>
      <c r="B345" s="14">
        <v>22000</v>
      </c>
      <c r="C345" s="60">
        <f t="shared" si="36"/>
        <v>256</v>
      </c>
      <c r="D345" s="72">
        <v>21744</v>
      </c>
      <c r="E345" s="72"/>
      <c r="F345" s="60">
        <v>0</v>
      </c>
      <c r="G345" s="60">
        <f t="shared" si="37"/>
        <v>22000</v>
      </c>
    </row>
    <row r="346" spans="1:7" x14ac:dyDescent="0.2">
      <c r="A346" s="13" t="s">
        <v>269</v>
      </c>
      <c r="B346" s="14">
        <v>64444</v>
      </c>
      <c r="C346" s="60">
        <f t="shared" si="36"/>
        <v>3935</v>
      </c>
      <c r="D346" s="72">
        <v>60509</v>
      </c>
      <c r="E346" s="72"/>
      <c r="F346" s="60">
        <v>18</v>
      </c>
      <c r="G346" s="60">
        <f t="shared" si="37"/>
        <v>64426</v>
      </c>
    </row>
    <row r="347" spans="1:7" x14ac:dyDescent="0.2">
      <c r="A347" s="13" t="s">
        <v>270</v>
      </c>
      <c r="B347" s="14">
        <v>89</v>
      </c>
      <c r="C347" s="60">
        <f t="shared" si="36"/>
        <v>3</v>
      </c>
      <c r="D347" s="72">
        <v>86</v>
      </c>
      <c r="E347" s="72"/>
      <c r="F347" s="60">
        <v>0</v>
      </c>
      <c r="G347" s="60">
        <f t="shared" si="37"/>
        <v>89</v>
      </c>
    </row>
    <row r="348" spans="1:7" x14ac:dyDescent="0.2">
      <c r="A348" s="13" t="s">
        <v>1399</v>
      </c>
      <c r="B348" s="14">
        <v>0</v>
      </c>
      <c r="C348" s="60">
        <f t="shared" si="36"/>
        <v>-18</v>
      </c>
      <c r="D348" s="72">
        <v>18</v>
      </c>
      <c r="E348" s="72"/>
      <c r="F348" s="60">
        <v>0</v>
      </c>
      <c r="G348" s="60">
        <f t="shared" si="37"/>
        <v>0</v>
      </c>
    </row>
    <row r="349" spans="1:7" x14ac:dyDescent="0.2">
      <c r="A349" s="13" t="s">
        <v>271</v>
      </c>
      <c r="B349" s="14">
        <v>12523</v>
      </c>
      <c r="C349" s="60">
        <f t="shared" si="36"/>
        <v>179</v>
      </c>
      <c r="D349" s="72">
        <v>12344</v>
      </c>
      <c r="E349" s="72"/>
      <c r="F349" s="60">
        <v>0</v>
      </c>
      <c r="G349" s="60">
        <f t="shared" si="37"/>
        <v>12523</v>
      </c>
    </row>
    <row r="350" spans="1:7" x14ac:dyDescent="0.2">
      <c r="A350" s="13" t="s">
        <v>272</v>
      </c>
      <c r="B350" s="14">
        <v>865</v>
      </c>
      <c r="C350" s="60">
        <f t="shared" si="36"/>
        <v>27</v>
      </c>
      <c r="D350" s="72">
        <v>838</v>
      </c>
      <c r="E350" s="72"/>
      <c r="F350" s="60">
        <v>0</v>
      </c>
      <c r="G350" s="60">
        <f t="shared" si="37"/>
        <v>865</v>
      </c>
    </row>
    <row r="351" spans="1:7" x14ac:dyDescent="0.2">
      <c r="A351" s="13" t="s">
        <v>273</v>
      </c>
      <c r="B351" s="14">
        <v>419777</v>
      </c>
      <c r="C351" s="60">
        <f t="shared" si="36"/>
        <v>20269</v>
      </c>
      <c r="D351" s="60">
        <v>399508</v>
      </c>
      <c r="E351" s="60"/>
      <c r="F351" s="60">
        <v>2228</v>
      </c>
      <c r="G351" s="60">
        <f t="shared" si="37"/>
        <v>417549</v>
      </c>
    </row>
    <row r="352" spans="1:7" x14ac:dyDescent="0.2">
      <c r="A352" s="13" t="s">
        <v>274</v>
      </c>
      <c r="B352" s="14">
        <v>90848</v>
      </c>
      <c r="C352" s="60">
        <f t="shared" si="36"/>
        <v>3070</v>
      </c>
      <c r="D352" s="72">
        <v>87778</v>
      </c>
      <c r="E352" s="72"/>
      <c r="F352" s="60">
        <v>0</v>
      </c>
      <c r="G352" s="60">
        <f t="shared" si="37"/>
        <v>90848</v>
      </c>
    </row>
    <row r="353" spans="1:7" x14ac:dyDescent="0.2">
      <c r="A353" s="13" t="s">
        <v>275</v>
      </c>
      <c r="B353" s="14">
        <v>107399</v>
      </c>
      <c r="C353" s="60">
        <f t="shared" si="36"/>
        <v>233</v>
      </c>
      <c r="D353" s="72">
        <v>107166</v>
      </c>
      <c r="E353" s="72"/>
      <c r="F353" s="60">
        <v>0</v>
      </c>
      <c r="G353" s="60">
        <f t="shared" si="37"/>
        <v>107399</v>
      </c>
    </row>
    <row r="354" spans="1:7" x14ac:dyDescent="0.2">
      <c r="A354" s="13" t="s">
        <v>276</v>
      </c>
      <c r="B354" s="14">
        <v>29978</v>
      </c>
      <c r="C354" s="60">
        <f t="shared" si="36"/>
        <v>617</v>
      </c>
      <c r="D354" s="72">
        <v>29361</v>
      </c>
      <c r="E354" s="72"/>
      <c r="F354" s="60">
        <v>12</v>
      </c>
      <c r="G354" s="60">
        <f t="shared" si="37"/>
        <v>29966</v>
      </c>
    </row>
    <row r="355" spans="1:7" x14ac:dyDescent="0.2">
      <c r="A355" s="13" t="s">
        <v>277</v>
      </c>
      <c r="B355" s="60">
        <v>10776</v>
      </c>
      <c r="C355" s="60">
        <f t="shared" si="36"/>
        <v>283</v>
      </c>
      <c r="D355" s="72">
        <v>10493</v>
      </c>
      <c r="E355" s="72"/>
      <c r="F355" s="60">
        <v>0</v>
      </c>
      <c r="G355" s="60">
        <f t="shared" si="37"/>
        <v>10776</v>
      </c>
    </row>
    <row r="356" spans="1:7" x14ac:dyDescent="0.2">
      <c r="A356" s="13" t="s">
        <v>278</v>
      </c>
      <c r="B356" s="14">
        <v>14067</v>
      </c>
      <c r="C356" s="60">
        <f t="shared" si="36"/>
        <v>258</v>
      </c>
      <c r="D356" s="72">
        <v>13809</v>
      </c>
      <c r="E356" s="72"/>
      <c r="F356" s="60">
        <v>0</v>
      </c>
      <c r="G356" s="60">
        <f t="shared" si="37"/>
        <v>14067</v>
      </c>
    </row>
    <row r="357" spans="1:7" x14ac:dyDescent="0.2">
      <c r="A357" s="13" t="s">
        <v>279</v>
      </c>
      <c r="B357" s="14">
        <v>7667</v>
      </c>
      <c r="C357" s="60">
        <f t="shared" si="36"/>
        <v>530</v>
      </c>
      <c r="D357" s="72">
        <v>7137</v>
      </c>
      <c r="E357" s="72"/>
      <c r="F357" s="60">
        <v>0</v>
      </c>
      <c r="G357" s="60">
        <f t="shared" si="37"/>
        <v>7667</v>
      </c>
    </row>
    <row r="358" spans="1:7" x14ac:dyDescent="0.2">
      <c r="A358" s="13" t="s">
        <v>280</v>
      </c>
      <c r="B358" s="14">
        <v>60263</v>
      </c>
      <c r="C358" s="60">
        <f t="shared" si="36"/>
        <v>1351</v>
      </c>
      <c r="D358" s="60">
        <v>58912</v>
      </c>
      <c r="E358" s="60"/>
      <c r="F358" s="60">
        <v>0</v>
      </c>
      <c r="G358" s="60">
        <f t="shared" si="37"/>
        <v>60263</v>
      </c>
    </row>
    <row r="359" spans="1:7" x14ac:dyDescent="0.2">
      <c r="A359" s="13" t="s">
        <v>282</v>
      </c>
      <c r="B359" s="14">
        <v>42442</v>
      </c>
      <c r="C359" s="60">
        <f t="shared" si="36"/>
        <v>919</v>
      </c>
      <c r="D359" s="72">
        <v>41523</v>
      </c>
      <c r="E359" s="72"/>
      <c r="F359" s="60">
        <v>0</v>
      </c>
      <c r="G359" s="60">
        <f t="shared" si="37"/>
        <v>42442</v>
      </c>
    </row>
    <row r="360" spans="1:7" x14ac:dyDescent="0.2">
      <c r="A360" s="13" t="s">
        <v>283</v>
      </c>
      <c r="B360" s="14">
        <v>16073</v>
      </c>
      <c r="C360" s="60">
        <f t="shared" si="36"/>
        <v>854</v>
      </c>
      <c r="D360" s="72">
        <v>15219</v>
      </c>
      <c r="E360" s="72"/>
      <c r="F360" s="60">
        <v>0</v>
      </c>
      <c r="G360" s="60">
        <f t="shared" si="37"/>
        <v>16073</v>
      </c>
    </row>
    <row r="361" spans="1:7" x14ac:dyDescent="0.2">
      <c r="A361" s="13" t="s">
        <v>284</v>
      </c>
      <c r="B361" s="14">
        <v>23784</v>
      </c>
      <c r="C361" s="60">
        <f t="shared" si="36"/>
        <v>376</v>
      </c>
      <c r="D361" s="72">
        <v>23408</v>
      </c>
      <c r="E361" s="72"/>
      <c r="F361" s="60">
        <v>0</v>
      </c>
      <c r="G361" s="60">
        <f t="shared" si="37"/>
        <v>23784</v>
      </c>
    </row>
    <row r="362" spans="1:7" x14ac:dyDescent="0.2">
      <c r="A362" s="13" t="s">
        <v>285</v>
      </c>
      <c r="B362" s="14">
        <v>18496</v>
      </c>
      <c r="C362" s="60">
        <f t="shared" si="36"/>
        <v>273</v>
      </c>
      <c r="D362" s="72">
        <v>18223</v>
      </c>
      <c r="E362" s="72"/>
      <c r="F362" s="60">
        <v>0</v>
      </c>
      <c r="G362" s="60">
        <f t="shared" si="37"/>
        <v>18496</v>
      </c>
    </row>
    <row r="363" spans="1:7" x14ac:dyDescent="0.2">
      <c r="A363" s="13" t="s">
        <v>286</v>
      </c>
      <c r="B363" s="14">
        <v>13778</v>
      </c>
      <c r="C363" s="60">
        <f t="shared" si="36"/>
        <v>2121</v>
      </c>
      <c r="D363" s="72">
        <v>11657</v>
      </c>
      <c r="E363" s="72"/>
      <c r="F363" s="60">
        <v>0</v>
      </c>
      <c r="G363" s="60">
        <f t="shared" si="37"/>
        <v>13778</v>
      </c>
    </row>
    <row r="364" spans="1:7" x14ac:dyDescent="0.2">
      <c r="A364" s="13" t="s">
        <v>287</v>
      </c>
      <c r="B364" s="14">
        <v>21331</v>
      </c>
      <c r="C364" s="60">
        <f t="shared" si="36"/>
        <v>499</v>
      </c>
      <c r="D364" s="72">
        <v>20832</v>
      </c>
      <c r="E364" s="72"/>
      <c r="F364" s="60">
        <v>0</v>
      </c>
      <c r="G364" s="60">
        <f t="shared" si="37"/>
        <v>21331</v>
      </c>
    </row>
    <row r="365" spans="1:7" x14ac:dyDescent="0.2">
      <c r="A365" s="13" t="s">
        <v>288</v>
      </c>
      <c r="B365" s="14">
        <v>5794</v>
      </c>
      <c r="C365" s="60">
        <f t="shared" si="36"/>
        <v>50</v>
      </c>
      <c r="D365" s="72">
        <v>5744</v>
      </c>
      <c r="E365" s="72"/>
      <c r="F365" s="60">
        <v>0</v>
      </c>
      <c r="G365" s="60">
        <f t="shared" si="37"/>
        <v>5794</v>
      </c>
    </row>
    <row r="366" spans="1:7" x14ac:dyDescent="0.2">
      <c r="A366" s="13" t="s">
        <v>289</v>
      </c>
      <c r="B366" s="14">
        <v>20069</v>
      </c>
      <c r="C366" s="60">
        <f t="shared" si="36"/>
        <v>6570</v>
      </c>
      <c r="D366" s="72">
        <v>13499</v>
      </c>
      <c r="E366" s="72"/>
      <c r="F366" s="60">
        <v>0</v>
      </c>
      <c r="G366" s="60">
        <f t="shared" si="37"/>
        <v>20069</v>
      </c>
    </row>
    <row r="367" spans="1:7" x14ac:dyDescent="0.2">
      <c r="A367" s="13" t="s">
        <v>290</v>
      </c>
      <c r="B367" s="14">
        <v>2413</v>
      </c>
      <c r="C367" s="60">
        <f t="shared" si="36"/>
        <v>38</v>
      </c>
      <c r="D367" s="72">
        <v>2375</v>
      </c>
      <c r="E367" s="72"/>
      <c r="F367" s="60">
        <v>0</v>
      </c>
      <c r="G367" s="60">
        <f t="shared" si="37"/>
        <v>2413</v>
      </c>
    </row>
    <row r="368" spans="1:7" x14ac:dyDescent="0.2">
      <c r="A368" s="13" t="s">
        <v>291</v>
      </c>
      <c r="B368" s="14">
        <v>6030</v>
      </c>
      <c r="C368" s="60">
        <f t="shared" si="36"/>
        <v>65</v>
      </c>
      <c r="D368" s="72">
        <v>5965</v>
      </c>
      <c r="E368" s="72"/>
      <c r="F368" s="60">
        <v>0</v>
      </c>
      <c r="G368" s="60">
        <f t="shared" si="37"/>
        <v>6030</v>
      </c>
    </row>
    <row r="369" spans="1:7" x14ac:dyDescent="0.2">
      <c r="A369" s="13" t="s">
        <v>143</v>
      </c>
      <c r="B369" s="14">
        <v>1137839</v>
      </c>
      <c r="C369" s="60">
        <f t="shared" si="36"/>
        <v>28415</v>
      </c>
      <c r="D369" s="60">
        <v>1109424</v>
      </c>
      <c r="E369" s="60"/>
      <c r="F369" s="60">
        <v>7296</v>
      </c>
      <c r="G369" s="60">
        <f t="shared" si="37"/>
        <v>1130543</v>
      </c>
    </row>
    <row r="370" spans="1:7" x14ac:dyDescent="0.2">
      <c r="A370" s="74"/>
      <c r="B370" s="72"/>
      <c r="C370" s="75"/>
      <c r="D370" s="72"/>
      <c r="E370" s="72"/>
    </row>
    <row r="371" spans="1:7" x14ac:dyDescent="0.2">
      <c r="A371" s="68" t="s">
        <v>1400</v>
      </c>
      <c r="B371" s="72">
        <v>73560</v>
      </c>
      <c r="C371" s="60">
        <f t="shared" ref="C371:C377" si="38">B371-D371</f>
        <v>470</v>
      </c>
      <c r="D371" s="72">
        <v>73090</v>
      </c>
      <c r="E371" s="72"/>
      <c r="F371" s="72">
        <v>68</v>
      </c>
      <c r="G371" s="60">
        <f t="shared" ref="G371:G377" si="39">B371-F371</f>
        <v>73492</v>
      </c>
    </row>
    <row r="372" spans="1:7" x14ac:dyDescent="0.2">
      <c r="A372" s="13" t="s">
        <v>293</v>
      </c>
      <c r="B372" s="14">
        <v>6193</v>
      </c>
      <c r="C372" s="60">
        <f t="shared" si="38"/>
        <v>74</v>
      </c>
      <c r="D372" s="72">
        <v>6119</v>
      </c>
      <c r="E372" s="72"/>
      <c r="F372" s="60">
        <v>0</v>
      </c>
      <c r="G372" s="60">
        <f t="shared" si="39"/>
        <v>6193</v>
      </c>
    </row>
    <row r="373" spans="1:7" x14ac:dyDescent="0.2">
      <c r="A373" s="13" t="s">
        <v>294</v>
      </c>
      <c r="B373" s="14">
        <v>802</v>
      </c>
      <c r="C373" s="60">
        <f t="shared" si="38"/>
        <v>5</v>
      </c>
      <c r="D373" s="72">
        <v>797</v>
      </c>
      <c r="E373" s="72"/>
      <c r="F373" s="60">
        <v>0</v>
      </c>
      <c r="G373" s="60">
        <f t="shared" si="39"/>
        <v>802</v>
      </c>
    </row>
    <row r="374" spans="1:7" x14ac:dyDescent="0.2">
      <c r="A374" s="13" t="s">
        <v>295</v>
      </c>
      <c r="B374" s="14">
        <v>24583</v>
      </c>
      <c r="C374" s="60">
        <f t="shared" si="38"/>
        <v>-66</v>
      </c>
      <c r="D374" s="72">
        <v>24649</v>
      </c>
      <c r="E374" s="72"/>
      <c r="F374" s="60">
        <v>4</v>
      </c>
      <c r="G374" s="60">
        <f t="shared" si="39"/>
        <v>24579</v>
      </c>
    </row>
    <row r="375" spans="1:7" x14ac:dyDescent="0.2">
      <c r="A375" s="13" t="s">
        <v>296</v>
      </c>
      <c r="B375" s="14">
        <v>183</v>
      </c>
      <c r="C375" s="60">
        <f t="shared" si="38"/>
        <v>-1</v>
      </c>
      <c r="D375" s="72">
        <v>184</v>
      </c>
      <c r="E375" s="72"/>
      <c r="F375" s="60">
        <v>0</v>
      </c>
      <c r="G375" s="60">
        <f t="shared" si="39"/>
        <v>183</v>
      </c>
    </row>
    <row r="376" spans="1:7" x14ac:dyDescent="0.2">
      <c r="A376" s="13" t="s">
        <v>297</v>
      </c>
      <c r="B376" s="14">
        <v>8419</v>
      </c>
      <c r="C376" s="60">
        <f t="shared" si="38"/>
        <v>122</v>
      </c>
      <c r="D376" s="72">
        <v>8297</v>
      </c>
      <c r="E376" s="72"/>
      <c r="F376" s="60">
        <v>0</v>
      </c>
      <c r="G376" s="60">
        <f t="shared" si="39"/>
        <v>8419</v>
      </c>
    </row>
    <row r="377" spans="1:7" x14ac:dyDescent="0.2">
      <c r="A377" s="13" t="s">
        <v>143</v>
      </c>
      <c r="B377" s="14">
        <v>33380</v>
      </c>
      <c r="C377" s="60">
        <f t="shared" si="38"/>
        <v>336</v>
      </c>
      <c r="D377" s="72">
        <v>33044</v>
      </c>
      <c r="E377" s="72"/>
      <c r="F377" s="60">
        <v>64</v>
      </c>
      <c r="G377" s="60">
        <f t="shared" si="39"/>
        <v>33316</v>
      </c>
    </row>
    <row r="378" spans="1:7" x14ac:dyDescent="0.2">
      <c r="A378" s="74"/>
      <c r="B378" s="72"/>
      <c r="C378" s="75"/>
      <c r="D378" s="72"/>
      <c r="E378" s="72"/>
    </row>
    <row r="379" spans="1:7" x14ac:dyDescent="0.2">
      <c r="A379" s="68" t="s">
        <v>1401</v>
      </c>
      <c r="B379" s="72">
        <v>74661</v>
      </c>
      <c r="C379" s="60">
        <f>B379-D379</f>
        <v>1347</v>
      </c>
      <c r="D379" s="72">
        <v>73314</v>
      </c>
      <c r="E379" s="72"/>
      <c r="F379" s="60">
        <v>70</v>
      </c>
      <c r="G379" s="60">
        <f>B379-F379</f>
        <v>74591</v>
      </c>
    </row>
    <row r="380" spans="1:7" x14ac:dyDescent="0.2">
      <c r="A380" s="13" t="s">
        <v>299</v>
      </c>
      <c r="B380" s="14">
        <v>1157</v>
      </c>
      <c r="C380" s="60">
        <f>B380-D380</f>
        <v>34</v>
      </c>
      <c r="D380" s="72">
        <v>1123</v>
      </c>
      <c r="E380" s="72"/>
      <c r="F380" s="60">
        <v>0</v>
      </c>
      <c r="G380" s="60">
        <f>B380-F380</f>
        <v>1157</v>
      </c>
    </row>
    <row r="381" spans="1:7" x14ac:dyDescent="0.2">
      <c r="A381" s="13" t="s">
        <v>300</v>
      </c>
      <c r="B381" s="14">
        <v>11790</v>
      </c>
      <c r="C381" s="60">
        <f>B381-D381</f>
        <v>303</v>
      </c>
      <c r="D381" s="72">
        <v>11487</v>
      </c>
      <c r="E381" s="72"/>
      <c r="F381" s="60">
        <v>24</v>
      </c>
      <c r="G381" s="60">
        <f>B381-F381</f>
        <v>11766</v>
      </c>
    </row>
    <row r="382" spans="1:7" x14ac:dyDescent="0.2">
      <c r="A382" s="13" t="s">
        <v>301</v>
      </c>
      <c r="B382" s="14">
        <v>3082</v>
      </c>
      <c r="C382" s="60">
        <f>B382-D382</f>
        <v>-4</v>
      </c>
      <c r="D382" s="72">
        <v>3086</v>
      </c>
      <c r="E382" s="72"/>
      <c r="F382" s="60">
        <v>0</v>
      </c>
      <c r="G382" s="60">
        <f>B382-F382</f>
        <v>3082</v>
      </c>
    </row>
    <row r="383" spans="1:7" x14ac:dyDescent="0.2">
      <c r="A383" s="13" t="s">
        <v>143</v>
      </c>
      <c r="B383" s="14">
        <v>58632</v>
      </c>
      <c r="C383" s="60">
        <f>B383-D383</f>
        <v>1014</v>
      </c>
      <c r="D383" s="72">
        <v>57618</v>
      </c>
      <c r="E383" s="72"/>
      <c r="F383" s="60">
        <v>46</v>
      </c>
      <c r="G383" s="60">
        <f>B383-F383</f>
        <v>58586</v>
      </c>
    </row>
    <row r="384" spans="1:7" x14ac:dyDescent="0.2">
      <c r="A384" s="74"/>
      <c r="B384" s="72"/>
      <c r="C384" s="75"/>
      <c r="D384" s="72"/>
      <c r="E384" s="72"/>
    </row>
    <row r="385" spans="1:7" x14ac:dyDescent="0.2">
      <c r="A385" s="68" t="s">
        <v>1402</v>
      </c>
      <c r="B385" s="72">
        <v>188349</v>
      </c>
      <c r="C385" s="60">
        <f t="shared" ref="C385:C395" si="40">B385-D385</f>
        <v>7527</v>
      </c>
      <c r="D385" s="72">
        <v>180822</v>
      </c>
      <c r="E385" s="72"/>
      <c r="F385" s="72">
        <v>1462</v>
      </c>
      <c r="G385" s="60">
        <f t="shared" ref="G385:G395" si="41">B385-F385</f>
        <v>186887</v>
      </c>
    </row>
    <row r="386" spans="1:7" x14ac:dyDescent="0.2">
      <c r="A386" s="13" t="s">
        <v>303</v>
      </c>
      <c r="B386" s="14">
        <v>391</v>
      </c>
      <c r="C386" s="60">
        <f t="shared" si="40"/>
        <v>8</v>
      </c>
      <c r="D386" s="72">
        <v>383</v>
      </c>
      <c r="E386" s="72"/>
      <c r="F386" s="60">
        <v>0</v>
      </c>
      <c r="G386" s="60">
        <f t="shared" si="41"/>
        <v>391</v>
      </c>
    </row>
    <row r="387" spans="1:7" x14ac:dyDescent="0.2">
      <c r="A387" s="13" t="s">
        <v>304</v>
      </c>
      <c r="B387" s="14">
        <v>22965</v>
      </c>
      <c r="C387" s="60">
        <f t="shared" si="40"/>
        <v>1987</v>
      </c>
      <c r="D387" s="72">
        <v>20978</v>
      </c>
      <c r="E387" s="72"/>
      <c r="F387" s="60">
        <v>0</v>
      </c>
      <c r="G387" s="60">
        <f t="shared" si="41"/>
        <v>22965</v>
      </c>
    </row>
    <row r="388" spans="1:7" x14ac:dyDescent="0.2">
      <c r="A388" s="13" t="s">
        <v>305</v>
      </c>
      <c r="B388" s="14">
        <v>12474</v>
      </c>
      <c r="C388" s="60">
        <f t="shared" si="40"/>
        <v>169</v>
      </c>
      <c r="D388" s="72">
        <v>12305</v>
      </c>
      <c r="E388" s="72"/>
      <c r="F388" s="60">
        <v>0</v>
      </c>
      <c r="G388" s="60">
        <f t="shared" si="41"/>
        <v>12474</v>
      </c>
    </row>
    <row r="389" spans="1:7" x14ac:dyDescent="0.2">
      <c r="A389" s="13" t="s">
        <v>306</v>
      </c>
      <c r="B389" s="14">
        <v>20256</v>
      </c>
      <c r="C389" s="60">
        <f t="shared" si="40"/>
        <v>749</v>
      </c>
      <c r="D389" s="72">
        <v>19507</v>
      </c>
      <c r="E389" s="72"/>
      <c r="F389" s="60">
        <v>0</v>
      </c>
      <c r="G389" s="60">
        <f t="shared" si="41"/>
        <v>20256</v>
      </c>
    </row>
    <row r="390" spans="1:7" x14ac:dyDescent="0.2">
      <c r="A390" s="13" t="s">
        <v>307</v>
      </c>
      <c r="B390" s="14">
        <v>520</v>
      </c>
      <c r="C390" s="60">
        <f t="shared" si="40"/>
        <v>-17</v>
      </c>
      <c r="D390" s="72">
        <v>537</v>
      </c>
      <c r="E390" s="72"/>
      <c r="F390" s="60">
        <v>0</v>
      </c>
      <c r="G390" s="60">
        <f t="shared" si="41"/>
        <v>520</v>
      </c>
    </row>
    <row r="391" spans="1:7" x14ac:dyDescent="0.2">
      <c r="A391" s="13" t="s">
        <v>308</v>
      </c>
      <c r="B391" s="14">
        <v>3860</v>
      </c>
      <c r="C391" s="60">
        <f t="shared" si="40"/>
        <v>9</v>
      </c>
      <c r="D391" s="72">
        <v>3851</v>
      </c>
      <c r="E391" s="72"/>
      <c r="F391" s="60">
        <v>0</v>
      </c>
      <c r="G391" s="60">
        <f t="shared" si="41"/>
        <v>3860</v>
      </c>
    </row>
    <row r="392" spans="1:7" x14ac:dyDescent="0.2">
      <c r="A392" s="13" t="s">
        <v>309</v>
      </c>
      <c r="B392" s="14">
        <v>13374</v>
      </c>
      <c r="C392" s="60">
        <f t="shared" si="40"/>
        <v>625</v>
      </c>
      <c r="D392" s="72">
        <v>12749</v>
      </c>
      <c r="E392" s="72"/>
      <c r="F392" s="60">
        <v>0</v>
      </c>
      <c r="G392" s="60">
        <f t="shared" si="41"/>
        <v>13374</v>
      </c>
    </row>
    <row r="393" spans="1:7" x14ac:dyDescent="0.2">
      <c r="A393" s="13" t="s">
        <v>310</v>
      </c>
      <c r="B393" s="14">
        <v>734</v>
      </c>
      <c r="C393" s="60">
        <f t="shared" si="40"/>
        <v>17</v>
      </c>
      <c r="D393" s="72">
        <v>717</v>
      </c>
      <c r="E393" s="72"/>
      <c r="F393" s="60">
        <v>0</v>
      </c>
      <c r="G393" s="60">
        <f t="shared" si="41"/>
        <v>734</v>
      </c>
    </row>
    <row r="394" spans="1:7" x14ac:dyDescent="0.2">
      <c r="A394" s="13" t="s">
        <v>311</v>
      </c>
      <c r="B394" s="14">
        <v>5244</v>
      </c>
      <c r="C394" s="60">
        <f t="shared" si="40"/>
        <v>208</v>
      </c>
      <c r="D394" s="72">
        <v>5036</v>
      </c>
      <c r="E394" s="72"/>
      <c r="F394" s="60">
        <v>0</v>
      </c>
      <c r="G394" s="60">
        <f t="shared" si="41"/>
        <v>5244</v>
      </c>
    </row>
    <row r="395" spans="1:7" x14ac:dyDescent="0.2">
      <c r="A395" s="13" t="s">
        <v>143</v>
      </c>
      <c r="B395" s="14">
        <v>108531</v>
      </c>
      <c r="C395" s="60">
        <f t="shared" si="40"/>
        <v>3772</v>
      </c>
      <c r="D395" s="72">
        <v>104759</v>
      </c>
      <c r="E395" s="72"/>
      <c r="F395" s="60">
        <v>1462</v>
      </c>
      <c r="G395" s="60">
        <f t="shared" si="41"/>
        <v>107069</v>
      </c>
    </row>
    <row r="396" spans="1:7" x14ac:dyDescent="0.2">
      <c r="A396" s="74"/>
      <c r="B396" s="72"/>
      <c r="C396" s="75"/>
      <c r="D396" s="72"/>
      <c r="E396" s="72"/>
    </row>
    <row r="397" spans="1:7" x14ac:dyDescent="0.2">
      <c r="A397" s="68" t="s">
        <v>1403</v>
      </c>
      <c r="B397" s="72">
        <v>39762</v>
      </c>
      <c r="C397" s="60">
        <f>B397-D397</f>
        <v>-234</v>
      </c>
      <c r="D397" s="72">
        <v>39996</v>
      </c>
      <c r="E397" s="72"/>
      <c r="F397" s="60">
        <v>1973</v>
      </c>
      <c r="G397" s="60">
        <f>B397-F397</f>
        <v>37789</v>
      </c>
    </row>
    <row r="398" spans="1:7" x14ac:dyDescent="0.2">
      <c r="A398" s="13" t="s">
        <v>313</v>
      </c>
      <c r="B398" s="14">
        <v>5550</v>
      </c>
      <c r="C398" s="60">
        <f>B398-D398</f>
        <v>-71</v>
      </c>
      <c r="D398" s="72">
        <v>5621</v>
      </c>
      <c r="E398" s="72"/>
      <c r="F398" s="60">
        <v>0</v>
      </c>
      <c r="G398" s="60">
        <f>B398-F398</f>
        <v>5550</v>
      </c>
    </row>
    <row r="399" spans="1:7" x14ac:dyDescent="0.2">
      <c r="A399" s="13" t="s">
        <v>143</v>
      </c>
      <c r="B399" s="14">
        <v>34212</v>
      </c>
      <c r="C399" s="60">
        <f>B399-D399</f>
        <v>-163</v>
      </c>
      <c r="D399" s="72">
        <v>34375</v>
      </c>
      <c r="E399" s="72"/>
      <c r="F399" s="60">
        <v>1973</v>
      </c>
      <c r="G399" s="60">
        <f>B399-F399</f>
        <v>32239</v>
      </c>
    </row>
    <row r="400" spans="1:7" x14ac:dyDescent="0.2">
      <c r="A400" s="74"/>
      <c r="B400" s="72"/>
      <c r="C400" s="75"/>
      <c r="D400" s="72"/>
      <c r="E400" s="72"/>
    </row>
    <row r="401" spans="1:7" x14ac:dyDescent="0.2">
      <c r="A401" s="68" t="s">
        <v>1404</v>
      </c>
      <c r="B401" s="72">
        <v>1202978</v>
      </c>
      <c r="C401" s="60">
        <f t="shared" ref="C401:C415" si="42">B401-D401</f>
        <v>57022</v>
      </c>
      <c r="D401" s="72">
        <v>1145956</v>
      </c>
      <c r="E401" s="72"/>
      <c r="F401" s="72">
        <v>3351</v>
      </c>
      <c r="G401" s="60">
        <f t="shared" ref="G401:G415" si="43">B401-F401</f>
        <v>1199627</v>
      </c>
    </row>
    <row r="402" spans="1:7" x14ac:dyDescent="0.2">
      <c r="A402" s="13" t="s">
        <v>315</v>
      </c>
      <c r="B402" s="14">
        <v>44129</v>
      </c>
      <c r="C402" s="60">
        <f t="shared" si="42"/>
        <v>2587</v>
      </c>
      <c r="D402" s="72">
        <v>41542</v>
      </c>
      <c r="E402" s="72"/>
      <c r="F402" s="60">
        <v>0</v>
      </c>
      <c r="G402" s="60">
        <f t="shared" si="43"/>
        <v>44129</v>
      </c>
    </row>
    <row r="403" spans="1:7" x14ac:dyDescent="0.2">
      <c r="A403" s="13" t="s">
        <v>316</v>
      </c>
      <c r="B403" s="14">
        <v>9</v>
      </c>
      <c r="C403" s="60">
        <f t="shared" si="42"/>
        <v>-38</v>
      </c>
      <c r="D403" s="72">
        <v>47</v>
      </c>
      <c r="E403" s="72"/>
      <c r="F403" s="60">
        <v>0</v>
      </c>
      <c r="G403" s="60">
        <f t="shared" si="43"/>
        <v>9</v>
      </c>
    </row>
    <row r="404" spans="1:7" x14ac:dyDescent="0.2">
      <c r="A404" s="13" t="s">
        <v>317</v>
      </c>
      <c r="B404" s="14">
        <v>6404</v>
      </c>
      <c r="C404" s="60">
        <f t="shared" si="42"/>
        <v>416</v>
      </c>
      <c r="D404" s="72">
        <v>5988</v>
      </c>
      <c r="E404" s="72"/>
      <c r="F404" s="60">
        <v>0</v>
      </c>
      <c r="G404" s="60">
        <f t="shared" si="43"/>
        <v>6404</v>
      </c>
    </row>
    <row r="405" spans="1:7" x14ac:dyDescent="0.2">
      <c r="A405" s="13" t="s">
        <v>318</v>
      </c>
      <c r="B405" s="14">
        <v>2230</v>
      </c>
      <c r="C405" s="60">
        <f t="shared" si="42"/>
        <v>71</v>
      </c>
      <c r="D405" s="72">
        <v>2159</v>
      </c>
      <c r="E405" s="72"/>
      <c r="F405" s="60">
        <v>63</v>
      </c>
      <c r="G405" s="60">
        <f t="shared" si="43"/>
        <v>2167</v>
      </c>
    </row>
    <row r="406" spans="1:7" x14ac:dyDescent="0.2">
      <c r="A406" s="13" t="s">
        <v>319</v>
      </c>
      <c r="B406" s="14">
        <v>2621</v>
      </c>
      <c r="C406" s="60">
        <f t="shared" si="42"/>
        <v>118</v>
      </c>
      <c r="D406" s="72">
        <v>2503</v>
      </c>
      <c r="E406" s="72"/>
      <c r="F406" s="60">
        <v>0</v>
      </c>
      <c r="G406" s="60">
        <f t="shared" si="43"/>
        <v>2621</v>
      </c>
    </row>
    <row r="407" spans="1:7" x14ac:dyDescent="0.2">
      <c r="A407" s="13" t="s">
        <v>320</v>
      </c>
      <c r="B407" s="14">
        <v>22</v>
      </c>
      <c r="C407" s="60">
        <f t="shared" si="42"/>
        <v>12</v>
      </c>
      <c r="D407" s="72">
        <v>10</v>
      </c>
      <c r="E407" s="72"/>
      <c r="F407" s="60">
        <v>0</v>
      </c>
      <c r="G407" s="60">
        <f t="shared" si="43"/>
        <v>22</v>
      </c>
    </row>
    <row r="408" spans="1:7" x14ac:dyDescent="0.2">
      <c r="A408" s="13" t="s">
        <v>321</v>
      </c>
      <c r="B408" s="14">
        <v>16105</v>
      </c>
      <c r="C408" s="60">
        <f t="shared" si="42"/>
        <v>354</v>
      </c>
      <c r="D408" s="72">
        <v>15751</v>
      </c>
      <c r="E408" s="72"/>
      <c r="F408" s="60">
        <v>0</v>
      </c>
      <c r="G408" s="60">
        <f t="shared" si="43"/>
        <v>16105</v>
      </c>
    </row>
    <row r="409" spans="1:7" x14ac:dyDescent="0.2">
      <c r="A409" s="13" t="s">
        <v>322</v>
      </c>
      <c r="B409" s="14">
        <v>2570</v>
      </c>
      <c r="C409" s="60">
        <f t="shared" si="42"/>
        <v>32</v>
      </c>
      <c r="D409" s="72">
        <v>2538</v>
      </c>
      <c r="E409" s="72"/>
      <c r="F409" s="60">
        <v>0</v>
      </c>
      <c r="G409" s="60">
        <f t="shared" si="43"/>
        <v>2570</v>
      </c>
    </row>
    <row r="410" spans="1:7" x14ac:dyDescent="0.2">
      <c r="A410" s="13" t="s">
        <v>323</v>
      </c>
      <c r="B410" s="14">
        <v>37615</v>
      </c>
      <c r="C410" s="60">
        <f t="shared" si="42"/>
        <v>2036</v>
      </c>
      <c r="D410" s="72">
        <v>35579</v>
      </c>
      <c r="E410" s="72"/>
      <c r="F410" s="60">
        <v>0</v>
      </c>
      <c r="G410" s="60">
        <f t="shared" si="43"/>
        <v>37615</v>
      </c>
    </row>
    <row r="411" spans="1:7" x14ac:dyDescent="0.2">
      <c r="A411" s="13" t="s">
        <v>324</v>
      </c>
      <c r="B411" s="14">
        <v>250415</v>
      </c>
      <c r="C411" s="60">
        <f t="shared" si="42"/>
        <v>12115</v>
      </c>
      <c r="D411" s="72">
        <v>238300</v>
      </c>
      <c r="E411" s="72"/>
      <c r="F411" s="60">
        <v>490</v>
      </c>
      <c r="G411" s="60">
        <f t="shared" si="43"/>
        <v>249925</v>
      </c>
    </row>
    <row r="412" spans="1:7" x14ac:dyDescent="0.2">
      <c r="A412" s="13" t="s">
        <v>325</v>
      </c>
      <c r="B412" s="14">
        <v>2845</v>
      </c>
      <c r="C412" s="60">
        <f t="shared" si="42"/>
        <v>383</v>
      </c>
      <c r="D412" s="72">
        <v>2462</v>
      </c>
      <c r="E412" s="72"/>
      <c r="F412" s="60">
        <v>0</v>
      </c>
      <c r="G412" s="60">
        <f t="shared" si="43"/>
        <v>2845</v>
      </c>
    </row>
    <row r="413" spans="1:7" x14ac:dyDescent="0.2">
      <c r="A413" s="13" t="s">
        <v>326</v>
      </c>
      <c r="B413" s="14">
        <v>37172</v>
      </c>
      <c r="C413" s="60">
        <f t="shared" si="42"/>
        <v>2604</v>
      </c>
      <c r="D413" s="72">
        <v>34568</v>
      </c>
      <c r="E413" s="72"/>
      <c r="F413" s="60">
        <v>0</v>
      </c>
      <c r="G413" s="60">
        <f t="shared" si="43"/>
        <v>37172</v>
      </c>
    </row>
    <row r="414" spans="1:7" x14ac:dyDescent="0.2">
      <c r="A414" s="13" t="s">
        <v>327</v>
      </c>
      <c r="B414" s="14">
        <v>28184</v>
      </c>
      <c r="C414" s="60">
        <f t="shared" si="42"/>
        <v>332</v>
      </c>
      <c r="D414" s="72">
        <v>27852</v>
      </c>
      <c r="E414" s="72"/>
      <c r="F414" s="60">
        <v>0</v>
      </c>
      <c r="G414" s="60">
        <f t="shared" si="43"/>
        <v>28184</v>
      </c>
    </row>
    <row r="415" spans="1:7" x14ac:dyDescent="0.2">
      <c r="A415" s="13" t="s">
        <v>143</v>
      </c>
      <c r="B415" s="14">
        <v>772657</v>
      </c>
      <c r="C415" s="60">
        <f t="shared" si="42"/>
        <v>36000</v>
      </c>
      <c r="D415" s="72">
        <v>736657</v>
      </c>
      <c r="E415" s="72"/>
      <c r="F415" s="60">
        <v>2798</v>
      </c>
      <c r="G415" s="60">
        <f t="shared" si="43"/>
        <v>769859</v>
      </c>
    </row>
    <row r="416" spans="1:7" x14ac:dyDescent="0.2">
      <c r="A416" s="74"/>
      <c r="B416" s="72"/>
      <c r="C416" s="75"/>
      <c r="D416" s="72"/>
      <c r="E416" s="72"/>
    </row>
    <row r="417" spans="1:7" x14ac:dyDescent="0.2">
      <c r="A417" s="16" t="s">
        <v>1405</v>
      </c>
      <c r="B417" s="14">
        <v>288361</v>
      </c>
      <c r="C417" s="60">
        <f>B417-D417</f>
        <v>19676</v>
      </c>
      <c r="D417" s="72">
        <v>268685</v>
      </c>
      <c r="E417" s="72"/>
      <c r="F417" s="60">
        <v>315</v>
      </c>
      <c r="G417" s="60">
        <f>B417-F417</f>
        <v>288046</v>
      </c>
    </row>
    <row r="418" spans="1:7" x14ac:dyDescent="0.2">
      <c r="A418" s="13" t="s">
        <v>329</v>
      </c>
      <c r="B418" s="14">
        <v>63662</v>
      </c>
      <c r="C418" s="60">
        <f>B418-D418</f>
        <v>3980</v>
      </c>
      <c r="D418" s="72">
        <v>59682</v>
      </c>
      <c r="E418" s="72"/>
      <c r="F418" s="60">
        <v>182</v>
      </c>
      <c r="G418" s="60">
        <f>B418-F418</f>
        <v>63480</v>
      </c>
    </row>
    <row r="419" spans="1:7" x14ac:dyDescent="0.2">
      <c r="A419" s="13" t="s">
        <v>330</v>
      </c>
      <c r="B419" s="14">
        <v>38874</v>
      </c>
      <c r="C419" s="60">
        <f>B419-D419</f>
        <v>3691</v>
      </c>
      <c r="D419" s="72">
        <v>35183</v>
      </c>
      <c r="E419" s="72"/>
      <c r="F419" s="60">
        <v>0</v>
      </c>
      <c r="G419" s="60">
        <f>B419-F419</f>
        <v>38874</v>
      </c>
    </row>
    <row r="420" spans="1:7" x14ac:dyDescent="0.2">
      <c r="A420" s="13" t="s">
        <v>143</v>
      </c>
      <c r="B420" s="14">
        <v>185825</v>
      </c>
      <c r="C420" s="60">
        <f>B420-D420</f>
        <v>12005</v>
      </c>
      <c r="D420" s="72">
        <v>173820</v>
      </c>
      <c r="E420" s="72"/>
      <c r="F420" s="60">
        <v>133</v>
      </c>
      <c r="G420" s="60">
        <f>B420-F420</f>
        <v>185692</v>
      </c>
    </row>
    <row r="421" spans="1:7" x14ac:dyDescent="0.2">
      <c r="A421" s="13"/>
      <c r="B421" s="14"/>
      <c r="C421" s="14"/>
      <c r="D421" s="72"/>
      <c r="E421" s="72"/>
    </row>
    <row r="422" spans="1:7" x14ac:dyDescent="0.2">
      <c r="A422" s="68" t="s">
        <v>1406</v>
      </c>
      <c r="B422" s="72">
        <v>1345652</v>
      </c>
      <c r="C422" s="60">
        <f t="shared" ref="C422:C461" si="44">B422-D422</f>
        <v>25518</v>
      </c>
      <c r="D422" s="72">
        <v>1320134</v>
      </c>
      <c r="E422" s="72"/>
      <c r="F422" s="72">
        <v>3169</v>
      </c>
      <c r="G422" s="60">
        <f t="shared" ref="G422:G461" si="45">B422-F422</f>
        <v>1342483</v>
      </c>
    </row>
    <row r="423" spans="1:7" x14ac:dyDescent="0.2">
      <c r="A423" s="13" t="s">
        <v>332</v>
      </c>
      <c r="B423" s="14">
        <v>2018</v>
      </c>
      <c r="C423" s="60">
        <f t="shared" si="44"/>
        <v>13</v>
      </c>
      <c r="D423" s="72">
        <v>2005</v>
      </c>
      <c r="E423" s="72"/>
      <c r="F423" s="60">
        <v>0</v>
      </c>
      <c r="G423" s="60">
        <f t="shared" si="45"/>
        <v>2018</v>
      </c>
    </row>
    <row r="424" spans="1:7" x14ac:dyDescent="0.2">
      <c r="A424" s="13" t="s">
        <v>333</v>
      </c>
      <c r="B424" s="14">
        <v>17372</v>
      </c>
      <c r="C424" s="60">
        <f t="shared" si="44"/>
        <v>-95</v>
      </c>
      <c r="D424" s="72">
        <v>17467</v>
      </c>
      <c r="E424" s="72"/>
      <c r="F424" s="60">
        <v>0</v>
      </c>
      <c r="G424" s="60">
        <f t="shared" si="45"/>
        <v>17372</v>
      </c>
    </row>
    <row r="425" spans="1:7" x14ac:dyDescent="0.2">
      <c r="A425" s="13" t="s">
        <v>334</v>
      </c>
      <c r="B425" s="14">
        <v>86041</v>
      </c>
      <c r="C425" s="60">
        <f t="shared" si="44"/>
        <v>1649</v>
      </c>
      <c r="D425" s="72">
        <v>84392</v>
      </c>
      <c r="E425" s="72"/>
      <c r="F425" s="60">
        <v>0</v>
      </c>
      <c r="G425" s="60">
        <f t="shared" si="45"/>
        <v>86041</v>
      </c>
    </row>
    <row r="426" spans="1:7" x14ac:dyDescent="0.2">
      <c r="A426" s="13" t="s">
        <v>335</v>
      </c>
      <c r="B426" s="14">
        <v>70131</v>
      </c>
      <c r="C426" s="60">
        <f t="shared" si="44"/>
        <v>1914</v>
      </c>
      <c r="D426" s="72">
        <v>68217</v>
      </c>
      <c r="E426" s="72"/>
      <c r="F426" s="60">
        <v>0</v>
      </c>
      <c r="G426" s="60">
        <f t="shared" si="45"/>
        <v>70131</v>
      </c>
    </row>
    <row r="427" spans="1:7" x14ac:dyDescent="0.2">
      <c r="A427" s="13" t="s">
        <v>336</v>
      </c>
      <c r="B427" s="60">
        <v>420</v>
      </c>
      <c r="C427" s="60">
        <f t="shared" si="44"/>
        <v>-181</v>
      </c>
      <c r="D427" s="72">
        <v>601</v>
      </c>
      <c r="E427" s="72"/>
      <c r="F427" s="60">
        <v>0</v>
      </c>
      <c r="G427" s="60">
        <f t="shared" si="45"/>
        <v>420</v>
      </c>
    </row>
    <row r="428" spans="1:7" x14ac:dyDescent="0.2">
      <c r="A428" s="13" t="s">
        <v>337</v>
      </c>
      <c r="B428" s="14">
        <v>133</v>
      </c>
      <c r="C428" s="60">
        <f t="shared" si="44"/>
        <v>-2</v>
      </c>
      <c r="D428" s="72">
        <v>135</v>
      </c>
      <c r="E428" s="72"/>
      <c r="F428" s="60">
        <v>0</v>
      </c>
      <c r="G428" s="60">
        <f t="shared" si="45"/>
        <v>133</v>
      </c>
    </row>
    <row r="429" spans="1:7" x14ac:dyDescent="0.2">
      <c r="A429" s="13" t="s">
        <v>338</v>
      </c>
      <c r="B429" s="14">
        <v>61801</v>
      </c>
      <c r="C429" s="60">
        <f t="shared" si="44"/>
        <v>1279</v>
      </c>
      <c r="D429" s="72">
        <v>60522</v>
      </c>
      <c r="E429" s="72"/>
      <c r="F429" s="60">
        <v>0</v>
      </c>
      <c r="G429" s="60">
        <f t="shared" si="45"/>
        <v>61801</v>
      </c>
    </row>
    <row r="430" spans="1:7" x14ac:dyDescent="0.2">
      <c r="A430" s="13" t="s">
        <v>339</v>
      </c>
      <c r="B430" s="14">
        <v>223</v>
      </c>
      <c r="C430" s="60">
        <f t="shared" si="44"/>
        <v>4</v>
      </c>
      <c r="D430" s="72">
        <v>219</v>
      </c>
      <c r="E430" s="72"/>
      <c r="F430" s="60">
        <v>0</v>
      </c>
      <c r="G430" s="60">
        <f t="shared" si="45"/>
        <v>223</v>
      </c>
    </row>
    <row r="431" spans="1:7" x14ac:dyDescent="0.2">
      <c r="A431" s="13" t="s">
        <v>340</v>
      </c>
      <c r="B431" s="14">
        <v>252</v>
      </c>
      <c r="C431" s="60">
        <f t="shared" si="44"/>
        <v>0</v>
      </c>
      <c r="D431" s="72">
        <v>252</v>
      </c>
      <c r="E431" s="72"/>
      <c r="F431" s="60">
        <v>0</v>
      </c>
      <c r="G431" s="60">
        <f t="shared" si="45"/>
        <v>252</v>
      </c>
    </row>
    <row r="432" spans="1:7" x14ac:dyDescent="0.2">
      <c r="A432" s="13" t="s">
        <v>341</v>
      </c>
      <c r="B432" s="14">
        <v>38172</v>
      </c>
      <c r="C432" s="60">
        <f t="shared" si="44"/>
        <v>599</v>
      </c>
      <c r="D432" s="72">
        <v>37573</v>
      </c>
      <c r="E432" s="72"/>
      <c r="F432" s="60">
        <v>0</v>
      </c>
      <c r="G432" s="60">
        <f t="shared" si="45"/>
        <v>38172</v>
      </c>
    </row>
    <row r="433" spans="1:7" x14ac:dyDescent="0.2">
      <c r="A433" s="13" t="s">
        <v>342</v>
      </c>
      <c r="B433" s="14">
        <v>974</v>
      </c>
      <c r="C433" s="60">
        <f t="shared" si="44"/>
        <v>188</v>
      </c>
      <c r="D433" s="72">
        <v>786</v>
      </c>
      <c r="E433" s="72"/>
      <c r="F433" s="60">
        <v>0</v>
      </c>
      <c r="G433" s="60">
        <f t="shared" si="45"/>
        <v>974</v>
      </c>
    </row>
    <row r="434" spans="1:7" x14ac:dyDescent="0.2">
      <c r="A434" s="13" t="s">
        <v>343</v>
      </c>
      <c r="B434" s="14">
        <v>1942</v>
      </c>
      <c r="C434" s="60">
        <f t="shared" si="44"/>
        <v>69</v>
      </c>
      <c r="D434" s="72">
        <v>1873</v>
      </c>
      <c r="E434" s="72"/>
      <c r="F434" s="60">
        <v>0</v>
      </c>
      <c r="G434" s="60">
        <f t="shared" si="45"/>
        <v>1942</v>
      </c>
    </row>
    <row r="435" spans="1:7" x14ac:dyDescent="0.2">
      <c r="A435" s="13" t="s">
        <v>344</v>
      </c>
      <c r="B435" s="14">
        <v>3572</v>
      </c>
      <c r="C435" s="60">
        <f t="shared" si="44"/>
        <v>33</v>
      </c>
      <c r="D435" s="72">
        <v>3539</v>
      </c>
      <c r="E435" s="72"/>
      <c r="F435" s="60">
        <v>0</v>
      </c>
      <c r="G435" s="60">
        <f t="shared" si="45"/>
        <v>3572</v>
      </c>
    </row>
    <row r="436" spans="1:7" x14ac:dyDescent="0.2">
      <c r="A436" s="13" t="s">
        <v>345</v>
      </c>
      <c r="B436" s="14">
        <v>2655</v>
      </c>
      <c r="C436" s="60">
        <f t="shared" si="44"/>
        <v>67</v>
      </c>
      <c r="D436" s="72">
        <v>2588</v>
      </c>
      <c r="E436" s="72"/>
      <c r="F436" s="60">
        <v>0</v>
      </c>
      <c r="G436" s="60">
        <f t="shared" si="45"/>
        <v>2655</v>
      </c>
    </row>
    <row r="437" spans="1:7" x14ac:dyDescent="0.2">
      <c r="A437" s="13" t="s">
        <v>346</v>
      </c>
      <c r="B437" s="14">
        <v>3191</v>
      </c>
      <c r="C437" s="60">
        <f t="shared" si="44"/>
        <v>15</v>
      </c>
      <c r="D437" s="72">
        <v>3176</v>
      </c>
      <c r="E437" s="72"/>
      <c r="F437" s="60">
        <v>0</v>
      </c>
      <c r="G437" s="60">
        <f t="shared" si="45"/>
        <v>3191</v>
      </c>
    </row>
    <row r="438" spans="1:7" x14ac:dyDescent="0.2">
      <c r="A438" s="13" t="s">
        <v>347</v>
      </c>
      <c r="B438" s="14">
        <v>56577</v>
      </c>
      <c r="C438" s="60">
        <f t="shared" si="44"/>
        <v>1421</v>
      </c>
      <c r="D438" s="72">
        <v>55156</v>
      </c>
      <c r="E438" s="72"/>
      <c r="F438" s="60">
        <v>0</v>
      </c>
      <c r="G438" s="60">
        <f t="shared" si="45"/>
        <v>56577</v>
      </c>
    </row>
    <row r="439" spans="1:7" x14ac:dyDescent="0.2">
      <c r="A439" s="13" t="s">
        <v>348</v>
      </c>
      <c r="B439" s="14">
        <v>401</v>
      </c>
      <c r="C439" s="60">
        <f t="shared" si="44"/>
        <v>1</v>
      </c>
      <c r="D439" s="72">
        <v>400</v>
      </c>
      <c r="E439" s="72"/>
      <c r="F439" s="60">
        <v>0</v>
      </c>
      <c r="G439" s="60">
        <f t="shared" si="45"/>
        <v>401</v>
      </c>
    </row>
    <row r="440" spans="1:7" x14ac:dyDescent="0.2">
      <c r="A440" s="13" t="s">
        <v>349</v>
      </c>
      <c r="B440" s="14">
        <v>3368</v>
      </c>
      <c r="C440" s="60">
        <f t="shared" si="44"/>
        <v>-8</v>
      </c>
      <c r="D440" s="72">
        <v>3376</v>
      </c>
      <c r="E440" s="72"/>
      <c r="F440" s="60">
        <v>0</v>
      </c>
      <c r="G440" s="60">
        <f t="shared" si="45"/>
        <v>3368</v>
      </c>
    </row>
    <row r="441" spans="1:7" x14ac:dyDescent="0.2">
      <c r="A441" s="13" t="s">
        <v>350</v>
      </c>
      <c r="B441" s="14">
        <v>8403</v>
      </c>
      <c r="C441" s="60">
        <f t="shared" si="44"/>
        <v>248</v>
      </c>
      <c r="D441" s="72">
        <v>8155</v>
      </c>
      <c r="E441" s="72"/>
      <c r="F441" s="60">
        <v>0</v>
      </c>
      <c r="G441" s="60">
        <f t="shared" si="45"/>
        <v>8403</v>
      </c>
    </row>
    <row r="442" spans="1:7" x14ac:dyDescent="0.2">
      <c r="A442" s="13" t="s">
        <v>713</v>
      </c>
      <c r="B442" s="14">
        <v>35555</v>
      </c>
      <c r="C442" s="60">
        <f t="shared" si="44"/>
        <v>645</v>
      </c>
      <c r="D442" s="72">
        <v>34910</v>
      </c>
      <c r="E442" s="72"/>
      <c r="F442" s="60">
        <v>0</v>
      </c>
      <c r="G442" s="60">
        <f t="shared" si="45"/>
        <v>35555</v>
      </c>
    </row>
    <row r="443" spans="1:7" x14ac:dyDescent="0.2">
      <c r="A443" s="13" t="s">
        <v>352</v>
      </c>
      <c r="B443" s="60">
        <v>10583</v>
      </c>
      <c r="C443" s="60">
        <f t="shared" si="44"/>
        <v>160</v>
      </c>
      <c r="D443" s="72">
        <v>10423</v>
      </c>
      <c r="E443" s="72"/>
      <c r="F443" s="60">
        <v>24</v>
      </c>
      <c r="G443" s="60">
        <f t="shared" si="45"/>
        <v>10559</v>
      </c>
    </row>
    <row r="444" spans="1:7" x14ac:dyDescent="0.2">
      <c r="A444" s="13" t="s">
        <v>353</v>
      </c>
      <c r="B444" s="14">
        <v>3185</v>
      </c>
      <c r="C444" s="60">
        <f t="shared" si="44"/>
        <v>5</v>
      </c>
      <c r="D444" s="72">
        <v>3180</v>
      </c>
      <c r="E444" s="72"/>
      <c r="F444" s="60">
        <v>0</v>
      </c>
      <c r="G444" s="60">
        <f t="shared" si="45"/>
        <v>3185</v>
      </c>
    </row>
    <row r="445" spans="1:7" x14ac:dyDescent="0.2">
      <c r="A445" s="13" t="s">
        <v>354</v>
      </c>
      <c r="B445" s="14">
        <v>406</v>
      </c>
      <c r="C445" s="60">
        <f t="shared" si="44"/>
        <v>0</v>
      </c>
      <c r="D445" s="72">
        <v>406</v>
      </c>
      <c r="E445" s="72"/>
      <c r="F445" s="60">
        <v>0</v>
      </c>
      <c r="G445" s="60">
        <f t="shared" si="45"/>
        <v>406</v>
      </c>
    </row>
    <row r="446" spans="1:7" x14ac:dyDescent="0.2">
      <c r="A446" s="13" t="s">
        <v>355</v>
      </c>
      <c r="B446" s="14">
        <v>1868</v>
      </c>
      <c r="C446" s="60">
        <f t="shared" si="44"/>
        <v>-20</v>
      </c>
      <c r="D446" s="72">
        <v>1888</v>
      </c>
      <c r="E446" s="72"/>
      <c r="F446" s="60">
        <v>0</v>
      </c>
      <c r="G446" s="60">
        <f t="shared" si="45"/>
        <v>1868</v>
      </c>
    </row>
    <row r="447" spans="1:7" x14ac:dyDescent="0.2">
      <c r="A447" s="13" t="s">
        <v>356</v>
      </c>
      <c r="B447" s="14">
        <v>12184</v>
      </c>
      <c r="C447" s="60">
        <f t="shared" si="44"/>
        <v>169</v>
      </c>
      <c r="D447" s="72">
        <v>12015</v>
      </c>
      <c r="E447" s="72"/>
      <c r="F447" s="60">
        <v>0</v>
      </c>
      <c r="G447" s="60">
        <f t="shared" si="45"/>
        <v>12184</v>
      </c>
    </row>
    <row r="448" spans="1:7" x14ac:dyDescent="0.2">
      <c r="A448" s="13" t="s">
        <v>357</v>
      </c>
      <c r="B448" s="14">
        <v>1798</v>
      </c>
      <c r="C448" s="60">
        <f t="shared" si="44"/>
        <v>12</v>
      </c>
      <c r="D448" s="72">
        <v>1786</v>
      </c>
      <c r="E448" s="72"/>
      <c r="F448" s="60">
        <v>0</v>
      </c>
      <c r="G448" s="60">
        <f t="shared" si="45"/>
        <v>1798</v>
      </c>
    </row>
    <row r="449" spans="1:7" x14ac:dyDescent="0.2">
      <c r="A449" s="13" t="s">
        <v>358</v>
      </c>
      <c r="B449" s="14">
        <v>5828</v>
      </c>
      <c r="C449" s="60">
        <f t="shared" si="44"/>
        <v>179</v>
      </c>
      <c r="D449" s="72">
        <v>5649</v>
      </c>
      <c r="E449" s="72"/>
      <c r="F449" s="60">
        <v>363</v>
      </c>
      <c r="G449" s="60">
        <f t="shared" si="45"/>
        <v>5465</v>
      </c>
    </row>
    <row r="450" spans="1:7" x14ac:dyDescent="0.2">
      <c r="A450" s="13" t="s">
        <v>359</v>
      </c>
      <c r="B450" s="60">
        <v>8168</v>
      </c>
      <c r="C450" s="60">
        <f t="shared" si="44"/>
        <v>7</v>
      </c>
      <c r="D450" s="72">
        <v>8161</v>
      </c>
      <c r="E450" s="72"/>
      <c r="F450" s="60">
        <v>0</v>
      </c>
      <c r="G450" s="60">
        <f t="shared" si="45"/>
        <v>8168</v>
      </c>
    </row>
    <row r="451" spans="1:7" x14ac:dyDescent="0.2">
      <c r="A451" s="13" t="s">
        <v>360</v>
      </c>
      <c r="B451" s="14">
        <v>49434</v>
      </c>
      <c r="C451" s="60">
        <f t="shared" si="44"/>
        <v>994</v>
      </c>
      <c r="D451" s="60">
        <v>48440</v>
      </c>
      <c r="E451" s="60"/>
      <c r="F451" s="60">
        <v>0</v>
      </c>
      <c r="G451" s="60">
        <f t="shared" si="45"/>
        <v>49434</v>
      </c>
    </row>
    <row r="452" spans="1:7" x14ac:dyDescent="0.2">
      <c r="A452" s="13" t="s">
        <v>361</v>
      </c>
      <c r="B452" s="14">
        <v>1153</v>
      </c>
      <c r="C452" s="60">
        <f t="shared" si="44"/>
        <v>11</v>
      </c>
      <c r="D452" s="72">
        <v>1142</v>
      </c>
      <c r="E452" s="72"/>
      <c r="F452" s="60">
        <v>0</v>
      </c>
      <c r="G452" s="60">
        <f t="shared" si="45"/>
        <v>1153</v>
      </c>
    </row>
    <row r="453" spans="1:7" x14ac:dyDescent="0.2">
      <c r="A453" s="13" t="s">
        <v>362</v>
      </c>
      <c r="B453" s="14">
        <v>20487</v>
      </c>
      <c r="C453" s="60">
        <f t="shared" si="44"/>
        <v>1559</v>
      </c>
      <c r="D453" s="72">
        <v>18928</v>
      </c>
      <c r="E453" s="72"/>
      <c r="F453" s="60">
        <v>0</v>
      </c>
      <c r="G453" s="60">
        <f t="shared" si="45"/>
        <v>20487</v>
      </c>
    </row>
    <row r="454" spans="1:7" x14ac:dyDescent="0.2">
      <c r="A454" s="13" t="s">
        <v>363</v>
      </c>
      <c r="B454" s="14">
        <v>33369</v>
      </c>
      <c r="C454" s="60">
        <f t="shared" si="44"/>
        <v>881</v>
      </c>
      <c r="D454" s="72">
        <v>32488</v>
      </c>
      <c r="E454" s="72"/>
      <c r="F454" s="60">
        <v>0</v>
      </c>
      <c r="G454" s="60">
        <f t="shared" si="45"/>
        <v>33369</v>
      </c>
    </row>
    <row r="455" spans="1:7" x14ac:dyDescent="0.2">
      <c r="A455" s="13" t="s">
        <v>364</v>
      </c>
      <c r="B455" s="14">
        <v>34925</v>
      </c>
      <c r="C455" s="60">
        <f t="shared" si="44"/>
        <v>785</v>
      </c>
      <c r="D455" s="72">
        <v>34140</v>
      </c>
      <c r="E455" s="72"/>
      <c r="F455" s="60">
        <v>0</v>
      </c>
      <c r="G455" s="60">
        <f t="shared" si="45"/>
        <v>34925</v>
      </c>
    </row>
    <row r="456" spans="1:7" x14ac:dyDescent="0.2">
      <c r="A456" s="13" t="s">
        <v>365</v>
      </c>
      <c r="B456" s="14">
        <v>4719</v>
      </c>
      <c r="C456" s="60">
        <f t="shared" si="44"/>
        <v>-157</v>
      </c>
      <c r="D456" s="72">
        <v>4876</v>
      </c>
      <c r="E456" s="72"/>
      <c r="F456" s="60">
        <v>1876</v>
      </c>
      <c r="G456" s="60">
        <f t="shared" si="45"/>
        <v>2843</v>
      </c>
    </row>
    <row r="457" spans="1:7" x14ac:dyDescent="0.2">
      <c r="A457" s="13" t="s">
        <v>366</v>
      </c>
      <c r="B457" s="60">
        <v>1362</v>
      </c>
      <c r="C457" s="60">
        <f t="shared" si="44"/>
        <v>4</v>
      </c>
      <c r="D457" s="72">
        <v>1358</v>
      </c>
      <c r="E457" s="72"/>
      <c r="F457" s="60">
        <v>0</v>
      </c>
      <c r="G457" s="60">
        <f t="shared" si="45"/>
        <v>1362</v>
      </c>
    </row>
    <row r="458" spans="1:7" x14ac:dyDescent="0.2">
      <c r="A458" s="13" t="s">
        <v>367</v>
      </c>
      <c r="B458" s="14">
        <v>5649</v>
      </c>
      <c r="C458" s="60">
        <f t="shared" si="44"/>
        <v>20</v>
      </c>
      <c r="D458" s="72">
        <v>5629</v>
      </c>
      <c r="E458" s="72"/>
      <c r="F458" s="60">
        <v>0</v>
      </c>
      <c r="G458" s="60">
        <f t="shared" si="45"/>
        <v>5649</v>
      </c>
    </row>
    <row r="459" spans="1:7" x14ac:dyDescent="0.2">
      <c r="A459" s="13" t="s">
        <v>368</v>
      </c>
      <c r="B459" s="14">
        <v>58108</v>
      </c>
      <c r="C459" s="60">
        <f t="shared" si="44"/>
        <v>1600</v>
      </c>
      <c r="D459" s="72">
        <v>56508</v>
      </c>
      <c r="E459" s="72"/>
      <c r="F459" s="60">
        <v>0</v>
      </c>
      <c r="G459" s="60">
        <f t="shared" si="45"/>
        <v>58108</v>
      </c>
    </row>
    <row r="460" spans="1:7" x14ac:dyDescent="0.2">
      <c r="A460" s="13" t="s">
        <v>370</v>
      </c>
      <c r="B460" s="14">
        <v>103038</v>
      </c>
      <c r="C460" s="60">
        <f t="shared" si="44"/>
        <v>2695</v>
      </c>
      <c r="D460" s="72">
        <v>100343</v>
      </c>
      <c r="E460" s="72"/>
      <c r="F460" s="60">
        <v>278</v>
      </c>
      <c r="G460" s="60">
        <f t="shared" si="45"/>
        <v>102760</v>
      </c>
    </row>
    <row r="461" spans="1:7" x14ac:dyDescent="0.2">
      <c r="A461" s="13" t="s">
        <v>143</v>
      </c>
      <c r="B461" s="14">
        <v>596187</v>
      </c>
      <c r="C461" s="60">
        <f t="shared" si="44"/>
        <v>8755</v>
      </c>
      <c r="D461" s="72">
        <v>587432</v>
      </c>
      <c r="E461" s="72"/>
      <c r="F461" s="60">
        <v>628</v>
      </c>
      <c r="G461" s="60">
        <f t="shared" si="45"/>
        <v>595559</v>
      </c>
    </row>
    <row r="462" spans="1:7" x14ac:dyDescent="0.2">
      <c r="A462" s="74"/>
      <c r="B462" s="72"/>
      <c r="C462" s="75"/>
      <c r="D462" s="72"/>
      <c r="E462" s="72"/>
    </row>
    <row r="463" spans="1:7" x14ac:dyDescent="0.2">
      <c r="A463" s="68" t="s">
        <v>1407</v>
      </c>
      <c r="B463" s="72">
        <v>473566</v>
      </c>
      <c r="C463" s="60">
        <f t="shared" ref="C463:C470" si="46">B463-D463</f>
        <v>8869</v>
      </c>
      <c r="D463" s="72">
        <v>464697</v>
      </c>
      <c r="E463" s="72"/>
      <c r="F463" s="72">
        <v>778</v>
      </c>
      <c r="G463" s="60">
        <f t="shared" ref="G463:G470" si="47">B463-F463</f>
        <v>472788</v>
      </c>
    </row>
    <row r="464" spans="1:7" x14ac:dyDescent="0.2">
      <c r="A464" s="13" t="s">
        <v>372</v>
      </c>
      <c r="B464" s="14">
        <v>6455</v>
      </c>
      <c r="C464" s="60">
        <f t="shared" si="46"/>
        <v>18</v>
      </c>
      <c r="D464" s="72">
        <v>6437</v>
      </c>
      <c r="E464" s="72"/>
      <c r="F464" s="60">
        <v>0</v>
      </c>
      <c r="G464" s="60">
        <f t="shared" si="47"/>
        <v>6455</v>
      </c>
    </row>
    <row r="465" spans="1:7" x14ac:dyDescent="0.2">
      <c r="A465" s="13" t="s">
        <v>373</v>
      </c>
      <c r="B465" s="14">
        <v>14868</v>
      </c>
      <c r="C465" s="60">
        <f t="shared" si="46"/>
        <v>-43</v>
      </c>
      <c r="D465" s="72">
        <v>14911</v>
      </c>
      <c r="E465" s="72"/>
      <c r="F465" s="60">
        <v>0</v>
      </c>
      <c r="G465" s="60">
        <f t="shared" si="47"/>
        <v>14868</v>
      </c>
    </row>
    <row r="466" spans="1:7" x14ac:dyDescent="0.2">
      <c r="A466" s="13" t="s">
        <v>374</v>
      </c>
      <c r="B466" s="14">
        <v>2661</v>
      </c>
      <c r="C466" s="60">
        <f t="shared" si="46"/>
        <v>-10</v>
      </c>
      <c r="D466" s="72">
        <v>2671</v>
      </c>
      <c r="E466" s="72"/>
      <c r="F466" s="60">
        <v>0</v>
      </c>
      <c r="G466" s="60">
        <f t="shared" si="47"/>
        <v>2661</v>
      </c>
    </row>
    <row r="467" spans="1:7" x14ac:dyDescent="0.2">
      <c r="A467" s="13" t="s">
        <v>375</v>
      </c>
      <c r="B467" s="14">
        <v>1420</v>
      </c>
      <c r="C467" s="60">
        <f t="shared" si="46"/>
        <v>80</v>
      </c>
      <c r="D467" s="72">
        <v>1340</v>
      </c>
      <c r="E467" s="72"/>
      <c r="F467" s="60">
        <v>0</v>
      </c>
      <c r="G467" s="60">
        <f t="shared" si="47"/>
        <v>1420</v>
      </c>
    </row>
    <row r="468" spans="1:7" x14ac:dyDescent="0.2">
      <c r="A468" s="13" t="s">
        <v>376</v>
      </c>
      <c r="B468" s="14">
        <v>1165</v>
      </c>
      <c r="C468" s="60">
        <f t="shared" si="46"/>
        <v>27</v>
      </c>
      <c r="D468" s="72">
        <v>1138</v>
      </c>
      <c r="E468" s="72"/>
      <c r="F468" s="60">
        <v>0</v>
      </c>
      <c r="G468" s="60">
        <f t="shared" si="47"/>
        <v>1165</v>
      </c>
    </row>
    <row r="469" spans="1:7" x14ac:dyDescent="0.2">
      <c r="A469" s="13" t="s">
        <v>377</v>
      </c>
      <c r="B469" s="14">
        <v>14227</v>
      </c>
      <c r="C469" s="60">
        <f t="shared" si="46"/>
        <v>939</v>
      </c>
      <c r="D469" s="72">
        <v>13288</v>
      </c>
      <c r="E469" s="72"/>
      <c r="F469" s="60">
        <v>0</v>
      </c>
      <c r="G469" s="60">
        <f t="shared" si="47"/>
        <v>14227</v>
      </c>
    </row>
    <row r="470" spans="1:7" x14ac:dyDescent="0.2">
      <c r="A470" s="13" t="s">
        <v>143</v>
      </c>
      <c r="B470" s="14">
        <v>432770</v>
      </c>
      <c r="C470" s="60">
        <f t="shared" si="46"/>
        <v>7858</v>
      </c>
      <c r="D470" s="72">
        <v>424912</v>
      </c>
      <c r="E470" s="72"/>
      <c r="F470" s="60">
        <v>778</v>
      </c>
      <c r="G470" s="60">
        <f t="shared" si="47"/>
        <v>431992</v>
      </c>
    </row>
    <row r="471" spans="1:7" x14ac:dyDescent="0.2">
      <c r="A471" s="74"/>
      <c r="B471" s="72"/>
      <c r="C471" s="75"/>
      <c r="D471" s="72"/>
      <c r="E471" s="72"/>
    </row>
    <row r="472" spans="1:7" x14ac:dyDescent="0.2">
      <c r="A472" s="68" t="s">
        <v>1408</v>
      </c>
      <c r="B472" s="72">
        <v>926610</v>
      </c>
      <c r="C472" s="60">
        <f t="shared" ref="C472:C497" si="48">B472-D472</f>
        <v>10068</v>
      </c>
      <c r="D472" s="72">
        <v>916542</v>
      </c>
      <c r="E472" s="72"/>
      <c r="F472" s="72">
        <v>1272</v>
      </c>
      <c r="G472" s="60">
        <f t="shared" ref="G472:G497" si="49">B472-F472</f>
        <v>925338</v>
      </c>
    </row>
    <row r="473" spans="1:7" x14ac:dyDescent="0.2">
      <c r="A473" s="13" t="s">
        <v>379</v>
      </c>
      <c r="B473" s="14">
        <v>3900</v>
      </c>
      <c r="C473" s="60">
        <f t="shared" si="48"/>
        <v>31</v>
      </c>
      <c r="D473" s="72">
        <v>3869</v>
      </c>
      <c r="E473" s="72"/>
      <c r="F473" s="60">
        <v>0</v>
      </c>
      <c r="G473" s="60">
        <f t="shared" si="49"/>
        <v>3900</v>
      </c>
    </row>
    <row r="474" spans="1:7" x14ac:dyDescent="0.2">
      <c r="A474" s="13" t="s">
        <v>380</v>
      </c>
      <c r="B474" s="14">
        <v>1572</v>
      </c>
      <c r="C474" s="60">
        <f t="shared" si="48"/>
        <v>12</v>
      </c>
      <c r="D474" s="72">
        <v>1560</v>
      </c>
      <c r="E474" s="72"/>
      <c r="F474" s="60">
        <v>0</v>
      </c>
      <c r="G474" s="60">
        <f t="shared" si="49"/>
        <v>1572</v>
      </c>
    </row>
    <row r="475" spans="1:7" x14ac:dyDescent="0.2">
      <c r="A475" s="13" t="s">
        <v>381</v>
      </c>
      <c r="B475" s="14">
        <v>2037</v>
      </c>
      <c r="C475" s="60">
        <f t="shared" si="48"/>
        <v>6</v>
      </c>
      <c r="D475" s="72">
        <v>2031</v>
      </c>
      <c r="E475" s="72"/>
      <c r="F475" s="60">
        <v>0</v>
      </c>
      <c r="G475" s="60">
        <f t="shared" si="49"/>
        <v>2037</v>
      </c>
    </row>
    <row r="476" spans="1:7" x14ac:dyDescent="0.2">
      <c r="A476" s="13" t="s">
        <v>382</v>
      </c>
      <c r="B476" s="14">
        <v>107</v>
      </c>
      <c r="C476" s="60">
        <f t="shared" si="48"/>
        <v>-2</v>
      </c>
      <c r="D476" s="72">
        <v>109</v>
      </c>
      <c r="E476" s="72"/>
      <c r="F476" s="60">
        <v>0</v>
      </c>
      <c r="G476" s="60">
        <f t="shared" si="49"/>
        <v>107</v>
      </c>
    </row>
    <row r="477" spans="1:7" x14ac:dyDescent="0.2">
      <c r="A477" s="13" t="s">
        <v>383</v>
      </c>
      <c r="B477" s="14">
        <v>109065</v>
      </c>
      <c r="C477" s="60">
        <f t="shared" si="48"/>
        <v>1380</v>
      </c>
      <c r="D477" s="72">
        <v>107685</v>
      </c>
      <c r="E477" s="72"/>
      <c r="F477" s="60">
        <v>0</v>
      </c>
      <c r="G477" s="60">
        <f t="shared" si="49"/>
        <v>109065</v>
      </c>
    </row>
    <row r="478" spans="1:7" x14ac:dyDescent="0.2">
      <c r="A478" s="13" t="s">
        <v>384</v>
      </c>
      <c r="B478" s="14">
        <v>35558</v>
      </c>
      <c r="C478" s="60">
        <f t="shared" si="48"/>
        <v>237</v>
      </c>
      <c r="D478" s="72">
        <v>35321</v>
      </c>
      <c r="E478" s="72"/>
      <c r="F478" s="60">
        <v>6</v>
      </c>
      <c r="G478" s="60">
        <f t="shared" si="49"/>
        <v>35552</v>
      </c>
    </row>
    <row r="479" spans="1:7" x14ac:dyDescent="0.2">
      <c r="A479" s="13" t="s">
        <v>385</v>
      </c>
      <c r="B479" s="14">
        <v>12071</v>
      </c>
      <c r="C479" s="60">
        <f t="shared" si="48"/>
        <v>42</v>
      </c>
      <c r="D479" s="72">
        <v>12029</v>
      </c>
      <c r="E479" s="72"/>
      <c r="F479" s="60">
        <v>0</v>
      </c>
      <c r="G479" s="60">
        <f t="shared" si="49"/>
        <v>12071</v>
      </c>
    </row>
    <row r="480" spans="1:7" x14ac:dyDescent="0.2">
      <c r="A480" s="13" t="s">
        <v>386</v>
      </c>
      <c r="B480" s="14">
        <v>4172</v>
      </c>
      <c r="C480" s="60">
        <f t="shared" si="48"/>
        <v>59</v>
      </c>
      <c r="D480" s="72">
        <v>4113</v>
      </c>
      <c r="E480" s="72"/>
      <c r="F480" s="60">
        <v>0</v>
      </c>
      <c r="G480" s="60">
        <f t="shared" si="49"/>
        <v>4172</v>
      </c>
    </row>
    <row r="481" spans="1:7" x14ac:dyDescent="0.2">
      <c r="A481" s="13" t="s">
        <v>387</v>
      </c>
      <c r="B481" s="14">
        <v>1423</v>
      </c>
      <c r="C481" s="60">
        <f t="shared" si="48"/>
        <v>3</v>
      </c>
      <c r="D481" s="72">
        <v>1420</v>
      </c>
      <c r="E481" s="72"/>
      <c r="F481" s="60">
        <v>0</v>
      </c>
      <c r="G481" s="60">
        <f t="shared" si="49"/>
        <v>1423</v>
      </c>
    </row>
    <row r="482" spans="1:7" x14ac:dyDescent="0.2">
      <c r="A482" s="13" t="s">
        <v>388</v>
      </c>
      <c r="B482" s="14">
        <v>4975</v>
      </c>
      <c r="C482" s="60">
        <f t="shared" si="48"/>
        <v>-5</v>
      </c>
      <c r="D482" s="72">
        <v>4980</v>
      </c>
      <c r="E482" s="72"/>
      <c r="F482" s="60">
        <v>0</v>
      </c>
      <c r="G482" s="60">
        <f t="shared" si="49"/>
        <v>4975</v>
      </c>
    </row>
    <row r="483" spans="1:7" x14ac:dyDescent="0.2">
      <c r="A483" s="13" t="s">
        <v>389</v>
      </c>
      <c r="B483" s="14">
        <v>78488</v>
      </c>
      <c r="C483" s="60">
        <f t="shared" si="48"/>
        <v>840</v>
      </c>
      <c r="D483" s="72">
        <v>77648</v>
      </c>
      <c r="E483" s="72"/>
      <c r="F483" s="60">
        <v>0</v>
      </c>
      <c r="G483" s="60">
        <f t="shared" si="49"/>
        <v>78488</v>
      </c>
    </row>
    <row r="484" spans="1:7" x14ac:dyDescent="0.2">
      <c r="A484" s="13" t="s">
        <v>390</v>
      </c>
      <c r="B484" s="14">
        <v>4313</v>
      </c>
      <c r="C484" s="60">
        <f t="shared" si="48"/>
        <v>50</v>
      </c>
      <c r="D484" s="72">
        <v>4263</v>
      </c>
      <c r="E484" s="72"/>
      <c r="F484" s="60">
        <v>0</v>
      </c>
      <c r="G484" s="60">
        <f t="shared" si="49"/>
        <v>4313</v>
      </c>
    </row>
    <row r="485" spans="1:7" x14ac:dyDescent="0.2">
      <c r="A485" s="13" t="s">
        <v>391</v>
      </c>
      <c r="B485" s="14">
        <v>1437</v>
      </c>
      <c r="C485" s="60">
        <f t="shared" si="48"/>
        <v>20</v>
      </c>
      <c r="D485" s="72">
        <v>1417</v>
      </c>
      <c r="E485" s="72"/>
      <c r="F485" s="60">
        <v>0</v>
      </c>
      <c r="G485" s="60">
        <f t="shared" si="49"/>
        <v>1437</v>
      </c>
    </row>
    <row r="486" spans="1:7" x14ac:dyDescent="0.2">
      <c r="A486" s="13" t="s">
        <v>392</v>
      </c>
      <c r="B486" s="14">
        <v>13725</v>
      </c>
      <c r="C486" s="60">
        <f t="shared" si="48"/>
        <v>134</v>
      </c>
      <c r="D486" s="72">
        <v>13591</v>
      </c>
      <c r="E486" s="72"/>
      <c r="F486" s="60">
        <v>0</v>
      </c>
      <c r="G486" s="60">
        <f t="shared" si="49"/>
        <v>13725</v>
      </c>
    </row>
    <row r="487" spans="1:7" x14ac:dyDescent="0.2">
      <c r="A487" s="13" t="s">
        <v>393</v>
      </c>
      <c r="B487" s="14">
        <v>49939</v>
      </c>
      <c r="C487" s="60">
        <f t="shared" si="48"/>
        <v>860</v>
      </c>
      <c r="D487" s="72">
        <v>49079</v>
      </c>
      <c r="E487" s="72"/>
      <c r="F487" s="60">
        <v>0</v>
      </c>
      <c r="G487" s="60">
        <f t="shared" si="49"/>
        <v>49939</v>
      </c>
    </row>
    <row r="488" spans="1:7" x14ac:dyDescent="0.2">
      <c r="A488" s="13" t="s">
        <v>394</v>
      </c>
      <c r="B488" s="14">
        <v>1441</v>
      </c>
      <c r="C488" s="60">
        <f t="shared" si="48"/>
        <v>14</v>
      </c>
      <c r="D488" s="72">
        <v>1427</v>
      </c>
      <c r="E488" s="72"/>
      <c r="F488" s="60">
        <v>0</v>
      </c>
      <c r="G488" s="60">
        <f t="shared" si="49"/>
        <v>1441</v>
      </c>
    </row>
    <row r="489" spans="1:7" x14ac:dyDescent="0.2">
      <c r="A489" s="13" t="s">
        <v>395</v>
      </c>
      <c r="B489" s="14">
        <v>2144</v>
      </c>
      <c r="C489" s="60">
        <f t="shared" si="48"/>
        <v>23</v>
      </c>
      <c r="D489" s="72">
        <v>2121</v>
      </c>
      <c r="E489" s="72"/>
      <c r="F489" s="60">
        <v>0</v>
      </c>
      <c r="G489" s="60">
        <f t="shared" si="49"/>
        <v>2144</v>
      </c>
    </row>
    <row r="490" spans="1:7" x14ac:dyDescent="0.2">
      <c r="A490" s="13" t="s">
        <v>396</v>
      </c>
      <c r="B490" s="14">
        <v>16944</v>
      </c>
      <c r="C490" s="60">
        <f t="shared" si="48"/>
        <v>60</v>
      </c>
      <c r="D490" s="72">
        <v>16884</v>
      </c>
      <c r="E490" s="72"/>
      <c r="F490" s="60">
        <v>6</v>
      </c>
      <c r="G490" s="60">
        <f t="shared" si="49"/>
        <v>16938</v>
      </c>
    </row>
    <row r="491" spans="1:7" x14ac:dyDescent="0.2">
      <c r="A491" s="13" t="s">
        <v>398</v>
      </c>
      <c r="B491" s="14">
        <v>249704</v>
      </c>
      <c r="C491" s="60">
        <f t="shared" si="48"/>
        <v>4935</v>
      </c>
      <c r="D491" s="72">
        <v>244769</v>
      </c>
      <c r="E491" s="72"/>
      <c r="F491" s="60">
        <v>425</v>
      </c>
      <c r="G491" s="60">
        <f t="shared" si="49"/>
        <v>249279</v>
      </c>
    </row>
    <row r="492" spans="1:7" x14ac:dyDescent="0.2">
      <c r="A492" s="13" t="s">
        <v>397</v>
      </c>
      <c r="B492" s="14">
        <v>9363</v>
      </c>
      <c r="C492" s="60">
        <f t="shared" si="48"/>
        <v>17</v>
      </c>
      <c r="D492" s="72">
        <v>9346</v>
      </c>
      <c r="E492" s="72"/>
      <c r="F492" s="60">
        <v>0</v>
      </c>
      <c r="G492" s="60">
        <f t="shared" si="49"/>
        <v>9363</v>
      </c>
    </row>
    <row r="493" spans="1:7" x14ac:dyDescent="0.2">
      <c r="A493" s="13" t="s">
        <v>399</v>
      </c>
      <c r="B493" s="14">
        <v>17202</v>
      </c>
      <c r="C493" s="60">
        <f t="shared" si="48"/>
        <v>-31</v>
      </c>
      <c r="D493" s="72">
        <v>17233</v>
      </c>
      <c r="E493" s="72"/>
      <c r="F493" s="60">
        <v>0</v>
      </c>
      <c r="G493" s="60">
        <f t="shared" si="49"/>
        <v>17202</v>
      </c>
    </row>
    <row r="494" spans="1:7" x14ac:dyDescent="0.2">
      <c r="A494" s="13" t="s">
        <v>400</v>
      </c>
      <c r="B494" s="14">
        <v>5081</v>
      </c>
      <c r="C494" s="60">
        <f t="shared" si="48"/>
        <v>117</v>
      </c>
      <c r="D494" s="72">
        <v>4964</v>
      </c>
      <c r="E494" s="72"/>
      <c r="F494" s="60">
        <v>0</v>
      </c>
      <c r="G494" s="60">
        <f t="shared" si="49"/>
        <v>5081</v>
      </c>
    </row>
    <row r="495" spans="1:7" x14ac:dyDescent="0.2">
      <c r="A495" s="13" t="s">
        <v>401</v>
      </c>
      <c r="B495" s="14">
        <v>23935</v>
      </c>
      <c r="C495" s="60">
        <f t="shared" si="48"/>
        <v>451</v>
      </c>
      <c r="D495" s="72">
        <v>23484</v>
      </c>
      <c r="E495" s="72"/>
      <c r="F495" s="60">
        <v>0</v>
      </c>
      <c r="G495" s="60">
        <f t="shared" si="49"/>
        <v>23935</v>
      </c>
    </row>
    <row r="496" spans="1:7" x14ac:dyDescent="0.2">
      <c r="A496" s="13" t="s">
        <v>402</v>
      </c>
      <c r="B496" s="14">
        <v>6787</v>
      </c>
      <c r="C496" s="60">
        <f t="shared" si="48"/>
        <v>82</v>
      </c>
      <c r="D496" s="72">
        <v>6705</v>
      </c>
      <c r="E496" s="72"/>
      <c r="F496" s="60">
        <v>0</v>
      </c>
      <c r="G496" s="60">
        <f t="shared" si="49"/>
        <v>6787</v>
      </c>
    </row>
    <row r="497" spans="1:7" x14ac:dyDescent="0.2">
      <c r="A497" s="13" t="s">
        <v>143</v>
      </c>
      <c r="B497" s="14">
        <v>271227</v>
      </c>
      <c r="C497" s="60">
        <f t="shared" si="48"/>
        <v>733</v>
      </c>
      <c r="D497" s="72">
        <v>270494</v>
      </c>
      <c r="E497" s="72"/>
      <c r="F497" s="60">
        <v>835</v>
      </c>
      <c r="G497" s="60">
        <f t="shared" si="49"/>
        <v>270392</v>
      </c>
    </row>
    <row r="498" spans="1:7" x14ac:dyDescent="0.2">
      <c r="A498" s="74"/>
      <c r="B498" s="72"/>
      <c r="C498" s="75"/>
      <c r="D498" s="72"/>
      <c r="E498" s="72"/>
    </row>
    <row r="499" spans="1:7" x14ac:dyDescent="0.2">
      <c r="A499" s="68" t="s">
        <v>1409</v>
      </c>
      <c r="B499" s="72">
        <v>613950</v>
      </c>
      <c r="C499" s="60">
        <f t="shared" ref="C499:C517" si="50">B499-D499</f>
        <v>11855</v>
      </c>
      <c r="D499" s="72">
        <v>602095</v>
      </c>
      <c r="E499" s="72"/>
      <c r="F499" s="72">
        <v>3300</v>
      </c>
      <c r="G499" s="60">
        <f t="shared" ref="G499:G517" si="51">B499-F499</f>
        <v>610650</v>
      </c>
    </row>
    <row r="500" spans="1:7" x14ac:dyDescent="0.2">
      <c r="A500" s="13" t="s">
        <v>404</v>
      </c>
      <c r="B500" s="14">
        <v>14009</v>
      </c>
      <c r="C500" s="60">
        <f t="shared" si="50"/>
        <v>502</v>
      </c>
      <c r="D500" s="72">
        <v>13507</v>
      </c>
      <c r="E500" s="72"/>
      <c r="F500" s="60">
        <v>0</v>
      </c>
      <c r="G500" s="60">
        <f t="shared" si="51"/>
        <v>14009</v>
      </c>
    </row>
    <row r="501" spans="1:7" x14ac:dyDescent="0.2">
      <c r="A501" s="13" t="s">
        <v>405</v>
      </c>
      <c r="B501" s="14">
        <v>17475</v>
      </c>
      <c r="C501" s="60">
        <f t="shared" si="50"/>
        <v>177</v>
      </c>
      <c r="D501" s="72">
        <v>17298</v>
      </c>
      <c r="E501" s="72"/>
      <c r="F501" s="60">
        <v>163</v>
      </c>
      <c r="G501" s="60">
        <f t="shared" si="51"/>
        <v>17312</v>
      </c>
    </row>
    <row r="502" spans="1:7" x14ac:dyDescent="0.2">
      <c r="A502" s="13" t="s">
        <v>406</v>
      </c>
      <c r="B502" s="14">
        <v>3027</v>
      </c>
      <c r="C502" s="60">
        <f t="shared" si="50"/>
        <v>139</v>
      </c>
      <c r="D502" s="72">
        <v>2888</v>
      </c>
      <c r="E502" s="72"/>
      <c r="F502" s="60">
        <v>0</v>
      </c>
      <c r="G502" s="60">
        <f t="shared" si="51"/>
        <v>3027</v>
      </c>
    </row>
    <row r="503" spans="1:7" x14ac:dyDescent="0.2">
      <c r="A503" s="13" t="s">
        <v>407</v>
      </c>
      <c r="B503" s="14">
        <v>3808</v>
      </c>
      <c r="C503" s="60">
        <f t="shared" si="50"/>
        <v>91</v>
      </c>
      <c r="D503" s="72">
        <v>3717</v>
      </c>
      <c r="E503" s="72"/>
      <c r="F503" s="60">
        <v>0</v>
      </c>
      <c r="G503" s="60">
        <f t="shared" si="51"/>
        <v>3808</v>
      </c>
    </row>
    <row r="504" spans="1:7" x14ac:dyDescent="0.2">
      <c r="A504" s="13" t="s">
        <v>408</v>
      </c>
      <c r="B504" s="14">
        <v>2306</v>
      </c>
      <c r="C504" s="60">
        <f t="shared" si="50"/>
        <v>51</v>
      </c>
      <c r="D504" s="72">
        <v>2255</v>
      </c>
      <c r="E504" s="72"/>
      <c r="F504" s="60">
        <v>0</v>
      </c>
      <c r="G504" s="60">
        <f t="shared" si="51"/>
        <v>2306</v>
      </c>
    </row>
    <row r="505" spans="1:7" x14ac:dyDescent="0.2">
      <c r="A505" s="13" t="s">
        <v>409</v>
      </c>
      <c r="B505" s="14">
        <v>5737</v>
      </c>
      <c r="C505" s="60">
        <f t="shared" si="50"/>
        <v>111</v>
      </c>
      <c r="D505" s="72">
        <v>5626</v>
      </c>
      <c r="E505" s="72"/>
      <c r="F505" s="60">
        <v>0</v>
      </c>
      <c r="G505" s="60">
        <f t="shared" si="51"/>
        <v>5737</v>
      </c>
    </row>
    <row r="506" spans="1:7" x14ac:dyDescent="0.2">
      <c r="A506" s="13" t="s">
        <v>410</v>
      </c>
      <c r="B506" s="14">
        <v>2961</v>
      </c>
      <c r="C506" s="60">
        <f t="shared" si="50"/>
        <v>-31</v>
      </c>
      <c r="D506" s="72">
        <v>2992</v>
      </c>
      <c r="E506" s="72"/>
      <c r="F506" s="60">
        <v>0</v>
      </c>
      <c r="G506" s="60">
        <f t="shared" si="51"/>
        <v>2961</v>
      </c>
    </row>
    <row r="507" spans="1:7" x14ac:dyDescent="0.2">
      <c r="A507" s="13" t="s">
        <v>411</v>
      </c>
      <c r="B507" s="14">
        <v>21385</v>
      </c>
      <c r="C507" s="60">
        <f t="shared" si="50"/>
        <v>825</v>
      </c>
      <c r="D507" s="72">
        <v>20560</v>
      </c>
      <c r="E507" s="72"/>
      <c r="F507" s="60">
        <v>0</v>
      </c>
      <c r="G507" s="60">
        <f t="shared" si="51"/>
        <v>21385</v>
      </c>
    </row>
    <row r="508" spans="1:7" x14ac:dyDescent="0.2">
      <c r="A508" s="13" t="s">
        <v>412</v>
      </c>
      <c r="B508" s="14">
        <v>234</v>
      </c>
      <c r="C508" s="60">
        <f t="shared" si="50"/>
        <v>4</v>
      </c>
      <c r="D508" s="72">
        <v>230</v>
      </c>
      <c r="E508" s="72"/>
      <c r="F508" s="60">
        <v>0</v>
      </c>
      <c r="G508" s="60">
        <f t="shared" si="51"/>
        <v>234</v>
      </c>
    </row>
    <row r="509" spans="1:7" x14ac:dyDescent="0.2">
      <c r="A509" s="13" t="s">
        <v>413</v>
      </c>
      <c r="B509" s="14">
        <v>250</v>
      </c>
      <c r="C509" s="60">
        <f t="shared" si="50"/>
        <v>-4</v>
      </c>
      <c r="D509" s="72">
        <v>254</v>
      </c>
      <c r="E509" s="72"/>
      <c r="F509" s="60">
        <v>0</v>
      </c>
      <c r="G509" s="60">
        <f t="shared" si="51"/>
        <v>250</v>
      </c>
    </row>
    <row r="510" spans="1:7" x14ac:dyDescent="0.2">
      <c r="A510" s="13" t="s">
        <v>414</v>
      </c>
      <c r="B510" s="14">
        <v>5068</v>
      </c>
      <c r="C510" s="60">
        <f t="shared" si="50"/>
        <v>53</v>
      </c>
      <c r="D510" s="72">
        <v>5015</v>
      </c>
      <c r="E510" s="72"/>
      <c r="F510" s="60">
        <v>0</v>
      </c>
      <c r="G510" s="60">
        <f t="shared" si="51"/>
        <v>5068</v>
      </c>
    </row>
    <row r="511" spans="1:7" x14ac:dyDescent="0.2">
      <c r="A511" s="13" t="s">
        <v>415</v>
      </c>
      <c r="B511" s="14">
        <v>1262</v>
      </c>
      <c r="C511" s="60">
        <f t="shared" si="50"/>
        <v>31</v>
      </c>
      <c r="D511" s="72">
        <v>1231</v>
      </c>
      <c r="E511" s="72"/>
      <c r="F511" s="60">
        <v>0</v>
      </c>
      <c r="G511" s="60">
        <f t="shared" si="51"/>
        <v>1262</v>
      </c>
    </row>
    <row r="512" spans="1:7" x14ac:dyDescent="0.2">
      <c r="A512" s="13" t="s">
        <v>417</v>
      </c>
      <c r="B512" s="14">
        <v>14522</v>
      </c>
      <c r="C512" s="60">
        <f t="shared" si="50"/>
        <v>297</v>
      </c>
      <c r="D512" s="72">
        <v>14225</v>
      </c>
      <c r="E512" s="72"/>
      <c r="F512" s="60">
        <v>0</v>
      </c>
      <c r="G512" s="60">
        <f t="shared" si="51"/>
        <v>14522</v>
      </c>
    </row>
    <row r="513" spans="1:7" x14ac:dyDescent="0.2">
      <c r="A513" s="13" t="s">
        <v>416</v>
      </c>
      <c r="B513" s="14">
        <v>98773</v>
      </c>
      <c r="C513" s="60">
        <f t="shared" si="50"/>
        <v>1351</v>
      </c>
      <c r="D513" s="72">
        <v>97422</v>
      </c>
      <c r="E513" s="72"/>
      <c r="F513" s="60">
        <v>0</v>
      </c>
      <c r="G513" s="60">
        <f t="shared" si="51"/>
        <v>98773</v>
      </c>
    </row>
    <row r="514" spans="1:7" x14ac:dyDescent="0.2">
      <c r="A514" s="13" t="s">
        <v>418</v>
      </c>
      <c r="B514" s="14">
        <v>3775</v>
      </c>
      <c r="C514" s="60">
        <f t="shared" si="50"/>
        <v>-42</v>
      </c>
      <c r="D514" s="72">
        <v>3817</v>
      </c>
      <c r="E514" s="72"/>
      <c r="F514" s="60">
        <v>0</v>
      </c>
      <c r="G514" s="60">
        <f t="shared" si="51"/>
        <v>3775</v>
      </c>
    </row>
    <row r="515" spans="1:7" x14ac:dyDescent="0.2">
      <c r="A515" s="13" t="s">
        <v>419</v>
      </c>
      <c r="B515" s="14">
        <v>1582</v>
      </c>
      <c r="C515" s="60">
        <f t="shared" si="50"/>
        <v>20</v>
      </c>
      <c r="D515" s="72">
        <v>1562</v>
      </c>
      <c r="E515" s="72"/>
      <c r="F515" s="60">
        <v>0</v>
      </c>
      <c r="G515" s="60">
        <f t="shared" si="51"/>
        <v>1582</v>
      </c>
    </row>
    <row r="516" spans="1:7" x14ac:dyDescent="0.2">
      <c r="A516" s="13" t="s">
        <v>420</v>
      </c>
      <c r="B516" s="14">
        <v>36280</v>
      </c>
      <c r="C516" s="60">
        <f t="shared" si="50"/>
        <v>2406</v>
      </c>
      <c r="D516" s="72">
        <v>33874</v>
      </c>
      <c r="E516" s="72"/>
      <c r="F516" s="60">
        <v>0</v>
      </c>
      <c r="G516" s="60">
        <f t="shared" si="51"/>
        <v>36280</v>
      </c>
    </row>
    <row r="517" spans="1:7" x14ac:dyDescent="0.2">
      <c r="A517" s="13" t="s">
        <v>143</v>
      </c>
      <c r="B517" s="14">
        <v>381496</v>
      </c>
      <c r="C517" s="60">
        <f t="shared" si="50"/>
        <v>5874</v>
      </c>
      <c r="D517" s="72">
        <v>375622</v>
      </c>
      <c r="E517" s="72"/>
      <c r="F517" s="60">
        <v>3137</v>
      </c>
      <c r="G517" s="60">
        <f t="shared" si="51"/>
        <v>378359</v>
      </c>
    </row>
    <row r="518" spans="1:7" x14ac:dyDescent="0.2">
      <c r="A518" s="74"/>
      <c r="B518" s="72"/>
      <c r="C518" s="75"/>
      <c r="D518" s="72"/>
      <c r="E518" s="72"/>
    </row>
    <row r="519" spans="1:7" x14ac:dyDescent="0.2">
      <c r="A519" s="68" t="s">
        <v>1410</v>
      </c>
      <c r="B519" s="72">
        <v>72605</v>
      </c>
      <c r="C519" s="60">
        <f t="shared" ref="C519:C525" si="52">B519-D519</f>
        <v>-1759</v>
      </c>
      <c r="D519" s="72">
        <v>74364</v>
      </c>
      <c r="E519" s="72"/>
      <c r="F519" s="60">
        <v>481</v>
      </c>
      <c r="G519" s="60">
        <f t="shared" ref="G519:G525" si="53">B519-F519</f>
        <v>72124</v>
      </c>
    </row>
    <row r="520" spans="1:7" x14ac:dyDescent="0.2">
      <c r="A520" s="13" t="s">
        <v>422</v>
      </c>
      <c r="B520" s="14">
        <v>1518</v>
      </c>
      <c r="C520" s="60">
        <f t="shared" si="52"/>
        <v>-59</v>
      </c>
      <c r="D520" s="72">
        <v>1577</v>
      </c>
      <c r="E520" s="72"/>
      <c r="F520" s="60">
        <v>0</v>
      </c>
      <c r="G520" s="60">
        <f t="shared" si="53"/>
        <v>1518</v>
      </c>
    </row>
    <row r="521" spans="1:7" x14ac:dyDescent="0.2">
      <c r="A521" s="13" t="s">
        <v>423</v>
      </c>
      <c r="B521" s="14">
        <v>1365</v>
      </c>
      <c r="C521" s="60">
        <f t="shared" si="52"/>
        <v>-38</v>
      </c>
      <c r="D521" s="72">
        <v>1403</v>
      </c>
      <c r="E521" s="72"/>
      <c r="F521" s="60">
        <v>0</v>
      </c>
      <c r="G521" s="60">
        <f t="shared" si="53"/>
        <v>1365</v>
      </c>
    </row>
    <row r="522" spans="1:7" x14ac:dyDescent="0.2">
      <c r="A522" s="13" t="s">
        <v>424</v>
      </c>
      <c r="B522" s="14">
        <v>10230</v>
      </c>
      <c r="C522" s="60">
        <f t="shared" si="52"/>
        <v>-328</v>
      </c>
      <c r="D522" s="72">
        <v>10558</v>
      </c>
      <c r="E522" s="72"/>
      <c r="F522" s="60">
        <v>0</v>
      </c>
      <c r="G522" s="60">
        <f t="shared" si="53"/>
        <v>10230</v>
      </c>
    </row>
    <row r="523" spans="1:7" x14ac:dyDescent="0.2">
      <c r="A523" s="13" t="s">
        <v>425</v>
      </c>
      <c r="B523" s="14">
        <v>875</v>
      </c>
      <c r="C523" s="60">
        <f t="shared" si="52"/>
        <v>-37</v>
      </c>
      <c r="D523" s="72">
        <v>912</v>
      </c>
      <c r="E523" s="72"/>
      <c r="F523" s="60">
        <v>0</v>
      </c>
      <c r="G523" s="60">
        <f t="shared" si="53"/>
        <v>875</v>
      </c>
    </row>
    <row r="524" spans="1:7" x14ac:dyDescent="0.2">
      <c r="A524" s="13" t="s">
        <v>426</v>
      </c>
      <c r="B524" s="14">
        <v>715</v>
      </c>
      <c r="C524" s="60">
        <f t="shared" si="52"/>
        <v>14</v>
      </c>
      <c r="D524" s="72">
        <v>701</v>
      </c>
      <c r="E524" s="72"/>
      <c r="F524" s="60">
        <v>0</v>
      </c>
      <c r="G524" s="60">
        <f t="shared" si="53"/>
        <v>715</v>
      </c>
    </row>
    <row r="525" spans="1:7" x14ac:dyDescent="0.2">
      <c r="A525" s="13" t="s">
        <v>143</v>
      </c>
      <c r="B525" s="14">
        <v>57902</v>
      </c>
      <c r="C525" s="60">
        <f t="shared" si="52"/>
        <v>-1311</v>
      </c>
      <c r="D525" s="72">
        <v>59213</v>
      </c>
      <c r="E525" s="72"/>
      <c r="F525" s="60">
        <v>481</v>
      </c>
      <c r="G525" s="60">
        <f t="shared" si="53"/>
        <v>57421</v>
      </c>
    </row>
    <row r="526" spans="1:7" x14ac:dyDescent="0.2">
      <c r="A526" s="74"/>
      <c r="B526" s="72"/>
      <c r="C526" s="75"/>
      <c r="D526" s="72"/>
      <c r="E526" s="72"/>
    </row>
    <row r="527" spans="1:7" x14ac:dyDescent="0.2">
      <c r="A527" s="68" t="s">
        <v>1411</v>
      </c>
      <c r="B527" s="72">
        <v>201541</v>
      </c>
      <c r="C527" s="60">
        <f t="shared" ref="C527:C532" si="54">B527-D527</f>
        <v>11502</v>
      </c>
      <c r="D527" s="72">
        <v>190039</v>
      </c>
      <c r="E527" s="72"/>
      <c r="F527" s="60">
        <v>216</v>
      </c>
      <c r="G527" s="60">
        <f t="shared" ref="G527:G532" si="55">B527-F527</f>
        <v>201325</v>
      </c>
    </row>
    <row r="528" spans="1:7" x14ac:dyDescent="0.2">
      <c r="A528" s="13" t="s">
        <v>1338</v>
      </c>
      <c r="B528" s="14">
        <v>615</v>
      </c>
      <c r="C528" s="60">
        <f t="shared" si="54"/>
        <v>35</v>
      </c>
      <c r="D528" s="72">
        <v>580</v>
      </c>
      <c r="E528" s="72"/>
      <c r="F528" s="60">
        <v>0</v>
      </c>
      <c r="G528" s="60">
        <f t="shared" si="55"/>
        <v>615</v>
      </c>
    </row>
    <row r="529" spans="1:7" x14ac:dyDescent="0.2">
      <c r="A529" s="13" t="s">
        <v>125</v>
      </c>
      <c r="B529" s="60">
        <v>2</v>
      </c>
      <c r="C529" s="60">
        <f t="shared" si="54"/>
        <v>2</v>
      </c>
      <c r="D529" s="72">
        <v>0</v>
      </c>
      <c r="E529" s="72"/>
      <c r="F529" s="60">
        <v>0</v>
      </c>
      <c r="G529" s="60">
        <f t="shared" si="55"/>
        <v>2</v>
      </c>
    </row>
    <row r="530" spans="1:7" x14ac:dyDescent="0.2">
      <c r="A530" s="13" t="s">
        <v>428</v>
      </c>
      <c r="B530" s="14">
        <v>13271</v>
      </c>
      <c r="C530" s="60">
        <f t="shared" si="54"/>
        <v>296</v>
      </c>
      <c r="D530" s="72">
        <v>12975</v>
      </c>
      <c r="E530" s="72"/>
      <c r="F530" s="60">
        <v>0</v>
      </c>
      <c r="G530" s="60">
        <f t="shared" si="55"/>
        <v>13271</v>
      </c>
    </row>
    <row r="531" spans="1:7" x14ac:dyDescent="0.2">
      <c r="A531" s="13" t="s">
        <v>429</v>
      </c>
      <c r="B531" s="14">
        <v>6351</v>
      </c>
      <c r="C531" s="60">
        <f t="shared" si="54"/>
        <v>175</v>
      </c>
      <c r="D531" s="72">
        <v>6176</v>
      </c>
      <c r="E531" s="72"/>
      <c r="F531" s="60">
        <v>0</v>
      </c>
      <c r="G531" s="60">
        <f t="shared" si="55"/>
        <v>6351</v>
      </c>
    </row>
    <row r="532" spans="1:7" x14ac:dyDescent="0.2">
      <c r="A532" s="13" t="s">
        <v>143</v>
      </c>
      <c r="B532" s="14">
        <v>181302</v>
      </c>
      <c r="C532" s="60">
        <f t="shared" si="54"/>
        <v>10994</v>
      </c>
      <c r="D532" s="72">
        <v>170308</v>
      </c>
      <c r="E532" s="72"/>
      <c r="F532" s="60">
        <v>216</v>
      </c>
      <c r="G532" s="60">
        <f t="shared" si="55"/>
        <v>181086</v>
      </c>
    </row>
    <row r="533" spans="1:7" x14ac:dyDescent="0.2">
      <c r="A533" s="74"/>
      <c r="B533" s="72"/>
      <c r="C533" s="75"/>
      <c r="D533" s="72"/>
      <c r="E533" s="72"/>
    </row>
    <row r="534" spans="1:7" x14ac:dyDescent="0.2">
      <c r="A534" s="16" t="s">
        <v>1412</v>
      </c>
      <c r="B534" s="14">
        <v>281151</v>
      </c>
      <c r="C534" s="60">
        <f>B534-D534</f>
        <v>3362</v>
      </c>
      <c r="D534" s="72">
        <v>277789</v>
      </c>
      <c r="E534" s="72"/>
      <c r="F534" s="14">
        <v>125</v>
      </c>
      <c r="G534" s="60">
        <f>B534-F534</f>
        <v>281026</v>
      </c>
    </row>
    <row r="535" spans="1:7" x14ac:dyDescent="0.2">
      <c r="A535" s="13" t="s">
        <v>431</v>
      </c>
      <c r="B535" s="14">
        <v>41729</v>
      </c>
      <c r="C535" s="60">
        <f>B535-D535</f>
        <v>139</v>
      </c>
      <c r="D535" s="72">
        <v>41590</v>
      </c>
      <c r="E535" s="72"/>
      <c r="F535" s="60">
        <v>32</v>
      </c>
      <c r="G535" s="60">
        <f>B535-F535</f>
        <v>41697</v>
      </c>
    </row>
    <row r="536" spans="1:7" x14ac:dyDescent="0.2">
      <c r="A536" s="13" t="s">
        <v>432</v>
      </c>
      <c r="B536" s="14">
        <v>167914</v>
      </c>
      <c r="C536" s="60">
        <f>B536-D536</f>
        <v>3311</v>
      </c>
      <c r="D536" s="72">
        <v>164603</v>
      </c>
      <c r="E536" s="72"/>
      <c r="F536" s="60">
        <v>6</v>
      </c>
      <c r="G536" s="60">
        <f>B536-F536</f>
        <v>167908</v>
      </c>
    </row>
    <row r="537" spans="1:7" x14ac:dyDescent="0.2">
      <c r="A537" s="13" t="s">
        <v>433</v>
      </c>
      <c r="B537" s="14">
        <v>588</v>
      </c>
      <c r="C537" s="60">
        <f>B537-D537</f>
        <v>-2</v>
      </c>
      <c r="D537" s="72">
        <v>590</v>
      </c>
      <c r="E537" s="72"/>
      <c r="F537" s="60">
        <v>0</v>
      </c>
      <c r="G537" s="60">
        <f>B537-F537</f>
        <v>588</v>
      </c>
    </row>
    <row r="538" spans="1:7" x14ac:dyDescent="0.2">
      <c r="A538" s="13" t="s">
        <v>143</v>
      </c>
      <c r="B538" s="14">
        <v>70920</v>
      </c>
      <c r="C538" s="60">
        <f>B538-D538</f>
        <v>-86</v>
      </c>
      <c r="D538" s="72">
        <v>71006</v>
      </c>
      <c r="E538" s="72"/>
      <c r="F538" s="60">
        <v>87</v>
      </c>
      <c r="G538" s="60">
        <f>B538-F538</f>
        <v>70833</v>
      </c>
    </row>
    <row r="539" spans="1:7" x14ac:dyDescent="0.2">
      <c r="A539" s="13"/>
      <c r="B539" s="14"/>
      <c r="C539" s="14"/>
      <c r="D539" s="72"/>
      <c r="E539" s="72"/>
    </row>
    <row r="540" spans="1:7" x14ac:dyDescent="0.2">
      <c r="A540" s="68" t="s">
        <v>1413</v>
      </c>
      <c r="B540" s="72">
        <v>157317</v>
      </c>
      <c r="C540" s="60">
        <f>B540-D540</f>
        <v>5945</v>
      </c>
      <c r="D540" s="72">
        <v>151372</v>
      </c>
      <c r="E540" s="72"/>
      <c r="F540" s="60">
        <v>4922</v>
      </c>
      <c r="G540" s="60">
        <f>B540-F540</f>
        <v>152395</v>
      </c>
    </row>
    <row r="541" spans="1:7" x14ac:dyDescent="0.2">
      <c r="A541" s="13" t="s">
        <v>435</v>
      </c>
      <c r="B541" s="14">
        <v>5805</v>
      </c>
      <c r="C541" s="60">
        <f>B541-D541</f>
        <v>42</v>
      </c>
      <c r="D541" s="72">
        <v>5763</v>
      </c>
      <c r="E541" s="72"/>
      <c r="F541" s="60">
        <v>0</v>
      </c>
      <c r="G541" s="60">
        <f>B541-F541</f>
        <v>5805</v>
      </c>
    </row>
    <row r="542" spans="1:7" x14ac:dyDescent="0.2">
      <c r="A542" s="13" t="s">
        <v>436</v>
      </c>
      <c r="B542" s="14">
        <v>556</v>
      </c>
      <c r="C542" s="60">
        <f>B542-D542</f>
        <v>23</v>
      </c>
      <c r="D542" s="72">
        <v>533</v>
      </c>
      <c r="E542" s="72"/>
      <c r="F542" s="60">
        <v>0</v>
      </c>
      <c r="G542" s="60">
        <f>B542-F542</f>
        <v>556</v>
      </c>
    </row>
    <row r="543" spans="1:7" x14ac:dyDescent="0.2">
      <c r="A543" s="13" t="s">
        <v>437</v>
      </c>
      <c r="B543" s="14">
        <v>9187</v>
      </c>
      <c r="C543" s="60">
        <f>B543-D543</f>
        <v>361</v>
      </c>
      <c r="D543" s="72">
        <v>8826</v>
      </c>
      <c r="E543" s="72"/>
      <c r="F543" s="60">
        <v>76</v>
      </c>
      <c r="G543" s="60">
        <f>B543-F543</f>
        <v>9111</v>
      </c>
    </row>
    <row r="544" spans="1:7" x14ac:dyDescent="0.2">
      <c r="A544" s="13" t="s">
        <v>143</v>
      </c>
      <c r="B544" s="14">
        <v>141769</v>
      </c>
      <c r="C544" s="60">
        <f>B544-D544</f>
        <v>5519</v>
      </c>
      <c r="D544" s="72">
        <v>136250</v>
      </c>
      <c r="E544" s="72"/>
      <c r="F544" s="60">
        <v>4846</v>
      </c>
      <c r="G544" s="60">
        <f>B544-F544</f>
        <v>136923</v>
      </c>
    </row>
    <row r="545" spans="1:7" x14ac:dyDescent="0.2">
      <c r="A545" s="74"/>
      <c r="B545" s="72"/>
      <c r="C545" s="75"/>
      <c r="D545" s="72"/>
      <c r="E545" s="72"/>
    </row>
    <row r="546" spans="1:7" x14ac:dyDescent="0.2">
      <c r="A546" s="68" t="s">
        <v>1414</v>
      </c>
      <c r="B546" s="72">
        <v>385292</v>
      </c>
      <c r="C546" s="60">
        <f t="shared" ref="C546:C551" si="56">B546-D546</f>
        <v>5844</v>
      </c>
      <c r="D546" s="72">
        <v>379448</v>
      </c>
      <c r="E546" s="72"/>
      <c r="F546" s="60">
        <v>6</v>
      </c>
      <c r="G546" s="60">
        <f t="shared" ref="G546:G551" si="57">B546-F546</f>
        <v>385286</v>
      </c>
    </row>
    <row r="547" spans="1:7" x14ac:dyDescent="0.2">
      <c r="A547" s="13" t="s">
        <v>242</v>
      </c>
      <c r="B547" s="14">
        <v>4488</v>
      </c>
      <c r="C547" s="60">
        <f t="shared" si="56"/>
        <v>-2</v>
      </c>
      <c r="D547" s="72">
        <v>4490</v>
      </c>
      <c r="E547" s="72"/>
      <c r="F547" s="60">
        <v>0</v>
      </c>
      <c r="G547" s="60">
        <f t="shared" si="57"/>
        <v>4488</v>
      </c>
    </row>
    <row r="548" spans="1:7" x14ac:dyDescent="0.2">
      <c r="A548" s="13" t="s">
        <v>439</v>
      </c>
      <c r="B548" s="14">
        <v>59231</v>
      </c>
      <c r="C548" s="60">
        <f t="shared" si="56"/>
        <v>1874</v>
      </c>
      <c r="D548" s="72">
        <v>57357</v>
      </c>
      <c r="E548" s="72"/>
      <c r="F548" s="60">
        <v>0</v>
      </c>
      <c r="G548" s="60">
        <f t="shared" si="57"/>
        <v>59231</v>
      </c>
    </row>
    <row r="549" spans="1:7" x14ac:dyDescent="0.2">
      <c r="A549" s="13" t="s">
        <v>440</v>
      </c>
      <c r="B549" s="14">
        <v>52689</v>
      </c>
      <c r="C549" s="60">
        <f t="shared" si="56"/>
        <v>772</v>
      </c>
      <c r="D549" s="72">
        <v>51917</v>
      </c>
      <c r="E549" s="72"/>
      <c r="F549" s="60">
        <v>6</v>
      </c>
      <c r="G549" s="60">
        <f t="shared" si="57"/>
        <v>52683</v>
      </c>
    </row>
    <row r="550" spans="1:7" x14ac:dyDescent="0.2">
      <c r="A550" s="13" t="s">
        <v>441</v>
      </c>
      <c r="B550" s="14">
        <v>21117</v>
      </c>
      <c r="C550" s="60">
        <f t="shared" si="56"/>
        <v>369</v>
      </c>
      <c r="D550" s="72">
        <v>20748</v>
      </c>
      <c r="E550" s="72"/>
      <c r="F550" s="60">
        <v>0</v>
      </c>
      <c r="G550" s="60">
        <f t="shared" si="57"/>
        <v>21117</v>
      </c>
    </row>
    <row r="551" spans="1:7" x14ac:dyDescent="0.2">
      <c r="A551" s="13" t="s">
        <v>143</v>
      </c>
      <c r="B551" s="14">
        <v>247767</v>
      </c>
      <c r="C551" s="60">
        <f t="shared" si="56"/>
        <v>2831</v>
      </c>
      <c r="D551" s="72">
        <v>244936</v>
      </c>
      <c r="E551" s="72"/>
      <c r="F551" s="60">
        <v>0</v>
      </c>
      <c r="G551" s="60">
        <f t="shared" si="57"/>
        <v>247767</v>
      </c>
    </row>
    <row r="552" spans="1:7" x14ac:dyDescent="0.2">
      <c r="A552" s="74"/>
      <c r="B552" s="72"/>
      <c r="C552" s="75"/>
      <c r="D552" s="72"/>
      <c r="E552" s="72"/>
    </row>
    <row r="553" spans="1:7" x14ac:dyDescent="0.2">
      <c r="A553" s="68" t="s">
        <v>1415</v>
      </c>
      <c r="B553" s="72">
        <v>431074</v>
      </c>
      <c r="C553" s="60">
        <f t="shared" ref="C553:C561" si="58">B553-D553</f>
        <v>8356</v>
      </c>
      <c r="D553" s="72">
        <v>422718</v>
      </c>
      <c r="E553" s="72"/>
      <c r="F553" s="72">
        <v>158</v>
      </c>
      <c r="G553" s="60">
        <f t="shared" ref="G553:G561" si="59">B553-F553</f>
        <v>430916</v>
      </c>
    </row>
    <row r="554" spans="1:7" x14ac:dyDescent="0.2">
      <c r="A554" s="13" t="s">
        <v>443</v>
      </c>
      <c r="B554" s="14">
        <v>42495</v>
      </c>
      <c r="C554" s="60">
        <f t="shared" si="58"/>
        <v>999</v>
      </c>
      <c r="D554" s="72">
        <v>41496</v>
      </c>
      <c r="E554" s="72"/>
      <c r="F554" s="60">
        <v>0</v>
      </c>
      <c r="G554" s="60">
        <f t="shared" si="59"/>
        <v>42495</v>
      </c>
    </row>
    <row r="555" spans="1:7" x14ac:dyDescent="0.2">
      <c r="A555" s="13" t="s">
        <v>444</v>
      </c>
      <c r="B555" s="14">
        <v>27057</v>
      </c>
      <c r="C555" s="60">
        <f t="shared" si="58"/>
        <v>816</v>
      </c>
      <c r="D555" s="72">
        <v>26241</v>
      </c>
      <c r="E555" s="72"/>
      <c r="F555" s="60">
        <v>5</v>
      </c>
      <c r="G555" s="60">
        <f t="shared" si="59"/>
        <v>27052</v>
      </c>
    </row>
    <row r="556" spans="1:7" x14ac:dyDescent="0.2">
      <c r="A556" s="13" t="s">
        <v>445</v>
      </c>
      <c r="B556" s="14">
        <v>14740</v>
      </c>
      <c r="C556" s="60">
        <f t="shared" si="58"/>
        <v>918</v>
      </c>
      <c r="D556" s="72">
        <v>13822</v>
      </c>
      <c r="E556" s="72"/>
      <c r="F556" s="60">
        <v>0</v>
      </c>
      <c r="G556" s="60">
        <f t="shared" si="59"/>
        <v>14740</v>
      </c>
    </row>
    <row r="557" spans="1:7" x14ac:dyDescent="0.2">
      <c r="A557" s="13" t="s">
        <v>446</v>
      </c>
      <c r="B557" s="14">
        <v>13662</v>
      </c>
      <c r="C557" s="60">
        <f t="shared" si="58"/>
        <v>5</v>
      </c>
      <c r="D557" s="72">
        <v>13657</v>
      </c>
      <c r="E557" s="72"/>
      <c r="F557" s="60">
        <v>0</v>
      </c>
      <c r="G557" s="60">
        <f t="shared" si="59"/>
        <v>13662</v>
      </c>
    </row>
    <row r="558" spans="1:7" x14ac:dyDescent="0.2">
      <c r="A558" s="13" t="s">
        <v>447</v>
      </c>
      <c r="B558" s="14">
        <v>34965</v>
      </c>
      <c r="C558" s="60">
        <f t="shared" si="58"/>
        <v>1623</v>
      </c>
      <c r="D558" s="72">
        <v>33342</v>
      </c>
      <c r="E558" s="72"/>
      <c r="F558" s="60">
        <v>0</v>
      </c>
      <c r="G558" s="60">
        <f t="shared" si="59"/>
        <v>34965</v>
      </c>
    </row>
    <row r="559" spans="1:7" x14ac:dyDescent="0.2">
      <c r="A559" s="13" t="s">
        <v>448</v>
      </c>
      <c r="B559" s="14">
        <v>53867</v>
      </c>
      <c r="C559" s="60">
        <f t="shared" si="58"/>
        <v>297</v>
      </c>
      <c r="D559" s="72">
        <v>53570</v>
      </c>
      <c r="E559" s="72"/>
      <c r="F559" s="60">
        <v>25</v>
      </c>
      <c r="G559" s="60">
        <f t="shared" si="59"/>
        <v>53842</v>
      </c>
    </row>
    <row r="560" spans="1:7" x14ac:dyDescent="0.2">
      <c r="A560" s="13" t="s">
        <v>449</v>
      </c>
      <c r="B560" s="14">
        <v>34066</v>
      </c>
      <c r="C560" s="60">
        <f t="shared" si="58"/>
        <v>784</v>
      </c>
      <c r="D560" s="72">
        <v>33282</v>
      </c>
      <c r="E560" s="72"/>
      <c r="F560" s="60">
        <v>0</v>
      </c>
      <c r="G560" s="60">
        <f t="shared" si="59"/>
        <v>34066</v>
      </c>
    </row>
    <row r="561" spans="1:7" x14ac:dyDescent="0.2">
      <c r="A561" s="13" t="s">
        <v>143</v>
      </c>
      <c r="B561" s="14">
        <v>210222</v>
      </c>
      <c r="C561" s="60">
        <f t="shared" si="58"/>
        <v>2914</v>
      </c>
      <c r="D561" s="72">
        <v>207308</v>
      </c>
      <c r="E561" s="72"/>
      <c r="F561" s="60">
        <v>128</v>
      </c>
      <c r="G561" s="60">
        <f t="shared" si="59"/>
        <v>210094</v>
      </c>
    </row>
    <row r="562" spans="1:7" x14ac:dyDescent="0.2">
      <c r="A562" s="74"/>
      <c r="B562" s="72"/>
      <c r="C562" s="75"/>
      <c r="D562" s="72"/>
      <c r="E562" s="72"/>
    </row>
    <row r="563" spans="1:7" x14ac:dyDescent="0.2">
      <c r="A563" s="68" t="s">
        <v>1416</v>
      </c>
      <c r="B563" s="72">
        <v>105104</v>
      </c>
      <c r="C563" s="60">
        <f t="shared" ref="C563:C569" si="60">B563-D563</f>
        <v>11684</v>
      </c>
      <c r="D563" s="72">
        <v>93420</v>
      </c>
      <c r="E563" s="72"/>
      <c r="F563" s="60">
        <v>8750</v>
      </c>
      <c r="G563" s="60">
        <f t="shared" ref="G563:G569" si="61">B563-F563</f>
        <v>96354</v>
      </c>
    </row>
    <row r="564" spans="1:7" x14ac:dyDescent="0.2">
      <c r="A564" s="13" t="s">
        <v>451</v>
      </c>
      <c r="B564" s="14">
        <v>2462</v>
      </c>
      <c r="C564" s="60">
        <f t="shared" si="60"/>
        <v>44</v>
      </c>
      <c r="D564" s="72">
        <v>2418</v>
      </c>
      <c r="E564" s="72"/>
      <c r="F564" s="60">
        <v>0</v>
      </c>
      <c r="G564" s="60">
        <f t="shared" si="61"/>
        <v>2462</v>
      </c>
    </row>
    <row r="565" spans="1:7" x14ac:dyDescent="0.2">
      <c r="A565" s="13" t="s">
        <v>452</v>
      </c>
      <c r="B565" s="14">
        <v>955</v>
      </c>
      <c r="C565" s="60">
        <f t="shared" si="60"/>
        <v>-33</v>
      </c>
      <c r="D565" s="72">
        <v>988</v>
      </c>
      <c r="E565" s="72"/>
      <c r="F565" s="60">
        <v>0</v>
      </c>
      <c r="G565" s="60">
        <f t="shared" si="61"/>
        <v>955</v>
      </c>
    </row>
    <row r="566" spans="1:7" x14ac:dyDescent="0.2">
      <c r="A566" s="13" t="s">
        <v>453</v>
      </c>
      <c r="B566" s="14">
        <v>695</v>
      </c>
      <c r="C566" s="60">
        <f t="shared" si="60"/>
        <v>-8</v>
      </c>
      <c r="D566" s="72">
        <v>703</v>
      </c>
      <c r="E566" s="72"/>
      <c r="F566" s="60">
        <v>0</v>
      </c>
      <c r="G566" s="60">
        <f t="shared" si="61"/>
        <v>695</v>
      </c>
    </row>
    <row r="567" spans="1:7" x14ac:dyDescent="0.2">
      <c r="A567" s="13" t="s">
        <v>454</v>
      </c>
      <c r="B567" s="14">
        <v>754</v>
      </c>
      <c r="C567" s="60">
        <f t="shared" si="60"/>
        <v>-31</v>
      </c>
      <c r="D567" s="72">
        <v>785</v>
      </c>
      <c r="E567" s="72"/>
      <c r="F567" s="60">
        <v>0</v>
      </c>
      <c r="G567" s="60">
        <f t="shared" si="61"/>
        <v>754</v>
      </c>
    </row>
    <row r="568" spans="1:7" x14ac:dyDescent="0.2">
      <c r="A568" s="13" t="s">
        <v>455</v>
      </c>
      <c r="B568" s="14">
        <v>7116</v>
      </c>
      <c r="C568" s="60">
        <f t="shared" si="60"/>
        <v>407</v>
      </c>
      <c r="D568" s="72">
        <v>6709</v>
      </c>
      <c r="E568" s="72"/>
      <c r="F568" s="60">
        <v>0</v>
      </c>
      <c r="G568" s="60">
        <f t="shared" si="61"/>
        <v>7116</v>
      </c>
    </row>
    <row r="569" spans="1:7" x14ac:dyDescent="0.2">
      <c r="A569" s="13" t="s">
        <v>143</v>
      </c>
      <c r="B569" s="14">
        <v>93122</v>
      </c>
      <c r="C569" s="60">
        <f t="shared" si="60"/>
        <v>11305</v>
      </c>
      <c r="D569" s="72">
        <v>81817</v>
      </c>
      <c r="E569" s="72"/>
      <c r="F569" s="60">
        <v>8750</v>
      </c>
      <c r="G569" s="60">
        <f t="shared" si="61"/>
        <v>84372</v>
      </c>
    </row>
    <row r="570" spans="1:7" x14ac:dyDescent="0.2">
      <c r="A570" s="74"/>
      <c r="B570" s="72"/>
      <c r="C570" s="75"/>
      <c r="D570" s="72"/>
      <c r="E570" s="72"/>
    </row>
    <row r="571" spans="1:7" x14ac:dyDescent="0.2">
      <c r="A571" s="68" t="s">
        <v>1417</v>
      </c>
      <c r="B571" s="72">
        <v>43873</v>
      </c>
      <c r="C571" s="60">
        <f>B571-D571</f>
        <v>2322</v>
      </c>
      <c r="D571" s="72">
        <v>41551</v>
      </c>
      <c r="E571" s="72"/>
      <c r="F571" s="60">
        <v>2806</v>
      </c>
      <c r="G571" s="60">
        <f>B571-F571</f>
        <v>41067</v>
      </c>
    </row>
    <row r="572" spans="1:7" x14ac:dyDescent="0.2">
      <c r="A572" s="13" t="s">
        <v>457</v>
      </c>
      <c r="B572" s="14">
        <v>694</v>
      </c>
      <c r="C572" s="60">
        <f>B572-D572</f>
        <v>-18</v>
      </c>
      <c r="D572" s="72">
        <v>712</v>
      </c>
      <c r="E572" s="72"/>
      <c r="F572" s="60">
        <v>0</v>
      </c>
      <c r="G572" s="60">
        <f>B572-F572</f>
        <v>694</v>
      </c>
    </row>
    <row r="573" spans="1:7" x14ac:dyDescent="0.2">
      <c r="A573" s="13" t="s">
        <v>458</v>
      </c>
      <c r="B573" s="14">
        <v>6800</v>
      </c>
      <c r="C573" s="60">
        <f>B573-D573</f>
        <v>-50</v>
      </c>
      <c r="D573" s="72">
        <v>6850</v>
      </c>
      <c r="E573" s="72"/>
      <c r="F573" s="60">
        <v>0</v>
      </c>
      <c r="G573" s="60">
        <f>B573-F573</f>
        <v>6800</v>
      </c>
    </row>
    <row r="574" spans="1:7" x14ac:dyDescent="0.2">
      <c r="A574" s="13" t="s">
        <v>143</v>
      </c>
      <c r="B574" s="14">
        <v>36379</v>
      </c>
      <c r="C574" s="60">
        <f>B574-D574</f>
        <v>2390</v>
      </c>
      <c r="D574" s="72">
        <v>33989</v>
      </c>
      <c r="E574" s="72"/>
      <c r="F574" s="60">
        <v>2806</v>
      </c>
      <c r="G574" s="60">
        <f>B574-F574</f>
        <v>33573</v>
      </c>
    </row>
    <row r="575" spans="1:7" x14ac:dyDescent="0.2">
      <c r="A575" s="74"/>
      <c r="B575" s="72"/>
      <c r="C575" s="75"/>
      <c r="D575" s="72"/>
      <c r="E575" s="72"/>
    </row>
    <row r="576" spans="1:7" x14ac:dyDescent="0.2">
      <c r="A576" s="68" t="s">
        <v>1418</v>
      </c>
      <c r="B576" s="72">
        <v>23018</v>
      </c>
      <c r="C576" s="60">
        <f>B576-D576</f>
        <v>448</v>
      </c>
      <c r="D576" s="72">
        <v>22570</v>
      </c>
      <c r="E576" s="72"/>
      <c r="F576" s="60">
        <v>3391</v>
      </c>
      <c r="G576" s="60">
        <f>B576-F576</f>
        <v>19627</v>
      </c>
    </row>
    <row r="577" spans="1:7" x14ac:dyDescent="0.2">
      <c r="A577" s="13" t="s">
        <v>460</v>
      </c>
      <c r="B577" s="14">
        <v>7031</v>
      </c>
      <c r="C577" s="60">
        <f>B577-D577</f>
        <v>14</v>
      </c>
      <c r="D577" s="72">
        <v>7017</v>
      </c>
      <c r="E577" s="72"/>
      <c r="F577" s="60">
        <v>0</v>
      </c>
      <c r="G577" s="60">
        <f>B577-F577</f>
        <v>7031</v>
      </c>
    </row>
    <row r="578" spans="1:7" x14ac:dyDescent="0.2">
      <c r="A578" s="13" t="s">
        <v>143</v>
      </c>
      <c r="B578" s="14">
        <v>15987</v>
      </c>
      <c r="C578" s="60">
        <f>B578-D578</f>
        <v>434</v>
      </c>
      <c r="D578" s="72">
        <v>15553</v>
      </c>
      <c r="E578" s="72"/>
      <c r="F578" s="60">
        <v>3391</v>
      </c>
      <c r="G578" s="60">
        <f>B578-F578</f>
        <v>12596</v>
      </c>
    </row>
    <row r="579" spans="1:7" x14ac:dyDescent="0.2">
      <c r="A579" s="74"/>
      <c r="B579" s="72"/>
      <c r="C579" s="75"/>
      <c r="D579" s="72"/>
      <c r="E579" s="72"/>
    </row>
    <row r="580" spans="1:7" x14ac:dyDescent="0.2">
      <c r="A580" s="68" t="s">
        <v>1419</v>
      </c>
      <c r="B580" s="72">
        <v>15483</v>
      </c>
      <c r="C580" s="60">
        <f>B580-D580</f>
        <v>-52</v>
      </c>
      <c r="D580" s="72">
        <v>15535</v>
      </c>
      <c r="E580" s="72"/>
      <c r="F580" s="60">
        <v>4809</v>
      </c>
      <c r="G580" s="60">
        <f>B580-F580</f>
        <v>10674</v>
      </c>
    </row>
    <row r="581" spans="1:7" x14ac:dyDescent="0.2">
      <c r="A581" s="13" t="s">
        <v>462</v>
      </c>
      <c r="B581" s="14">
        <v>1872</v>
      </c>
      <c r="C581" s="60">
        <f>B581-D581</f>
        <v>-25</v>
      </c>
      <c r="D581" s="72">
        <v>1897</v>
      </c>
      <c r="E581" s="72"/>
      <c r="F581" s="60">
        <v>0</v>
      </c>
      <c r="G581" s="60">
        <f>B581-F581</f>
        <v>1872</v>
      </c>
    </row>
    <row r="582" spans="1:7" x14ac:dyDescent="0.2">
      <c r="A582" s="13" t="s">
        <v>463</v>
      </c>
      <c r="B582" s="14">
        <v>244</v>
      </c>
      <c r="C582" s="60">
        <f>B582-D582</f>
        <v>-11</v>
      </c>
      <c r="D582" s="72">
        <v>255</v>
      </c>
      <c r="E582" s="72"/>
      <c r="F582" s="60">
        <v>0</v>
      </c>
      <c r="G582" s="60">
        <f>B582-F582</f>
        <v>244</v>
      </c>
    </row>
    <row r="583" spans="1:7" x14ac:dyDescent="0.2">
      <c r="A583" s="13" t="s">
        <v>464</v>
      </c>
      <c r="B583" s="14">
        <v>391</v>
      </c>
      <c r="C583" s="60">
        <f>B583-D583</f>
        <v>210</v>
      </c>
      <c r="D583" s="72">
        <v>181</v>
      </c>
      <c r="E583" s="72"/>
      <c r="F583" s="60">
        <v>0</v>
      </c>
      <c r="G583" s="60">
        <f>B583-F583</f>
        <v>391</v>
      </c>
    </row>
    <row r="584" spans="1:7" x14ac:dyDescent="0.2">
      <c r="A584" s="13" t="s">
        <v>143</v>
      </c>
      <c r="B584" s="14">
        <v>12976</v>
      </c>
      <c r="C584" s="60">
        <f>B584-D584</f>
        <v>-226</v>
      </c>
      <c r="D584" s="72">
        <v>13202</v>
      </c>
      <c r="E584" s="72"/>
      <c r="F584" s="60">
        <v>4809</v>
      </c>
      <c r="G584" s="60">
        <f>B584-F584</f>
        <v>8167</v>
      </c>
    </row>
    <row r="585" spans="1:7" x14ac:dyDescent="0.2">
      <c r="A585" s="74"/>
      <c r="B585" s="72"/>
      <c r="C585" s="75"/>
      <c r="D585" s="72"/>
      <c r="E585" s="72"/>
    </row>
    <row r="586" spans="1:7" x14ac:dyDescent="0.2">
      <c r="A586" s="68" t="s">
        <v>1420</v>
      </c>
      <c r="B586" s="72">
        <v>498978</v>
      </c>
      <c r="C586" s="60">
        <f t="shared" ref="C586:C604" si="62">B586-D586</f>
        <v>4385</v>
      </c>
      <c r="D586" s="72">
        <v>494593</v>
      </c>
      <c r="E586" s="72"/>
      <c r="F586" s="72">
        <v>1878</v>
      </c>
      <c r="G586" s="60">
        <f t="shared" ref="G586:G604" si="63">B586-F586</f>
        <v>497100</v>
      </c>
    </row>
    <row r="587" spans="1:7" x14ac:dyDescent="0.2">
      <c r="A587" s="13" t="s">
        <v>466</v>
      </c>
      <c r="B587" s="14">
        <v>61998</v>
      </c>
      <c r="C587" s="60">
        <f t="shared" si="62"/>
        <v>993</v>
      </c>
      <c r="D587" s="72">
        <v>61005</v>
      </c>
      <c r="E587" s="72"/>
      <c r="F587" s="60">
        <v>0</v>
      </c>
      <c r="G587" s="60">
        <f t="shared" si="63"/>
        <v>61998</v>
      </c>
    </row>
    <row r="588" spans="1:7" x14ac:dyDescent="0.2">
      <c r="A588" s="13" t="s">
        <v>467</v>
      </c>
      <c r="B588" s="14">
        <v>4292</v>
      </c>
      <c r="C588" s="60">
        <f t="shared" si="62"/>
        <v>45</v>
      </c>
      <c r="D588" s="72">
        <v>4247</v>
      </c>
      <c r="E588" s="72"/>
      <c r="F588" s="60">
        <v>28</v>
      </c>
      <c r="G588" s="60">
        <f t="shared" si="63"/>
        <v>4264</v>
      </c>
    </row>
    <row r="589" spans="1:7" x14ac:dyDescent="0.2">
      <c r="A589" s="13" t="s">
        <v>468</v>
      </c>
      <c r="B589" s="14">
        <v>19363</v>
      </c>
      <c r="C589" s="60">
        <f t="shared" si="62"/>
        <v>43</v>
      </c>
      <c r="D589" s="72">
        <v>19320</v>
      </c>
      <c r="E589" s="72"/>
      <c r="F589" s="60">
        <v>0</v>
      </c>
      <c r="G589" s="60">
        <f t="shared" si="63"/>
        <v>19363</v>
      </c>
    </row>
    <row r="590" spans="1:7" x14ac:dyDescent="0.2">
      <c r="A590" s="13" t="s">
        <v>469</v>
      </c>
      <c r="B590" s="14">
        <v>28436</v>
      </c>
      <c r="C590" s="60">
        <f t="shared" si="62"/>
        <v>1405</v>
      </c>
      <c r="D590" s="72">
        <v>27031</v>
      </c>
      <c r="E590" s="72"/>
      <c r="F590" s="60">
        <v>0</v>
      </c>
      <c r="G590" s="60">
        <f t="shared" si="63"/>
        <v>28436</v>
      </c>
    </row>
    <row r="591" spans="1:7" x14ac:dyDescent="0.2">
      <c r="A591" s="13" t="s">
        <v>470</v>
      </c>
      <c r="B591" s="14">
        <v>85469</v>
      </c>
      <c r="C591" s="60">
        <f t="shared" si="62"/>
        <v>287</v>
      </c>
      <c r="D591" s="72">
        <v>85182</v>
      </c>
      <c r="E591" s="72"/>
      <c r="F591" s="60">
        <v>0</v>
      </c>
      <c r="G591" s="60">
        <f t="shared" si="63"/>
        <v>85469</v>
      </c>
    </row>
    <row r="592" spans="1:7" x14ac:dyDescent="0.2">
      <c r="A592" s="13" t="s">
        <v>471</v>
      </c>
      <c r="B592" s="14">
        <v>20737</v>
      </c>
      <c r="C592" s="60">
        <f t="shared" si="62"/>
        <v>-13</v>
      </c>
      <c r="D592" s="72">
        <v>20750</v>
      </c>
      <c r="E592" s="72"/>
      <c r="F592" s="60">
        <v>0</v>
      </c>
      <c r="G592" s="60">
        <f t="shared" si="63"/>
        <v>20737</v>
      </c>
    </row>
    <row r="593" spans="1:7" x14ac:dyDescent="0.2">
      <c r="A593" s="13" t="s">
        <v>124</v>
      </c>
      <c r="B593" s="14">
        <v>60</v>
      </c>
      <c r="C593" s="60">
        <f t="shared" si="62"/>
        <v>0</v>
      </c>
      <c r="D593" s="72">
        <v>60</v>
      </c>
      <c r="E593" s="72"/>
      <c r="F593" s="60">
        <v>0</v>
      </c>
      <c r="G593" s="60">
        <f t="shared" si="63"/>
        <v>60</v>
      </c>
    </row>
    <row r="594" spans="1:7" x14ac:dyDescent="0.2">
      <c r="A594" s="13" t="s">
        <v>472</v>
      </c>
      <c r="B594" s="14">
        <v>11632</v>
      </c>
      <c r="C594" s="60">
        <f t="shared" si="62"/>
        <v>-27</v>
      </c>
      <c r="D594" s="72">
        <v>11659</v>
      </c>
      <c r="E594" s="72"/>
      <c r="F594" s="60">
        <v>0</v>
      </c>
      <c r="G594" s="60">
        <f t="shared" si="63"/>
        <v>11632</v>
      </c>
    </row>
    <row r="595" spans="1:7" x14ac:dyDescent="0.2">
      <c r="A595" s="13" t="s">
        <v>473</v>
      </c>
      <c r="B595" s="14">
        <v>2630</v>
      </c>
      <c r="C595" s="60">
        <f t="shared" si="62"/>
        <v>6</v>
      </c>
      <c r="D595" s="72">
        <v>2624</v>
      </c>
      <c r="E595" s="72"/>
      <c r="F595" s="60">
        <v>0</v>
      </c>
      <c r="G595" s="60">
        <f t="shared" si="63"/>
        <v>2630</v>
      </c>
    </row>
    <row r="596" spans="1:7" x14ac:dyDescent="0.2">
      <c r="A596" s="13" t="s">
        <v>474</v>
      </c>
      <c r="B596" s="14">
        <v>23119</v>
      </c>
      <c r="C596" s="60">
        <f t="shared" si="62"/>
        <v>655</v>
      </c>
      <c r="D596" s="72">
        <v>22464</v>
      </c>
      <c r="E596" s="72"/>
      <c r="F596" s="60">
        <v>0</v>
      </c>
      <c r="G596" s="60">
        <f t="shared" si="63"/>
        <v>23119</v>
      </c>
    </row>
    <row r="597" spans="1:7" x14ac:dyDescent="0.2">
      <c r="A597" s="13" t="s">
        <v>475</v>
      </c>
      <c r="B597" s="60">
        <v>1828</v>
      </c>
      <c r="C597" s="60">
        <f t="shared" si="62"/>
        <v>36</v>
      </c>
      <c r="D597" s="72">
        <v>1792</v>
      </c>
      <c r="E597" s="72"/>
      <c r="F597" s="60">
        <v>0</v>
      </c>
      <c r="G597" s="60">
        <f t="shared" si="63"/>
        <v>1828</v>
      </c>
    </row>
    <row r="598" spans="1:7" x14ac:dyDescent="0.2">
      <c r="A598" s="13" t="s">
        <v>476</v>
      </c>
      <c r="B598" s="14">
        <v>11337</v>
      </c>
      <c r="C598" s="60">
        <f t="shared" si="62"/>
        <v>738</v>
      </c>
      <c r="D598" s="72">
        <v>10599</v>
      </c>
      <c r="E598" s="72"/>
      <c r="F598" s="60">
        <v>0</v>
      </c>
      <c r="G598" s="60">
        <f t="shared" si="63"/>
        <v>11337</v>
      </c>
    </row>
    <row r="599" spans="1:7" x14ac:dyDescent="0.2">
      <c r="A599" s="13" t="s">
        <v>477</v>
      </c>
      <c r="B599" s="14">
        <v>38557</v>
      </c>
      <c r="C599" s="60">
        <f t="shared" si="62"/>
        <v>420</v>
      </c>
      <c r="D599" s="72">
        <v>38137</v>
      </c>
      <c r="E599" s="72"/>
      <c r="F599" s="60">
        <v>6</v>
      </c>
      <c r="G599" s="60">
        <f t="shared" si="63"/>
        <v>38551</v>
      </c>
    </row>
    <row r="600" spans="1:7" x14ac:dyDescent="0.2">
      <c r="A600" s="13" t="s">
        <v>478</v>
      </c>
      <c r="B600" s="14">
        <v>1688</v>
      </c>
      <c r="C600" s="60">
        <f t="shared" si="62"/>
        <v>-48</v>
      </c>
      <c r="D600" s="72">
        <v>1736</v>
      </c>
      <c r="E600" s="72"/>
      <c r="F600" s="60">
        <v>0</v>
      </c>
      <c r="G600" s="60">
        <f t="shared" si="63"/>
        <v>1688</v>
      </c>
    </row>
    <row r="601" spans="1:7" x14ac:dyDescent="0.2">
      <c r="A601" s="13" t="s">
        <v>479</v>
      </c>
      <c r="B601" s="14">
        <v>3041</v>
      </c>
      <c r="C601" s="60">
        <f t="shared" si="62"/>
        <v>9</v>
      </c>
      <c r="D601" s="72">
        <v>3032</v>
      </c>
      <c r="E601" s="72"/>
      <c r="F601" s="60">
        <v>0</v>
      </c>
      <c r="G601" s="60">
        <f t="shared" si="63"/>
        <v>3041</v>
      </c>
    </row>
    <row r="602" spans="1:7" x14ac:dyDescent="0.2">
      <c r="A602" s="13" t="s">
        <v>480</v>
      </c>
      <c r="B602" s="14">
        <v>57060</v>
      </c>
      <c r="C602" s="60">
        <f t="shared" si="62"/>
        <v>1012</v>
      </c>
      <c r="D602" s="72">
        <v>56048</v>
      </c>
      <c r="E602" s="72"/>
      <c r="F602" s="60">
        <v>0</v>
      </c>
      <c r="G602" s="60">
        <f t="shared" si="63"/>
        <v>57060</v>
      </c>
    </row>
    <row r="603" spans="1:7" x14ac:dyDescent="0.2">
      <c r="A603" s="13" t="s">
        <v>481</v>
      </c>
      <c r="B603" s="14">
        <v>12431</v>
      </c>
      <c r="C603" s="60">
        <f t="shared" si="62"/>
        <v>179</v>
      </c>
      <c r="D603" s="72">
        <v>12252</v>
      </c>
      <c r="E603" s="72"/>
      <c r="F603" s="60">
        <v>0</v>
      </c>
      <c r="G603" s="60">
        <f t="shared" si="63"/>
        <v>12431</v>
      </c>
    </row>
    <row r="604" spans="1:7" x14ac:dyDescent="0.2">
      <c r="A604" s="13" t="s">
        <v>143</v>
      </c>
      <c r="B604" s="14">
        <v>115300</v>
      </c>
      <c r="C604" s="60">
        <f t="shared" si="62"/>
        <v>-1355</v>
      </c>
      <c r="D604" s="72">
        <v>116655</v>
      </c>
      <c r="E604" s="72"/>
      <c r="F604" s="60">
        <v>1844</v>
      </c>
      <c r="G604" s="60">
        <f t="shared" si="63"/>
        <v>113456</v>
      </c>
    </row>
    <row r="605" spans="1:7" x14ac:dyDescent="0.2">
      <c r="A605" s="74"/>
      <c r="B605" s="72"/>
      <c r="C605" s="75"/>
      <c r="D605" s="72"/>
      <c r="E605" s="72"/>
    </row>
    <row r="606" spans="1:7" x14ac:dyDescent="0.2">
      <c r="A606" s="68" t="s">
        <v>1421</v>
      </c>
      <c r="B606" s="72">
        <v>30869</v>
      </c>
      <c r="C606" s="60">
        <f>B606-D606</f>
        <v>93</v>
      </c>
      <c r="D606" s="72">
        <v>30776</v>
      </c>
      <c r="E606" s="72"/>
      <c r="F606" s="60">
        <v>3466</v>
      </c>
      <c r="G606" s="60">
        <f>B606-F606</f>
        <v>27403</v>
      </c>
    </row>
    <row r="607" spans="1:7" x14ac:dyDescent="0.2">
      <c r="A607" s="13" t="s">
        <v>483</v>
      </c>
      <c r="B607" s="14">
        <v>285</v>
      </c>
      <c r="C607" s="60">
        <f>B607-D607</f>
        <v>-8</v>
      </c>
      <c r="D607" s="72">
        <v>293</v>
      </c>
      <c r="E607" s="72"/>
      <c r="F607" s="60">
        <v>0</v>
      </c>
      <c r="G607" s="60">
        <f>B607-F607</f>
        <v>285</v>
      </c>
    </row>
    <row r="608" spans="1:7" x14ac:dyDescent="0.2">
      <c r="A608" s="13" t="s">
        <v>484</v>
      </c>
      <c r="B608" s="14">
        <v>450</v>
      </c>
      <c r="C608" s="60">
        <f>B608-D608</f>
        <v>-7</v>
      </c>
      <c r="D608" s="72">
        <v>457</v>
      </c>
      <c r="E608" s="72"/>
      <c r="F608" s="60">
        <v>0</v>
      </c>
      <c r="G608" s="60">
        <f>B608-F608</f>
        <v>450</v>
      </c>
    </row>
    <row r="609" spans="1:7" x14ac:dyDescent="0.2">
      <c r="A609" s="13" t="s">
        <v>143</v>
      </c>
      <c r="B609" s="14">
        <v>30134</v>
      </c>
      <c r="C609" s="60">
        <f>B609-D609</f>
        <v>108</v>
      </c>
      <c r="D609" s="72">
        <v>30026</v>
      </c>
      <c r="E609" s="72"/>
      <c r="F609" s="60">
        <v>3466</v>
      </c>
      <c r="G609" s="60">
        <f>B609-F609</f>
        <v>26668</v>
      </c>
    </row>
    <row r="610" spans="1:7" x14ac:dyDescent="0.2">
      <c r="A610" s="74"/>
      <c r="B610" s="72"/>
      <c r="C610" s="75"/>
      <c r="D610" s="72"/>
      <c r="E610" s="72"/>
    </row>
    <row r="611" spans="1:7" x14ac:dyDescent="0.2">
      <c r="A611" s="68" t="s">
        <v>1422</v>
      </c>
      <c r="B611" s="72">
        <v>57779</v>
      </c>
      <c r="C611" s="60">
        <f>B611-D611</f>
        <v>2736</v>
      </c>
      <c r="D611" s="72">
        <v>55043</v>
      </c>
      <c r="E611" s="72"/>
      <c r="F611" s="60">
        <v>1520</v>
      </c>
      <c r="G611" s="60">
        <f>B611-F611</f>
        <v>56259</v>
      </c>
    </row>
    <row r="612" spans="1:7" x14ac:dyDescent="0.2">
      <c r="A612" s="13" t="s">
        <v>486</v>
      </c>
      <c r="B612" s="14">
        <v>5341</v>
      </c>
      <c r="C612" s="60">
        <f>B612-D612</f>
        <v>164</v>
      </c>
      <c r="D612" s="72">
        <v>5177</v>
      </c>
      <c r="E612" s="72"/>
      <c r="F612" s="60">
        <v>32</v>
      </c>
      <c r="G612" s="60">
        <f>B612-F612</f>
        <v>5309</v>
      </c>
    </row>
    <row r="613" spans="1:7" x14ac:dyDescent="0.2">
      <c r="A613" s="13" t="s">
        <v>487</v>
      </c>
      <c r="B613" s="14">
        <v>2278</v>
      </c>
      <c r="C613" s="60">
        <f>B613-D613</f>
        <v>491</v>
      </c>
      <c r="D613" s="72">
        <v>1787</v>
      </c>
      <c r="E613" s="72"/>
      <c r="F613" s="60">
        <v>0</v>
      </c>
      <c r="G613" s="60">
        <f>B613-F613</f>
        <v>2278</v>
      </c>
    </row>
    <row r="614" spans="1:7" x14ac:dyDescent="0.2">
      <c r="A614" s="13" t="s">
        <v>488</v>
      </c>
      <c r="B614" s="14">
        <v>623</v>
      </c>
      <c r="C614" s="60">
        <f>B614-D614</f>
        <v>-21</v>
      </c>
      <c r="D614" s="72">
        <v>644</v>
      </c>
      <c r="E614" s="72"/>
      <c r="F614" s="60">
        <v>0</v>
      </c>
      <c r="G614" s="60">
        <f>B614-F614</f>
        <v>623</v>
      </c>
    </row>
    <row r="615" spans="1:7" x14ac:dyDescent="0.2">
      <c r="A615" s="13" t="s">
        <v>143</v>
      </c>
      <c r="B615" s="14">
        <v>49537</v>
      </c>
      <c r="C615" s="60">
        <f>B615-D615</f>
        <v>2102</v>
      </c>
      <c r="D615" s="72">
        <v>47435</v>
      </c>
      <c r="E615" s="72"/>
      <c r="F615" s="60">
        <v>1488</v>
      </c>
      <c r="G615" s="60">
        <f>B615-F615</f>
        <v>48049</v>
      </c>
    </row>
    <row r="616" spans="1:7" x14ac:dyDescent="0.2">
      <c r="A616" s="74"/>
      <c r="B616" s="72"/>
      <c r="C616" s="75"/>
      <c r="D616" s="72"/>
      <c r="E616" s="72"/>
    </row>
    <row r="617" spans="1:7" x14ac:dyDescent="0.2">
      <c r="A617" s="68" t="s">
        <v>1423</v>
      </c>
      <c r="B617" s="72">
        <v>24793</v>
      </c>
      <c r="C617" s="60">
        <f t="shared" ref="C617:C623" si="64">B617-D617</f>
        <v>-103</v>
      </c>
      <c r="D617" s="72">
        <v>24896</v>
      </c>
      <c r="E617" s="72"/>
      <c r="F617" s="60">
        <v>2443</v>
      </c>
      <c r="G617" s="60">
        <f t="shared" ref="G617:G623" si="65">B617-F617</f>
        <v>22350</v>
      </c>
    </row>
    <row r="618" spans="1:7" x14ac:dyDescent="0.2">
      <c r="A618" s="13" t="s">
        <v>490</v>
      </c>
      <c r="B618" s="14">
        <v>283</v>
      </c>
      <c r="C618" s="60">
        <f t="shared" si="64"/>
        <v>-128</v>
      </c>
      <c r="D618" s="72">
        <v>411</v>
      </c>
      <c r="E618" s="72"/>
      <c r="F618" s="60">
        <v>0</v>
      </c>
      <c r="G618" s="60">
        <f t="shared" si="65"/>
        <v>283</v>
      </c>
    </row>
    <row r="619" spans="1:7" x14ac:dyDescent="0.2">
      <c r="A619" s="13" t="s">
        <v>491</v>
      </c>
      <c r="B619" s="14">
        <v>3534</v>
      </c>
      <c r="C619" s="60">
        <f t="shared" si="64"/>
        <v>-71</v>
      </c>
      <c r="D619" s="72">
        <v>3605</v>
      </c>
      <c r="E619" s="72"/>
      <c r="F619" s="60">
        <v>0</v>
      </c>
      <c r="G619" s="60">
        <f t="shared" si="65"/>
        <v>3534</v>
      </c>
    </row>
    <row r="620" spans="1:7" x14ac:dyDescent="0.2">
      <c r="A620" s="13" t="s">
        <v>492</v>
      </c>
      <c r="B620" s="14">
        <v>240</v>
      </c>
      <c r="C620" s="60">
        <f t="shared" si="64"/>
        <v>-30</v>
      </c>
      <c r="D620" s="72">
        <v>270</v>
      </c>
      <c r="E620" s="72"/>
      <c r="F620" s="60">
        <v>0</v>
      </c>
      <c r="G620" s="60">
        <f t="shared" si="65"/>
        <v>240</v>
      </c>
    </row>
    <row r="621" spans="1:7" x14ac:dyDescent="0.2">
      <c r="A621" s="13" t="s">
        <v>493</v>
      </c>
      <c r="B621" s="14">
        <v>685</v>
      </c>
      <c r="C621" s="60">
        <f t="shared" si="64"/>
        <v>-2</v>
      </c>
      <c r="D621" s="72">
        <v>687</v>
      </c>
      <c r="E621" s="72"/>
      <c r="F621" s="60">
        <v>0</v>
      </c>
      <c r="G621" s="60">
        <f t="shared" si="65"/>
        <v>685</v>
      </c>
    </row>
    <row r="622" spans="1:7" x14ac:dyDescent="0.2">
      <c r="A622" s="13" t="s">
        <v>494</v>
      </c>
      <c r="B622" s="14">
        <v>405</v>
      </c>
      <c r="C622" s="60">
        <f t="shared" si="64"/>
        <v>22</v>
      </c>
      <c r="D622" s="72">
        <v>383</v>
      </c>
      <c r="E622" s="72"/>
      <c r="F622" s="60">
        <v>0</v>
      </c>
      <c r="G622" s="60">
        <f t="shared" si="65"/>
        <v>405</v>
      </c>
    </row>
    <row r="623" spans="1:7" x14ac:dyDescent="0.2">
      <c r="A623" s="13" t="s">
        <v>143</v>
      </c>
      <c r="B623" s="14">
        <v>19646</v>
      </c>
      <c r="C623" s="60">
        <f t="shared" si="64"/>
        <v>106</v>
      </c>
      <c r="D623" s="72">
        <v>19540</v>
      </c>
      <c r="E623" s="72"/>
      <c r="F623" s="60">
        <v>2443</v>
      </c>
      <c r="G623" s="60">
        <f t="shared" si="65"/>
        <v>17203</v>
      </c>
    </row>
    <row r="625" spans="1:10" x14ac:dyDescent="0.2">
      <c r="A625" s="68" t="s">
        <v>495</v>
      </c>
      <c r="B625" s="72">
        <v>19259543</v>
      </c>
      <c r="C625" s="72">
        <f>B625-D625</f>
        <v>458211</v>
      </c>
      <c r="D625" s="72">
        <v>18801332</v>
      </c>
      <c r="E625" s="78"/>
      <c r="F625" s="60">
        <v>124084</v>
      </c>
      <c r="G625" s="60">
        <f>B625-F625</f>
        <v>19135459</v>
      </c>
    </row>
    <row r="626" spans="1:10" x14ac:dyDescent="0.2">
      <c r="A626" s="74" t="s">
        <v>496</v>
      </c>
      <c r="B626" s="72">
        <f>B625-B627</f>
        <v>9690682</v>
      </c>
      <c r="C626" s="72">
        <f>C625-C627</f>
        <v>237727</v>
      </c>
      <c r="D626" s="72">
        <f>D625-D627</f>
        <v>9452955</v>
      </c>
      <c r="F626" s="72">
        <f>F625-F627</f>
        <v>19139</v>
      </c>
      <c r="G626" s="72">
        <f>G625-G627</f>
        <v>9671543</v>
      </c>
    </row>
    <row r="627" spans="1:10" x14ac:dyDescent="0.2">
      <c r="A627" s="74" t="s">
        <v>143</v>
      </c>
      <c r="B627" s="65">
        <v>9568861</v>
      </c>
      <c r="C627" s="65">
        <v>220484</v>
      </c>
      <c r="D627" s="72">
        <v>9348377</v>
      </c>
      <c r="E627" s="78" t="s">
        <v>722</v>
      </c>
      <c r="F627" s="62">
        <v>104945</v>
      </c>
      <c r="G627" s="62">
        <v>9463916</v>
      </c>
    </row>
    <row r="628" spans="1:10" x14ac:dyDescent="0.2">
      <c r="B628" s="72"/>
      <c r="C628" s="75"/>
      <c r="D628" s="78"/>
      <c r="E628" s="78"/>
    </row>
    <row r="629" spans="1:10" x14ac:dyDescent="0.2">
      <c r="B629" s="69"/>
      <c r="C629" s="75"/>
      <c r="D629" s="78" t="s">
        <v>722</v>
      </c>
      <c r="E629" s="78"/>
      <c r="F629" s="69" t="s">
        <v>722</v>
      </c>
    </row>
    <row r="630" spans="1:10" x14ac:dyDescent="0.2">
      <c r="A630" s="61" t="s">
        <v>1435</v>
      </c>
      <c r="B630" s="72"/>
      <c r="C630" s="75"/>
      <c r="D630" s="78"/>
      <c r="E630" s="78"/>
    </row>
    <row r="631" spans="1:10" x14ac:dyDescent="0.2">
      <c r="A631" s="61" t="s">
        <v>1436</v>
      </c>
      <c r="B631" s="72"/>
      <c r="C631" s="75"/>
      <c r="D631" s="78"/>
      <c r="E631" s="78"/>
    </row>
    <row r="632" spans="1:10" x14ac:dyDescent="0.2">
      <c r="B632" s="72"/>
      <c r="C632" s="75"/>
      <c r="D632" s="78"/>
      <c r="E632" s="78"/>
    </row>
    <row r="633" spans="1:10" x14ac:dyDescent="0.2">
      <c r="B633" s="72"/>
      <c r="C633" s="75"/>
      <c r="D633" s="78"/>
      <c r="E633" s="78"/>
    </row>
    <row r="634" spans="1:10" x14ac:dyDescent="0.2">
      <c r="B634" s="72"/>
      <c r="C634" s="75"/>
      <c r="D634" s="78"/>
      <c r="E634" s="78"/>
    </row>
    <row r="635" spans="1:10" x14ac:dyDescent="0.2">
      <c r="B635" s="72"/>
      <c r="C635" s="75"/>
      <c r="D635" s="78"/>
      <c r="E635" s="78"/>
    </row>
    <row r="636" spans="1:10" x14ac:dyDescent="0.2">
      <c r="B636" s="72"/>
      <c r="C636" s="75"/>
      <c r="D636" s="78"/>
      <c r="E636" s="78"/>
    </row>
    <row r="637" spans="1:10" x14ac:dyDescent="0.2">
      <c r="B637" s="72"/>
      <c r="C637" s="75"/>
      <c r="D637" s="78"/>
      <c r="E637" s="78"/>
    </row>
    <row r="638" spans="1:10" x14ac:dyDescent="0.2">
      <c r="B638" s="72"/>
      <c r="C638" s="75"/>
      <c r="D638" s="78"/>
      <c r="E638" s="78"/>
    </row>
    <row r="639" spans="1:10" x14ac:dyDescent="0.2">
      <c r="B639" s="72"/>
      <c r="C639" s="75"/>
      <c r="D639" s="78"/>
      <c r="E639" s="78"/>
    </row>
    <row r="640" spans="1:10" s="60" customFormat="1" x14ac:dyDescent="0.2">
      <c r="A640" s="61"/>
      <c r="B640" s="72"/>
      <c r="C640" s="75"/>
      <c r="D640" s="78"/>
      <c r="E640" s="78"/>
      <c r="H640" s="61"/>
      <c r="I640" s="61"/>
      <c r="J640" s="61"/>
    </row>
    <row r="641" spans="1:10" s="60" customFormat="1" x14ac:dyDescent="0.2">
      <c r="A641" s="61"/>
      <c r="B641" s="72"/>
      <c r="C641" s="75"/>
      <c r="D641" s="78"/>
      <c r="E641" s="78"/>
      <c r="H641" s="61"/>
      <c r="I641" s="61"/>
      <c r="J641" s="61"/>
    </row>
    <row r="642" spans="1:10" s="60" customFormat="1" x14ac:dyDescent="0.2">
      <c r="A642" s="61"/>
      <c r="B642" s="72"/>
      <c r="C642" s="75"/>
      <c r="D642" s="78"/>
      <c r="E642" s="78"/>
      <c r="H642" s="61"/>
      <c r="I642" s="61"/>
      <c r="J642" s="61"/>
    </row>
    <row r="643" spans="1:10" s="60" customFormat="1" x14ac:dyDescent="0.2">
      <c r="A643" s="61"/>
      <c r="B643" s="72"/>
      <c r="C643" s="75"/>
      <c r="D643" s="78"/>
      <c r="E643" s="78"/>
      <c r="H643" s="61"/>
      <c r="I643" s="61"/>
      <c r="J643" s="61"/>
    </row>
    <row r="644" spans="1:10" s="60" customFormat="1" x14ac:dyDescent="0.2">
      <c r="A644" s="61"/>
      <c r="B644" s="72"/>
      <c r="C644" s="75"/>
      <c r="D644" s="78"/>
      <c r="E644" s="78"/>
      <c r="H644" s="61"/>
      <c r="I644" s="61"/>
      <c r="J644" s="61"/>
    </row>
    <row r="645" spans="1:10" s="60" customFormat="1" x14ac:dyDescent="0.2">
      <c r="A645" s="61"/>
      <c r="B645" s="72"/>
      <c r="C645" s="75"/>
      <c r="D645" s="78"/>
      <c r="E645" s="78"/>
      <c r="H645" s="61"/>
      <c r="I645" s="61"/>
      <c r="J645" s="61"/>
    </row>
    <row r="646" spans="1:10" s="60" customFormat="1" x14ac:dyDescent="0.2">
      <c r="A646" s="61"/>
      <c r="B646" s="72"/>
      <c r="C646" s="75"/>
      <c r="D646" s="78"/>
      <c r="E646" s="78"/>
      <c r="H646" s="61"/>
      <c r="I646" s="61"/>
      <c r="J646" s="61"/>
    </row>
    <row r="647" spans="1:10" s="60" customFormat="1" x14ac:dyDescent="0.2">
      <c r="A647" s="61"/>
      <c r="B647" s="72"/>
      <c r="C647" s="75"/>
      <c r="D647" s="78"/>
      <c r="E647" s="78"/>
      <c r="H647" s="61"/>
      <c r="I647" s="61"/>
      <c r="J647" s="61"/>
    </row>
    <row r="648" spans="1:10" s="60" customFormat="1" x14ac:dyDescent="0.2">
      <c r="A648" s="61"/>
      <c r="B648" s="72"/>
      <c r="C648" s="75"/>
      <c r="D648" s="78"/>
      <c r="E648" s="78"/>
      <c r="H648" s="61"/>
      <c r="I648" s="61"/>
      <c r="J648" s="61"/>
    </row>
    <row r="649" spans="1:10" s="60" customFormat="1" x14ac:dyDescent="0.2">
      <c r="A649" s="61"/>
      <c r="B649" s="72"/>
      <c r="C649" s="75"/>
      <c r="D649" s="78"/>
      <c r="E649" s="78"/>
      <c r="H649" s="61"/>
      <c r="I649" s="61"/>
      <c r="J649" s="61"/>
    </row>
    <row r="650" spans="1:10" s="60" customFormat="1" x14ac:dyDescent="0.2">
      <c r="A650" s="61"/>
      <c r="B650" s="72"/>
      <c r="C650" s="75"/>
      <c r="D650" s="78"/>
      <c r="E650" s="78"/>
      <c r="H650" s="61"/>
      <c r="I650" s="61"/>
      <c r="J650" s="61"/>
    </row>
    <row r="651" spans="1:10" s="60" customFormat="1" x14ac:dyDescent="0.2">
      <c r="A651" s="61"/>
      <c r="B651" s="72"/>
      <c r="C651" s="75"/>
      <c r="D651" s="78"/>
      <c r="E651" s="78"/>
      <c r="H651" s="61"/>
      <c r="I651" s="61"/>
      <c r="J651" s="61"/>
    </row>
    <row r="652" spans="1:10" s="60" customFormat="1" x14ac:dyDescent="0.2">
      <c r="A652" s="61"/>
      <c r="B652" s="72"/>
      <c r="C652" s="75"/>
      <c r="D652" s="78"/>
      <c r="E652" s="78"/>
      <c r="H652" s="61"/>
      <c r="I652" s="61"/>
      <c r="J652" s="61"/>
    </row>
    <row r="653" spans="1:10" s="60" customFormat="1" x14ac:dyDescent="0.2">
      <c r="A653" s="61"/>
      <c r="B653" s="72"/>
      <c r="C653" s="75"/>
      <c r="D653" s="78"/>
      <c r="E653" s="78"/>
      <c r="H653" s="61"/>
      <c r="I653" s="61"/>
      <c r="J653" s="61"/>
    </row>
    <row r="654" spans="1:10" s="60" customFormat="1" x14ac:dyDescent="0.2">
      <c r="A654" s="61"/>
      <c r="B654" s="72"/>
      <c r="C654" s="75"/>
      <c r="D654" s="78"/>
      <c r="E654" s="78"/>
      <c r="H654" s="61"/>
      <c r="I654" s="61"/>
      <c r="J654" s="61"/>
    </row>
    <row r="655" spans="1:10" s="60" customFormat="1" x14ac:dyDescent="0.2">
      <c r="A655" s="61"/>
      <c r="B655" s="72"/>
      <c r="C655" s="75"/>
      <c r="D655" s="78"/>
      <c r="E655" s="78"/>
      <c r="H655" s="61"/>
      <c r="I655" s="61"/>
      <c r="J655" s="61"/>
    </row>
    <row r="656" spans="1:10" s="60" customFormat="1" x14ac:dyDescent="0.2">
      <c r="A656" s="61"/>
      <c r="B656" s="72"/>
      <c r="C656" s="75"/>
      <c r="D656" s="78"/>
      <c r="E656" s="78"/>
      <c r="H656" s="61"/>
      <c r="I656" s="61"/>
      <c r="J656" s="61"/>
    </row>
    <row r="657" spans="1:10" s="60" customFormat="1" x14ac:dyDescent="0.2">
      <c r="A657" s="61"/>
      <c r="B657" s="72"/>
      <c r="C657" s="75"/>
      <c r="D657" s="78"/>
      <c r="E657" s="78"/>
      <c r="H657" s="61"/>
      <c r="I657" s="61"/>
      <c r="J657" s="61"/>
    </row>
    <row r="658" spans="1:10" s="60" customFormat="1" x14ac:dyDescent="0.2">
      <c r="A658" s="61"/>
      <c r="B658" s="72"/>
      <c r="C658" s="75"/>
      <c r="D658" s="78"/>
      <c r="E658" s="78"/>
      <c r="H658" s="61"/>
      <c r="I658" s="61"/>
      <c r="J658" s="61"/>
    </row>
    <row r="659" spans="1:10" s="60" customFormat="1" x14ac:dyDescent="0.2">
      <c r="A659" s="61"/>
      <c r="B659" s="72"/>
      <c r="C659" s="75"/>
      <c r="D659" s="78"/>
      <c r="E659" s="78"/>
      <c r="H659" s="61"/>
      <c r="I659" s="61"/>
      <c r="J659" s="61"/>
    </row>
    <row r="660" spans="1:10" s="60" customFormat="1" x14ac:dyDescent="0.2">
      <c r="A660" s="61"/>
      <c r="B660" s="72"/>
      <c r="C660" s="75"/>
      <c r="D660" s="78"/>
      <c r="E660" s="78"/>
      <c r="H660" s="61"/>
      <c r="I660" s="61"/>
      <c r="J660" s="61"/>
    </row>
    <row r="661" spans="1:10" s="60" customFormat="1" x14ac:dyDescent="0.2">
      <c r="A661" s="61"/>
      <c r="B661" s="72"/>
      <c r="C661" s="75"/>
      <c r="D661" s="78"/>
      <c r="E661" s="78"/>
      <c r="H661" s="61"/>
      <c r="I661" s="61"/>
      <c r="J661" s="61"/>
    </row>
    <row r="662" spans="1:10" s="60" customFormat="1" x14ac:dyDescent="0.2">
      <c r="A662" s="61"/>
      <c r="B662" s="14"/>
      <c r="C662" s="77"/>
      <c r="D662" s="78"/>
      <c r="E662" s="78"/>
      <c r="H662" s="61"/>
      <c r="I662" s="61"/>
      <c r="J662" s="61"/>
    </row>
    <row r="663" spans="1:10" s="60" customFormat="1" x14ac:dyDescent="0.2">
      <c r="A663" s="61"/>
      <c r="B663" s="14"/>
      <c r="C663" s="77"/>
      <c r="D663" s="78"/>
      <c r="E663" s="78"/>
      <c r="H663" s="61"/>
      <c r="I663" s="61"/>
      <c r="J663" s="61"/>
    </row>
    <row r="664" spans="1:10" s="60" customFormat="1" x14ac:dyDescent="0.2">
      <c r="A664" s="61"/>
      <c r="B664" s="14"/>
      <c r="C664" s="77"/>
      <c r="D664" s="78"/>
      <c r="E664" s="78"/>
      <c r="H664" s="61"/>
      <c r="I664" s="61"/>
      <c r="J664" s="61"/>
    </row>
    <row r="665" spans="1:10" s="60" customFormat="1" x14ac:dyDescent="0.2">
      <c r="A665" s="61"/>
      <c r="B665" s="14"/>
      <c r="C665" s="77"/>
      <c r="D665" s="78"/>
      <c r="E665" s="78"/>
      <c r="H665" s="61"/>
      <c r="I665" s="61"/>
      <c r="J665" s="61"/>
    </row>
    <row r="666" spans="1:10" s="60" customFormat="1" x14ac:dyDescent="0.2">
      <c r="A666" s="61"/>
      <c r="B666" s="14"/>
      <c r="C666" s="77"/>
      <c r="D666" s="78"/>
      <c r="E666" s="78"/>
      <c r="H666" s="61"/>
      <c r="I666" s="61"/>
      <c r="J666" s="61"/>
    </row>
    <row r="667" spans="1:10" s="60" customFormat="1" x14ac:dyDescent="0.2">
      <c r="A667" s="61"/>
      <c r="B667" s="14"/>
      <c r="C667" s="77"/>
      <c r="D667" s="78" t="s">
        <v>722</v>
      </c>
      <c r="E667" s="78"/>
      <c r="H667" s="61"/>
      <c r="I667" s="61"/>
      <c r="J667" s="61"/>
    </row>
    <row r="668" spans="1:10" s="60" customFormat="1" x14ac:dyDescent="0.2">
      <c r="A668" s="61"/>
      <c r="B668" s="72"/>
      <c r="C668" s="75"/>
      <c r="D668" s="78"/>
      <c r="E668" s="78"/>
      <c r="H668" s="61"/>
      <c r="I668" s="61"/>
      <c r="J668" s="61"/>
    </row>
    <row r="669" spans="1:10" s="60" customFormat="1" x14ac:dyDescent="0.2">
      <c r="A669" s="61"/>
      <c r="B669" s="72"/>
      <c r="C669" s="75"/>
      <c r="D669" s="78"/>
      <c r="E669" s="78"/>
      <c r="H669" s="61"/>
      <c r="I669" s="61"/>
      <c r="J669" s="61"/>
    </row>
    <row r="670" spans="1:10" s="60" customFormat="1" x14ac:dyDescent="0.2">
      <c r="A670" s="61"/>
      <c r="B670" s="72"/>
      <c r="C670" s="75"/>
      <c r="D670" s="78"/>
      <c r="E670" s="78"/>
      <c r="H670" s="61"/>
      <c r="I670" s="61"/>
      <c r="J670" s="61"/>
    </row>
    <row r="671" spans="1:10" s="60" customFormat="1" x14ac:dyDescent="0.2">
      <c r="A671" s="61"/>
      <c r="B671" s="72"/>
      <c r="C671" s="75"/>
      <c r="D671" s="78"/>
      <c r="E671" s="78"/>
      <c r="H671" s="61"/>
      <c r="I671" s="61"/>
      <c r="J671" s="61"/>
    </row>
    <row r="672" spans="1:10" s="60" customFormat="1" x14ac:dyDescent="0.2">
      <c r="A672" s="61"/>
      <c r="B672" s="72"/>
      <c r="C672" s="75"/>
      <c r="D672" s="78"/>
      <c r="E672" s="78"/>
      <c r="H672" s="61"/>
      <c r="I672" s="61"/>
      <c r="J672" s="61"/>
    </row>
    <row r="673" spans="1:10" s="60" customFormat="1" x14ac:dyDescent="0.2">
      <c r="A673" s="61"/>
      <c r="B673" s="72"/>
      <c r="C673" s="75"/>
      <c r="D673" s="78"/>
      <c r="E673" s="78"/>
      <c r="H673" s="61"/>
      <c r="I673" s="61"/>
      <c r="J673" s="61"/>
    </row>
    <row r="674" spans="1:10" s="60" customFormat="1" x14ac:dyDescent="0.2">
      <c r="A674" s="61"/>
      <c r="B674" s="72"/>
      <c r="C674" s="75"/>
      <c r="D674" s="78"/>
      <c r="E674" s="78"/>
      <c r="H674" s="61"/>
      <c r="I674" s="61"/>
      <c r="J674" s="61"/>
    </row>
    <row r="675" spans="1:10" s="60" customFormat="1" x14ac:dyDescent="0.2">
      <c r="A675" s="61"/>
      <c r="B675" s="72"/>
      <c r="C675" s="75"/>
      <c r="D675" s="78"/>
      <c r="E675" s="78"/>
      <c r="H675" s="61"/>
      <c r="I675" s="61"/>
      <c r="J675" s="61"/>
    </row>
    <row r="676" spans="1:10" s="60" customFormat="1" x14ac:dyDescent="0.2">
      <c r="A676" s="61"/>
      <c r="B676" s="14"/>
      <c r="C676" s="77"/>
      <c r="D676" s="78"/>
      <c r="E676" s="78"/>
      <c r="H676" s="61"/>
      <c r="I676" s="61"/>
      <c r="J676" s="61"/>
    </row>
    <row r="677" spans="1:10" s="60" customFormat="1" x14ac:dyDescent="0.2">
      <c r="A677" s="61"/>
      <c r="B677" s="72"/>
      <c r="C677" s="75"/>
      <c r="D677" s="78"/>
      <c r="E677" s="78"/>
      <c r="H677" s="61"/>
      <c r="I677" s="61"/>
      <c r="J677" s="61"/>
    </row>
    <row r="678" spans="1:10" s="60" customFormat="1" x14ac:dyDescent="0.2">
      <c r="A678" s="61"/>
      <c r="B678" s="72"/>
      <c r="C678" s="75"/>
      <c r="D678" s="78"/>
      <c r="E678" s="78"/>
      <c r="H678" s="61"/>
      <c r="I678" s="61"/>
      <c r="J678" s="61"/>
    </row>
    <row r="679" spans="1:10" s="60" customFormat="1" x14ac:dyDescent="0.2">
      <c r="A679" s="61"/>
      <c r="B679" s="72"/>
      <c r="C679" s="75"/>
      <c r="D679" s="78"/>
      <c r="E679" s="78"/>
      <c r="H679" s="61"/>
      <c r="I679" s="61"/>
      <c r="J679" s="61"/>
    </row>
    <row r="680" spans="1:10" s="60" customFormat="1" x14ac:dyDescent="0.2">
      <c r="A680" s="61"/>
      <c r="B680" s="72"/>
      <c r="C680" s="75"/>
      <c r="D680" s="78"/>
      <c r="E680" s="78"/>
      <c r="H680" s="61"/>
      <c r="I680" s="61"/>
      <c r="J680" s="61"/>
    </row>
    <row r="681" spans="1:10" s="60" customFormat="1" x14ac:dyDescent="0.2">
      <c r="A681" s="61"/>
      <c r="B681" s="72"/>
      <c r="C681" s="75"/>
      <c r="D681" s="78"/>
      <c r="E681" s="78"/>
      <c r="H681" s="61"/>
      <c r="I681" s="61"/>
      <c r="J681" s="61"/>
    </row>
    <row r="682" spans="1:10" s="60" customFormat="1" x14ac:dyDescent="0.2">
      <c r="A682" s="61"/>
      <c r="B682" s="72"/>
      <c r="C682" s="75"/>
      <c r="D682" s="78"/>
      <c r="E682" s="78"/>
      <c r="H682" s="61"/>
      <c r="I682" s="61"/>
      <c r="J682" s="61"/>
    </row>
    <row r="683" spans="1:10" s="60" customFormat="1" x14ac:dyDescent="0.2">
      <c r="A683" s="61"/>
      <c r="B683" s="14"/>
      <c r="C683" s="77"/>
      <c r="D683" s="78"/>
      <c r="E683" s="78"/>
      <c r="H683" s="61"/>
      <c r="I683" s="61"/>
      <c r="J683" s="61"/>
    </row>
    <row r="684" spans="1:10" s="60" customFormat="1" x14ac:dyDescent="0.2">
      <c r="A684" s="61"/>
      <c r="B684" s="72"/>
      <c r="C684" s="75"/>
      <c r="D684" s="78"/>
      <c r="E684" s="78"/>
      <c r="H684" s="61"/>
      <c r="I684" s="61"/>
      <c r="J684" s="61"/>
    </row>
    <row r="685" spans="1:10" s="60" customFormat="1" x14ac:dyDescent="0.2">
      <c r="A685" s="61"/>
      <c r="B685" s="72"/>
      <c r="C685" s="75"/>
      <c r="D685" s="78"/>
      <c r="E685" s="78"/>
      <c r="H685" s="61"/>
      <c r="I685" s="61"/>
      <c r="J685" s="61"/>
    </row>
    <row r="686" spans="1:10" s="60" customFormat="1" x14ac:dyDescent="0.2">
      <c r="A686" s="61"/>
      <c r="B686" s="72"/>
      <c r="C686" s="75"/>
      <c r="D686" s="78"/>
      <c r="E686" s="78"/>
      <c r="H686" s="61"/>
      <c r="I686" s="61"/>
      <c r="J686" s="61"/>
    </row>
    <row r="687" spans="1:10" s="60" customFormat="1" x14ac:dyDescent="0.2">
      <c r="A687" s="61"/>
      <c r="B687" s="72"/>
      <c r="C687" s="75"/>
      <c r="D687" s="78"/>
      <c r="E687" s="78"/>
      <c r="H687" s="61"/>
      <c r="I687" s="61"/>
      <c r="J687" s="61"/>
    </row>
    <row r="688" spans="1:10" s="60" customFormat="1" x14ac:dyDescent="0.2">
      <c r="A688" s="61"/>
      <c r="B688" s="72"/>
      <c r="C688" s="75"/>
      <c r="D688" s="78"/>
      <c r="E688" s="78"/>
      <c r="H688" s="61"/>
      <c r="I688" s="61"/>
      <c r="J688" s="61"/>
    </row>
    <row r="689" spans="1:10" s="60" customFormat="1" x14ac:dyDescent="0.2">
      <c r="A689" s="61"/>
      <c r="B689" s="72"/>
      <c r="C689" s="75"/>
      <c r="D689" s="78"/>
      <c r="E689" s="78"/>
      <c r="H689" s="61"/>
      <c r="I689" s="61"/>
      <c r="J689" s="61"/>
    </row>
    <row r="690" spans="1:10" s="60" customFormat="1" x14ac:dyDescent="0.2">
      <c r="A690" s="61"/>
      <c r="B690" s="72"/>
      <c r="C690" s="75"/>
      <c r="D690" s="78"/>
      <c r="E690" s="78"/>
      <c r="H690" s="61"/>
      <c r="I690" s="61"/>
      <c r="J690" s="61"/>
    </row>
    <row r="691" spans="1:10" s="60" customFormat="1" x14ac:dyDescent="0.2">
      <c r="A691" s="61"/>
      <c r="B691" s="72"/>
      <c r="C691" s="75"/>
      <c r="D691" s="78"/>
      <c r="E691" s="78"/>
      <c r="H691" s="61"/>
      <c r="I691" s="61"/>
      <c r="J691" s="61"/>
    </row>
    <row r="692" spans="1:10" s="60" customFormat="1" x14ac:dyDescent="0.2">
      <c r="A692" s="61"/>
      <c r="B692" s="72"/>
      <c r="C692" s="75"/>
      <c r="D692" s="78"/>
      <c r="E692" s="78"/>
      <c r="H692" s="61"/>
      <c r="I692" s="61"/>
      <c r="J692" s="61"/>
    </row>
    <row r="693" spans="1:10" s="60" customFormat="1" x14ac:dyDescent="0.2">
      <c r="A693" s="61"/>
      <c r="B693" s="72"/>
      <c r="C693" s="75"/>
      <c r="D693" s="78"/>
      <c r="E693" s="78"/>
      <c r="H693" s="61"/>
      <c r="I693" s="61"/>
      <c r="J693" s="61"/>
    </row>
  </sheetData>
  <mergeCells count="1">
    <mergeCell ref="F3:G3"/>
  </mergeCells>
  <conditionalFormatting sqref="A8">
    <cfRule type="expression" dxfId="107" priority="5" stopIfTrue="1">
      <formula>NOT(ISERROR(SEARCH("County",A8)))</formula>
    </cfRule>
  </conditionalFormatting>
  <conditionalFormatting sqref="A10:A42">
    <cfRule type="expression" dxfId="106" priority="64" stopIfTrue="1">
      <formula>NOT(ISERROR(SEARCH("County",A10)))</formula>
    </cfRule>
  </conditionalFormatting>
  <conditionalFormatting sqref="A62:A63">
    <cfRule type="expression" dxfId="105" priority="68" stopIfTrue="1">
      <formula>NOT(ISERROR(SEARCH("County",A62)))</formula>
    </cfRule>
  </conditionalFormatting>
  <conditionalFormatting sqref="A65:A143">
    <cfRule type="expression" dxfId="104" priority="7" stopIfTrue="1">
      <formula>NOT(ISERROR(SEARCH("County",A65)))</formula>
    </cfRule>
  </conditionalFormatting>
  <conditionalFormatting sqref="A145:A627">
    <cfRule type="expression" dxfId="103" priority="6" stopIfTrue="1">
      <formula>NOT(ISERROR(SEARCH("County",A145)))</formula>
    </cfRule>
  </conditionalFormatting>
  <conditionalFormatting sqref="B10:B14 B16:B20 B21:C21 B22:B25 B26:C26 B27:B35 B36:C36 B43:C43 B44:B51 A44:A60 B53:B60 B62:C62 B63 B66:B95 B96:C96 B97:B100 B101:C101 B102:B104 B105:C105 B106:B109 B110:C110 B111:B116 B117:C117 B118:B122 B123:C123 B124:B127 B128:C128 B129:B131 B132:C132 B133:B136 B137:C137 B138:B143 B144:C144 B145:B148 B149:C149 B150:B153 B155:B156 B157:C157 B158:B161 B162:C162 B163:B170 B171:C171 B172:B176 B177:C177 B178:B180 B181:C181 B182:B185 B186:C186 B187:B191 B192:C192 B193:B197 B198:C198 B199:B202 B203:C203 B204:B207 B208:C208 B209:B213 B214:C214 B215:B219 B220:C220 B221:B227 B228:C228 B229:B235 B236:C236 B237:B249 B250:C250 B251:B253 B254:C254 B255:B257 B258:C258 B259:B260 B262:B274 B275:C275 B276:B282 B283:C283 B284:B285 B287:C287 B288:B297 B298:C298 B299:B301 B302:C302 B303:B305 B307 B308:C308 B309:B316 B317:C317 B318:B324 B325:C325 B326:B331 B332:C332 B333:B354 B356:B369 B370:C370 B371:B377 B378:C378 B379:B383 B384:C384 B385:B395 B396:C396 B397:B399 B400:C400 B401:B415 B416:C416 B417:B420 B421:C421 B422:B426 B428:B442 B444:B449 B451:B456 B458:B461 B462:C462 B463:B470 B471:C471 B472:B497 B498:C498 B499:B517 B518:C518 B519:B525 B526:C526 B527:B528 B530:B532 B533:C533 B534:B538 B539:C539 B540:B544 B545:C545 B546:B551 B552:C552 B553:B561 B562:C562 B563:B569 B570:C570 B571:B574 B575:C575 B576:B578 B579:C579 B580:B584 B585:C585 B586:B596 B598:B604 B605:C605 B606:B609 B610:C610 B611:B615 B616:C616 B617:B623 B624:C625 D625:E625 B627:E693">
    <cfRule type="expression" dxfId="102" priority="94" stopIfTrue="1">
      <formula>NOT(ISERROR(SEARCH("County",A10)))</formula>
    </cfRule>
  </conditionalFormatting>
  <conditionalFormatting sqref="B37:B42">
    <cfRule type="expression" dxfId="101" priority="2" stopIfTrue="1">
      <formula>NOT(ISERROR(SEARCH("County",B37)))</formula>
    </cfRule>
  </conditionalFormatting>
  <conditionalFormatting sqref="B626:D626">
    <cfRule type="expression" dxfId="100" priority="4" stopIfTrue="1">
      <formula>NOT(ISERROR(SEARCH("County",B626)))</formula>
    </cfRule>
  </conditionalFormatting>
  <conditionalFormatting sqref="D8:E8">
    <cfRule type="expression" dxfId="99" priority="69" stopIfTrue="1">
      <formula>NOT(ISERROR(SEARCH("County",D8)))</formula>
    </cfRule>
  </conditionalFormatting>
  <conditionalFormatting sqref="F10">
    <cfRule type="expression" dxfId="98" priority="92" stopIfTrue="1">
      <formula>NOT(ISERROR(SEARCH("County",F10)))</formula>
    </cfRule>
  </conditionalFormatting>
  <conditionalFormatting sqref="F27">
    <cfRule type="expression" dxfId="97" priority="91" stopIfTrue="1">
      <formula>NOT(ISERROR(SEARCH("County",F27)))</formula>
    </cfRule>
  </conditionalFormatting>
  <conditionalFormatting sqref="F44">
    <cfRule type="expression" dxfId="96" priority="90" stopIfTrue="1">
      <formula>NOT(ISERROR(SEARCH("County",F44)))</formula>
    </cfRule>
  </conditionalFormatting>
  <conditionalFormatting sqref="F63">
    <cfRule type="expression" dxfId="95" priority="89" stopIfTrue="1">
      <formula>NOT(ISERROR(SEARCH("County",F63)))</formula>
    </cfRule>
  </conditionalFormatting>
  <conditionalFormatting sqref="F118">
    <cfRule type="expression" dxfId="94" priority="88" stopIfTrue="1">
      <formula>NOT(ISERROR(SEARCH("County",F118)))</formula>
    </cfRule>
  </conditionalFormatting>
  <conditionalFormatting sqref="F138">
    <cfRule type="expression" dxfId="93" priority="87" stopIfTrue="1">
      <formula>NOT(ISERROR(SEARCH("County",F138)))</formula>
    </cfRule>
  </conditionalFormatting>
  <conditionalFormatting sqref="F145">
    <cfRule type="expression" dxfId="92" priority="86" stopIfTrue="1">
      <formula>NOT(ISERROR(SEARCH("County",F145)))</formula>
    </cfRule>
  </conditionalFormatting>
  <conditionalFormatting sqref="F215">
    <cfRule type="expression" dxfId="91" priority="85" stopIfTrue="1">
      <formula>NOT(ISERROR(SEARCH("County",F215)))</formula>
    </cfRule>
  </conditionalFormatting>
  <conditionalFormatting sqref="F276">
    <cfRule type="expression" dxfId="90" priority="84" stopIfTrue="1">
      <formula>NOT(ISERROR(SEARCH("County",F276)))</formula>
    </cfRule>
  </conditionalFormatting>
  <conditionalFormatting sqref="F284">
    <cfRule type="expression" dxfId="89" priority="83" stopIfTrue="1">
      <formula>NOT(ISERROR(SEARCH("County",F284)))</formula>
    </cfRule>
  </conditionalFormatting>
  <conditionalFormatting sqref="F309">
    <cfRule type="expression" dxfId="88" priority="82" stopIfTrue="1">
      <formula>NOT(ISERROR(SEARCH("County",F309)))</formula>
    </cfRule>
  </conditionalFormatting>
  <conditionalFormatting sqref="F318">
    <cfRule type="expression" dxfId="87" priority="81" stopIfTrue="1">
      <formula>NOT(ISERROR(SEARCH("County",F318)))</formula>
    </cfRule>
  </conditionalFormatting>
  <conditionalFormatting sqref="F333">
    <cfRule type="expression" dxfId="86" priority="80" stopIfTrue="1">
      <formula>NOT(ISERROR(SEARCH("County",F333)))</formula>
    </cfRule>
  </conditionalFormatting>
  <conditionalFormatting sqref="F371">
    <cfRule type="expression" dxfId="85" priority="79" stopIfTrue="1">
      <formula>NOT(ISERROR(SEARCH("County",F371)))</formula>
    </cfRule>
  </conditionalFormatting>
  <conditionalFormatting sqref="F385">
    <cfRule type="expression" dxfId="84" priority="78" stopIfTrue="1">
      <formula>NOT(ISERROR(SEARCH("County",F385)))</formula>
    </cfRule>
  </conditionalFormatting>
  <conditionalFormatting sqref="F401">
    <cfRule type="expression" dxfId="83" priority="77" stopIfTrue="1">
      <formula>NOT(ISERROR(SEARCH("County",F401)))</formula>
    </cfRule>
  </conditionalFormatting>
  <conditionalFormatting sqref="F422">
    <cfRule type="expression" dxfId="82" priority="76" stopIfTrue="1">
      <formula>NOT(ISERROR(SEARCH("County",F422)))</formula>
    </cfRule>
  </conditionalFormatting>
  <conditionalFormatting sqref="F463">
    <cfRule type="expression" dxfId="81" priority="75" stopIfTrue="1">
      <formula>NOT(ISERROR(SEARCH("County",F463)))</formula>
    </cfRule>
  </conditionalFormatting>
  <conditionalFormatting sqref="F472">
    <cfRule type="expression" dxfId="80" priority="74" stopIfTrue="1">
      <formula>NOT(ISERROR(SEARCH("County",F472)))</formula>
    </cfRule>
  </conditionalFormatting>
  <conditionalFormatting sqref="F499">
    <cfRule type="expression" dxfId="79" priority="73" stopIfTrue="1">
      <formula>NOT(ISERROR(SEARCH("County",F499)))</formula>
    </cfRule>
  </conditionalFormatting>
  <conditionalFormatting sqref="F534">
    <cfRule type="expression" dxfId="78" priority="72" stopIfTrue="1">
      <formula>NOT(ISERROR(SEARCH("County",F534)))</formula>
    </cfRule>
  </conditionalFormatting>
  <conditionalFormatting sqref="F553">
    <cfRule type="expression" dxfId="77" priority="71" stopIfTrue="1">
      <formula>NOT(ISERROR(SEARCH("County",F553)))</formula>
    </cfRule>
  </conditionalFormatting>
  <conditionalFormatting sqref="F586">
    <cfRule type="expression" dxfId="76" priority="70" stopIfTrue="1">
      <formula>NOT(ISERROR(SEARCH("County",F586)))</formula>
    </cfRule>
  </conditionalFormatting>
  <conditionalFormatting sqref="F629">
    <cfRule type="expression" dxfId="75" priority="93" stopIfTrue="1">
      <formula>NOT(ISERROR(SEARCH("County",F629)))</formula>
    </cfRule>
  </conditionalFormatting>
  <conditionalFormatting sqref="F626:G626">
    <cfRule type="expression" dxfId="74" priority="3" stopIfTrue="1">
      <formula>NOT(ISERROR(SEARCH("County",F626)))</formula>
    </cfRule>
  </conditionalFormatting>
  <conditionalFormatting sqref="J11:J14 J16:J20">
    <cfRule type="expression" dxfId="73" priority="1" stopIfTrue="1">
      <formula>NOT(ISERROR(SEARCH("County",J11)))</formula>
    </cfRule>
  </conditionalFormatting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L693"/>
  <sheetViews>
    <sheetView topLeftCell="A596" zoomScaleNormal="100" workbookViewId="0">
      <selection activeCell="N43" sqref="N43"/>
    </sheetView>
  </sheetViews>
  <sheetFormatPr defaultColWidth="9.140625" defaultRowHeight="14.25" x14ac:dyDescent="0.2"/>
  <cols>
    <col min="1" max="1" width="28.7109375" style="3" customWidth="1"/>
    <col min="2" max="3" width="11.7109375" style="2" customWidth="1"/>
    <col min="4" max="4" width="13.7109375" style="2" customWidth="1"/>
    <col min="5" max="5" width="2.28515625" style="2" customWidth="1"/>
    <col min="6" max="6" width="9.7109375" style="2" customWidth="1"/>
    <col min="7" max="7" width="15.7109375" style="3" customWidth="1"/>
    <col min="8" max="16384" width="9.140625" style="3"/>
  </cols>
  <sheetData>
    <row r="1" spans="1:10" x14ac:dyDescent="0.2">
      <c r="A1" s="1" t="s">
        <v>1352</v>
      </c>
      <c r="B1" s="1" t="s">
        <v>1437</v>
      </c>
    </row>
    <row r="3" spans="1:10" x14ac:dyDescent="0.2">
      <c r="F3" s="493" t="s">
        <v>1427</v>
      </c>
      <c r="G3" s="493"/>
    </row>
    <row r="4" spans="1:10" x14ac:dyDescent="0.2">
      <c r="B4" s="4" t="s">
        <v>597</v>
      </c>
      <c r="C4" s="5"/>
      <c r="D4" s="4" t="s">
        <v>597</v>
      </c>
      <c r="E4" s="6"/>
      <c r="G4" s="6" t="s">
        <v>683</v>
      </c>
    </row>
    <row r="5" spans="1:10" x14ac:dyDescent="0.2">
      <c r="A5" s="6" t="s">
        <v>1438</v>
      </c>
      <c r="B5" s="7" t="s">
        <v>1439</v>
      </c>
      <c r="C5" s="8" t="s">
        <v>684</v>
      </c>
      <c r="D5" s="1">
        <v>2010</v>
      </c>
      <c r="E5" s="1"/>
      <c r="F5" s="9"/>
      <c r="G5" s="6" t="s">
        <v>1428</v>
      </c>
    </row>
    <row r="6" spans="1:10" x14ac:dyDescent="0.2">
      <c r="A6" s="1" t="s">
        <v>1440</v>
      </c>
      <c r="B6" s="4" t="s">
        <v>1429</v>
      </c>
      <c r="C6" s="8" t="s">
        <v>509</v>
      </c>
      <c r="D6" s="4" t="s">
        <v>686</v>
      </c>
      <c r="E6" s="6"/>
      <c r="F6" s="9" t="s">
        <v>687</v>
      </c>
      <c r="G6" s="10" t="s">
        <v>1441</v>
      </c>
    </row>
    <row r="7" spans="1:10" x14ac:dyDescent="0.2">
      <c r="A7" s="1"/>
      <c r="B7" s="6"/>
      <c r="C7" s="9"/>
      <c r="D7" s="6"/>
      <c r="E7" s="6"/>
      <c r="F7" s="9"/>
      <c r="G7" s="10"/>
    </row>
    <row r="8" spans="1:10" x14ac:dyDescent="0.2">
      <c r="A8" s="11" t="s">
        <v>495</v>
      </c>
      <c r="B8" s="12">
        <v>19074434</v>
      </c>
      <c r="C8" s="12">
        <v>273102</v>
      </c>
      <c r="D8" s="2">
        <v>18801332</v>
      </c>
      <c r="F8" s="2">
        <v>125070</v>
      </c>
      <c r="G8" s="2">
        <v>18949364</v>
      </c>
      <c r="J8" s="1"/>
    </row>
    <row r="9" spans="1:10" x14ac:dyDescent="0.2">
      <c r="G9" s="2"/>
    </row>
    <row r="10" spans="1:10" x14ac:dyDescent="0.2">
      <c r="A10" s="11" t="s">
        <v>10</v>
      </c>
      <c r="B10" s="12">
        <v>246770</v>
      </c>
      <c r="C10" s="2">
        <f t="shared" ref="C10:C20" si="0">B10-D10</f>
        <v>-566</v>
      </c>
      <c r="D10" s="12">
        <v>247336</v>
      </c>
      <c r="E10" s="12"/>
      <c r="F10" s="2">
        <v>1290</v>
      </c>
      <c r="G10" s="2">
        <f t="shared" ref="G10:G20" si="1">B10-F10</f>
        <v>245480</v>
      </c>
    </row>
    <row r="11" spans="1:10" x14ac:dyDescent="0.2">
      <c r="A11" s="13" t="s">
        <v>10</v>
      </c>
      <c r="B11" s="14">
        <v>9134</v>
      </c>
      <c r="C11" s="2">
        <f t="shared" si="0"/>
        <v>75</v>
      </c>
      <c r="D11" s="12">
        <v>9059</v>
      </c>
      <c r="E11" s="12"/>
      <c r="F11" s="2">
        <v>0</v>
      </c>
      <c r="G11" s="2">
        <f t="shared" si="1"/>
        <v>9134</v>
      </c>
    </row>
    <row r="12" spans="1:10" x14ac:dyDescent="0.2">
      <c r="A12" s="13" t="s">
        <v>11</v>
      </c>
      <c r="B12" s="14">
        <v>1130</v>
      </c>
      <c r="C12" s="2">
        <f t="shared" si="0"/>
        <v>12</v>
      </c>
      <c r="D12" s="12">
        <v>1118</v>
      </c>
      <c r="E12" s="12"/>
      <c r="F12" s="2">
        <v>0</v>
      </c>
      <c r="G12" s="2">
        <f t="shared" si="1"/>
        <v>1130</v>
      </c>
    </row>
    <row r="13" spans="1:10" x14ac:dyDescent="0.2">
      <c r="A13" s="13" t="s">
        <v>12</v>
      </c>
      <c r="B13" s="14">
        <v>123903</v>
      </c>
      <c r="C13" s="2">
        <f t="shared" si="0"/>
        <v>-451</v>
      </c>
      <c r="D13" s="12">
        <v>124354</v>
      </c>
      <c r="E13" s="12"/>
      <c r="F13" s="2">
        <v>842</v>
      </c>
      <c r="G13" s="2">
        <f t="shared" si="1"/>
        <v>123061</v>
      </c>
    </row>
    <row r="14" spans="1:10" x14ac:dyDescent="0.2">
      <c r="A14" s="13" t="s">
        <v>13</v>
      </c>
      <c r="B14" s="14">
        <v>1389</v>
      </c>
      <c r="C14" s="2">
        <f t="shared" si="0"/>
        <v>-28</v>
      </c>
      <c r="D14" s="12">
        <v>1417</v>
      </c>
      <c r="E14" s="12"/>
      <c r="F14" s="2">
        <v>0</v>
      </c>
      <c r="G14" s="2">
        <f t="shared" si="1"/>
        <v>1389</v>
      </c>
    </row>
    <row r="15" spans="1:10" x14ac:dyDescent="0.2">
      <c r="A15" s="13" t="s">
        <v>14</v>
      </c>
      <c r="B15" s="14">
        <v>5355</v>
      </c>
      <c r="C15" s="2">
        <f t="shared" si="0"/>
        <v>5</v>
      </c>
      <c r="D15" s="12">
        <v>5350</v>
      </c>
      <c r="E15" s="12"/>
      <c r="F15" s="2">
        <v>0</v>
      </c>
      <c r="G15" s="2">
        <f t="shared" si="1"/>
        <v>5355</v>
      </c>
    </row>
    <row r="16" spans="1:10" x14ac:dyDescent="0.2">
      <c r="A16" s="13" t="s">
        <v>15</v>
      </c>
      <c r="B16" s="14">
        <v>356</v>
      </c>
      <c r="C16" s="2">
        <f t="shared" si="0"/>
        <v>-4</v>
      </c>
      <c r="D16" s="12">
        <v>360</v>
      </c>
      <c r="E16" s="12"/>
      <c r="F16" s="2">
        <v>0</v>
      </c>
      <c r="G16" s="2">
        <f t="shared" si="1"/>
        <v>356</v>
      </c>
    </row>
    <row r="17" spans="1:7" x14ac:dyDescent="0.2">
      <c r="A17" s="13" t="s">
        <v>16</v>
      </c>
      <c r="B17" s="14">
        <v>605</v>
      </c>
      <c r="C17" s="2">
        <f t="shared" si="0"/>
        <v>5</v>
      </c>
      <c r="D17" s="12">
        <v>600</v>
      </c>
      <c r="E17" s="12"/>
      <c r="F17" s="2">
        <v>0</v>
      </c>
      <c r="G17" s="2">
        <f t="shared" si="1"/>
        <v>605</v>
      </c>
    </row>
    <row r="18" spans="1:7" x14ac:dyDescent="0.2">
      <c r="A18" s="13" t="s">
        <v>17</v>
      </c>
      <c r="B18" s="14">
        <v>4957</v>
      </c>
      <c r="C18" s="2">
        <f t="shared" si="0"/>
        <v>7</v>
      </c>
      <c r="D18" s="12">
        <v>4950</v>
      </c>
      <c r="E18" s="12"/>
      <c r="F18" s="2">
        <v>0</v>
      </c>
      <c r="G18" s="2">
        <f t="shared" si="1"/>
        <v>4957</v>
      </c>
    </row>
    <row r="19" spans="1:7" x14ac:dyDescent="0.2">
      <c r="A19" s="13" t="s">
        <v>18</v>
      </c>
      <c r="B19" s="14">
        <v>969</v>
      </c>
      <c r="C19" s="2">
        <f t="shared" si="0"/>
        <v>-46</v>
      </c>
      <c r="D19" s="12">
        <v>1015</v>
      </c>
      <c r="E19" s="12"/>
      <c r="F19" s="2">
        <v>0</v>
      </c>
      <c r="G19" s="2">
        <f t="shared" si="1"/>
        <v>969</v>
      </c>
    </row>
    <row r="20" spans="1:7" x14ac:dyDescent="0.2">
      <c r="A20" s="13" t="s">
        <v>143</v>
      </c>
      <c r="B20" s="14">
        <v>98972</v>
      </c>
      <c r="C20" s="2">
        <f t="shared" si="0"/>
        <v>-141</v>
      </c>
      <c r="D20" s="12">
        <v>99113</v>
      </c>
      <c r="E20" s="12"/>
      <c r="F20" s="2">
        <v>448</v>
      </c>
      <c r="G20" s="2">
        <f t="shared" si="1"/>
        <v>98524</v>
      </c>
    </row>
    <row r="21" spans="1:7" x14ac:dyDescent="0.2">
      <c r="A21" s="15"/>
      <c r="B21" s="12"/>
      <c r="C21" s="12"/>
      <c r="D21" s="12"/>
      <c r="E21" s="12"/>
      <c r="G21" s="2"/>
    </row>
    <row r="22" spans="1:7" x14ac:dyDescent="0.2">
      <c r="A22" s="11" t="s">
        <v>1356</v>
      </c>
      <c r="B22" s="12">
        <v>26938</v>
      </c>
      <c r="C22" s="2">
        <f t="shared" ref="C22:C25" si="2">B22-D22</f>
        <v>-177</v>
      </c>
      <c r="D22" s="12">
        <v>27115</v>
      </c>
      <c r="E22" s="12"/>
      <c r="F22" s="2">
        <v>2012</v>
      </c>
      <c r="G22" s="2">
        <f>B22-F22</f>
        <v>24926</v>
      </c>
    </row>
    <row r="23" spans="1:7" x14ac:dyDescent="0.2">
      <c r="A23" s="13" t="s">
        <v>21</v>
      </c>
      <c r="B23" s="14">
        <v>428</v>
      </c>
      <c r="C23" s="2">
        <f t="shared" si="2"/>
        <v>-9</v>
      </c>
      <c r="D23" s="12">
        <v>437</v>
      </c>
      <c r="E23" s="12"/>
      <c r="F23" s="2">
        <v>0</v>
      </c>
      <c r="G23" s="2">
        <f>B23-F23</f>
        <v>428</v>
      </c>
    </row>
    <row r="24" spans="1:7" x14ac:dyDescent="0.2">
      <c r="A24" s="13" t="s">
        <v>22</v>
      </c>
      <c r="B24" s="14">
        <v>6355</v>
      </c>
      <c r="C24" s="2">
        <f t="shared" si="2"/>
        <v>-19</v>
      </c>
      <c r="D24" s="12">
        <v>6374</v>
      </c>
      <c r="E24" s="12"/>
      <c r="F24" s="2">
        <v>0</v>
      </c>
      <c r="G24" s="2">
        <f>B24-F24</f>
        <v>6355</v>
      </c>
    </row>
    <row r="25" spans="1:7" x14ac:dyDescent="0.2">
      <c r="A25" s="13" t="s">
        <v>143</v>
      </c>
      <c r="B25" s="14">
        <v>20155</v>
      </c>
      <c r="C25" s="2">
        <f t="shared" si="2"/>
        <v>-149</v>
      </c>
      <c r="D25" s="12">
        <v>20304</v>
      </c>
      <c r="E25" s="12"/>
      <c r="F25" s="2">
        <v>2012</v>
      </c>
      <c r="G25" s="2">
        <f>B25-F25</f>
        <v>18143</v>
      </c>
    </row>
    <row r="26" spans="1:7" x14ac:dyDescent="0.2">
      <c r="A26" s="15"/>
      <c r="B26" s="12"/>
      <c r="C26" s="12"/>
      <c r="D26" s="12"/>
      <c r="E26" s="12"/>
      <c r="G26" s="2"/>
    </row>
    <row r="27" spans="1:7" x14ac:dyDescent="0.2">
      <c r="A27" s="11" t="s">
        <v>1357</v>
      </c>
      <c r="B27" s="12">
        <v>169392</v>
      </c>
      <c r="C27" s="2">
        <f t="shared" ref="C27:C35" si="3">B27-D27</f>
        <v>540</v>
      </c>
      <c r="D27" s="12">
        <v>168852</v>
      </c>
      <c r="E27" s="12"/>
      <c r="F27" s="2">
        <v>1160</v>
      </c>
      <c r="G27" s="2">
        <f t="shared" ref="G27:G35" si="4">B27-F27</f>
        <v>168232</v>
      </c>
    </row>
    <row r="28" spans="1:7" x14ac:dyDescent="0.2">
      <c r="A28" s="13" t="s">
        <v>24</v>
      </c>
      <c r="B28" s="14">
        <v>14051</v>
      </c>
      <c r="C28" s="2">
        <f t="shared" si="3"/>
        <v>-354</v>
      </c>
      <c r="D28" s="12">
        <v>14405</v>
      </c>
      <c r="E28" s="12"/>
      <c r="F28" s="2">
        <v>0</v>
      </c>
      <c r="G28" s="2">
        <f t="shared" si="4"/>
        <v>14051</v>
      </c>
    </row>
    <row r="29" spans="1:7" x14ac:dyDescent="0.2">
      <c r="A29" s="13" t="s">
        <v>25</v>
      </c>
      <c r="B29" s="14">
        <v>18764</v>
      </c>
      <c r="C29" s="2">
        <f t="shared" si="3"/>
        <v>271</v>
      </c>
      <c r="D29" s="12">
        <v>18493</v>
      </c>
      <c r="E29" s="12"/>
      <c r="F29" s="2">
        <v>0</v>
      </c>
      <c r="G29" s="2">
        <f t="shared" si="4"/>
        <v>18764</v>
      </c>
    </row>
    <row r="30" spans="1:7" x14ac:dyDescent="0.2">
      <c r="A30" s="13" t="s">
        <v>26</v>
      </c>
      <c r="B30" s="14">
        <v>1095</v>
      </c>
      <c r="C30" s="2">
        <f t="shared" si="3"/>
        <v>23</v>
      </c>
      <c r="D30" s="12">
        <v>1072</v>
      </c>
      <c r="E30" s="12"/>
      <c r="F30" s="2">
        <v>0</v>
      </c>
      <c r="G30" s="2">
        <f t="shared" si="4"/>
        <v>1095</v>
      </c>
    </row>
    <row r="31" spans="1:7" x14ac:dyDescent="0.2">
      <c r="A31" s="13" t="s">
        <v>741</v>
      </c>
      <c r="B31" s="57">
        <v>35800</v>
      </c>
      <c r="C31" s="2">
        <f t="shared" si="3"/>
        <v>295</v>
      </c>
      <c r="D31" s="57">
        <v>35505</v>
      </c>
      <c r="F31" s="2">
        <v>113</v>
      </c>
      <c r="G31" s="2">
        <f t="shared" si="4"/>
        <v>35687</v>
      </c>
    </row>
    <row r="32" spans="1:7" x14ac:dyDescent="0.2">
      <c r="A32" s="13" t="s">
        <v>28</v>
      </c>
      <c r="B32" s="14">
        <v>12067</v>
      </c>
      <c r="C32" s="2">
        <f t="shared" si="3"/>
        <v>49</v>
      </c>
      <c r="D32" s="12">
        <v>12018</v>
      </c>
      <c r="E32" s="12"/>
      <c r="F32" s="2">
        <v>0</v>
      </c>
      <c r="G32" s="2">
        <f t="shared" si="4"/>
        <v>12067</v>
      </c>
    </row>
    <row r="33" spans="1:7" x14ac:dyDescent="0.2">
      <c r="A33" s="13" t="s">
        <v>29</v>
      </c>
      <c r="B33" s="14">
        <v>4305</v>
      </c>
      <c r="C33" s="2">
        <f t="shared" si="3"/>
        <v>-12</v>
      </c>
      <c r="D33" s="12">
        <v>4317</v>
      </c>
      <c r="E33" s="12"/>
      <c r="F33" s="2">
        <v>0</v>
      </c>
      <c r="G33" s="2">
        <f t="shared" si="4"/>
        <v>4305</v>
      </c>
    </row>
    <row r="34" spans="1:7" x14ac:dyDescent="0.2">
      <c r="A34" s="13" t="s">
        <v>30</v>
      </c>
      <c r="B34" s="14">
        <v>8893</v>
      </c>
      <c r="C34" s="2">
        <f t="shared" si="3"/>
        <v>-10</v>
      </c>
      <c r="D34" s="12">
        <v>8903</v>
      </c>
      <c r="E34" s="12"/>
      <c r="F34" s="2">
        <v>0</v>
      </c>
      <c r="G34" s="2">
        <f t="shared" si="4"/>
        <v>8893</v>
      </c>
    </row>
    <row r="35" spans="1:7" x14ac:dyDescent="0.2">
      <c r="A35" s="13" t="s">
        <v>740</v>
      </c>
      <c r="B35" s="2">
        <v>74417</v>
      </c>
      <c r="C35" s="2">
        <f t="shared" si="3"/>
        <v>278</v>
      </c>
      <c r="D35" s="2">
        <v>74139</v>
      </c>
      <c r="F35" s="2">
        <v>1047</v>
      </c>
      <c r="G35" s="2">
        <f t="shared" si="4"/>
        <v>73370</v>
      </c>
    </row>
    <row r="36" spans="1:7" x14ac:dyDescent="0.2">
      <c r="A36" s="15"/>
      <c r="B36" s="12"/>
      <c r="C36" s="12"/>
      <c r="D36" s="12"/>
      <c r="E36" s="12"/>
      <c r="G36" s="2"/>
    </row>
    <row r="37" spans="1:7" x14ac:dyDescent="0.2">
      <c r="A37" s="11" t="s">
        <v>1358</v>
      </c>
      <c r="B37" s="12">
        <v>27239</v>
      </c>
      <c r="C37" s="2">
        <f t="shared" ref="C37:C42" si="5">B37-D37</f>
        <v>-1281</v>
      </c>
      <c r="D37" s="12">
        <v>28520</v>
      </c>
      <c r="E37" s="12"/>
      <c r="F37" s="2">
        <v>2923</v>
      </c>
      <c r="G37" s="2">
        <f t="shared" ref="G37:G42" si="6">B37-F37</f>
        <v>24316</v>
      </c>
    </row>
    <row r="38" spans="1:7" x14ac:dyDescent="0.2">
      <c r="A38" s="13" t="s">
        <v>32</v>
      </c>
      <c r="B38" s="14">
        <v>331</v>
      </c>
      <c r="C38" s="2">
        <f t="shared" si="5"/>
        <v>-7</v>
      </c>
      <c r="D38" s="12">
        <v>338</v>
      </c>
      <c r="E38" s="12"/>
      <c r="F38" s="2">
        <v>0</v>
      </c>
      <c r="G38" s="2">
        <f t="shared" si="6"/>
        <v>331</v>
      </c>
    </row>
    <row r="39" spans="1:7" x14ac:dyDescent="0.2">
      <c r="A39" s="13" t="s">
        <v>602</v>
      </c>
      <c r="B39" s="14">
        <v>477</v>
      </c>
      <c r="C39" s="2">
        <f t="shared" si="5"/>
        <v>-23</v>
      </c>
      <c r="D39" s="12">
        <v>500</v>
      </c>
      <c r="E39" s="12"/>
      <c r="F39" s="2">
        <v>0</v>
      </c>
      <c r="G39" s="2">
        <f t="shared" si="6"/>
        <v>477</v>
      </c>
    </row>
    <row r="40" spans="1:7" x14ac:dyDescent="0.2">
      <c r="A40" s="13" t="s">
        <v>34</v>
      </c>
      <c r="B40" s="14">
        <v>730</v>
      </c>
      <c r="C40" s="2">
        <f t="shared" si="5"/>
        <v>0</v>
      </c>
      <c r="D40" s="12">
        <v>730</v>
      </c>
      <c r="E40" s="12"/>
      <c r="F40" s="2">
        <v>0</v>
      </c>
      <c r="G40" s="2">
        <f t="shared" si="6"/>
        <v>730</v>
      </c>
    </row>
    <row r="41" spans="1:7" x14ac:dyDescent="0.2">
      <c r="A41" s="13" t="s">
        <v>35</v>
      </c>
      <c r="B41" s="14">
        <v>5437</v>
      </c>
      <c r="C41" s="2">
        <f t="shared" si="5"/>
        <v>-12</v>
      </c>
      <c r="D41" s="12">
        <v>5449</v>
      </c>
      <c r="E41" s="12"/>
      <c r="F41" s="2">
        <v>12</v>
      </c>
      <c r="G41" s="2">
        <f t="shared" si="6"/>
        <v>5425</v>
      </c>
    </row>
    <row r="42" spans="1:7" x14ac:dyDescent="0.2">
      <c r="A42" s="13" t="s">
        <v>143</v>
      </c>
      <c r="B42" s="14">
        <v>20264</v>
      </c>
      <c r="C42" s="2">
        <f t="shared" si="5"/>
        <v>-1239</v>
      </c>
      <c r="D42" s="12">
        <v>21503</v>
      </c>
      <c r="E42" s="12"/>
      <c r="F42" s="2">
        <v>2911</v>
      </c>
      <c r="G42" s="2">
        <f t="shared" si="6"/>
        <v>17353</v>
      </c>
    </row>
    <row r="43" spans="1:7" x14ac:dyDescent="0.2">
      <c r="A43" s="15"/>
      <c r="B43" s="12"/>
      <c r="C43" s="12"/>
      <c r="D43" s="12"/>
      <c r="E43" s="12"/>
      <c r="G43" s="2"/>
    </row>
    <row r="44" spans="1:7" x14ac:dyDescent="0.2">
      <c r="A44" s="11" t="s">
        <v>1359</v>
      </c>
      <c r="B44" s="12">
        <v>545625</v>
      </c>
      <c r="C44" s="2">
        <f t="shared" ref="C44:C61" si="7">B44-D44</f>
        <v>2249</v>
      </c>
      <c r="D44" s="12">
        <v>543376</v>
      </c>
      <c r="E44" s="12"/>
      <c r="F44" s="2">
        <v>516</v>
      </c>
      <c r="G44" s="2">
        <f t="shared" ref="G44:G61" si="8">B44-F44</f>
        <v>545109</v>
      </c>
    </row>
    <row r="45" spans="1:7" x14ac:dyDescent="0.2">
      <c r="A45" s="13" t="s">
        <v>38</v>
      </c>
      <c r="B45" s="14">
        <v>9926</v>
      </c>
      <c r="C45" s="2">
        <f t="shared" si="7"/>
        <v>14</v>
      </c>
      <c r="D45" s="12">
        <v>9912</v>
      </c>
      <c r="E45" s="12"/>
      <c r="F45" s="2">
        <v>0</v>
      </c>
      <c r="G45" s="2">
        <f t="shared" si="8"/>
        <v>9926</v>
      </c>
    </row>
    <row r="46" spans="1:7" x14ac:dyDescent="0.2">
      <c r="A46" s="13" t="s">
        <v>39</v>
      </c>
      <c r="B46" s="14">
        <v>17259</v>
      </c>
      <c r="C46" s="2">
        <f t="shared" si="7"/>
        <v>119</v>
      </c>
      <c r="D46" s="12">
        <v>17140</v>
      </c>
      <c r="E46" s="12"/>
      <c r="F46" s="2">
        <v>0</v>
      </c>
      <c r="G46" s="2">
        <f t="shared" si="8"/>
        <v>17259</v>
      </c>
    </row>
    <row r="47" spans="1:7" x14ac:dyDescent="0.2">
      <c r="A47" s="13" t="s">
        <v>40</v>
      </c>
      <c r="B47" s="14">
        <v>11240</v>
      </c>
      <c r="C47" s="2">
        <f t="shared" si="7"/>
        <v>9</v>
      </c>
      <c r="D47" s="12">
        <v>11231</v>
      </c>
      <c r="E47" s="12"/>
      <c r="F47" s="2">
        <v>0</v>
      </c>
      <c r="G47" s="2">
        <f t="shared" si="8"/>
        <v>11240</v>
      </c>
    </row>
    <row r="48" spans="1:7" x14ac:dyDescent="0.2">
      <c r="A48" s="13" t="s">
        <v>41</v>
      </c>
      <c r="B48" s="14">
        <v>3873</v>
      </c>
      <c r="C48" s="2">
        <f t="shared" si="7"/>
        <v>23</v>
      </c>
      <c r="D48" s="12">
        <v>3850</v>
      </c>
      <c r="E48" s="12"/>
      <c r="F48" s="2">
        <v>0</v>
      </c>
      <c r="G48" s="2">
        <f t="shared" si="8"/>
        <v>3873</v>
      </c>
    </row>
    <row r="49" spans="1:12" x14ac:dyDescent="0.2">
      <c r="A49" s="13" t="s">
        <v>42</v>
      </c>
      <c r="B49" s="14">
        <v>2782</v>
      </c>
      <c r="C49" s="2">
        <f t="shared" si="7"/>
        <v>62</v>
      </c>
      <c r="D49" s="12">
        <v>2720</v>
      </c>
      <c r="E49" s="12"/>
      <c r="F49" s="2">
        <v>0</v>
      </c>
      <c r="G49" s="2">
        <f t="shared" si="8"/>
        <v>2782</v>
      </c>
    </row>
    <row r="50" spans="1:12" x14ac:dyDescent="0.2">
      <c r="A50" s="13" t="s">
        <v>43</v>
      </c>
      <c r="B50" s="14">
        <v>8456</v>
      </c>
      <c r="C50" s="2">
        <f t="shared" si="7"/>
        <v>231</v>
      </c>
      <c r="D50" s="12">
        <v>8225</v>
      </c>
      <c r="E50" s="12"/>
      <c r="F50" s="2">
        <v>0</v>
      </c>
      <c r="G50" s="2">
        <f t="shared" si="8"/>
        <v>8456</v>
      </c>
    </row>
    <row r="51" spans="1:12" x14ac:dyDescent="0.2">
      <c r="A51" s="13" t="s">
        <v>44</v>
      </c>
      <c r="B51" s="14">
        <v>2738</v>
      </c>
      <c r="C51" s="2">
        <f t="shared" si="7"/>
        <v>-19</v>
      </c>
      <c r="D51" s="12">
        <v>2757</v>
      </c>
      <c r="E51" s="12"/>
      <c r="F51" s="2">
        <v>0</v>
      </c>
      <c r="G51" s="2">
        <f t="shared" si="8"/>
        <v>2738</v>
      </c>
    </row>
    <row r="52" spans="1:12" x14ac:dyDescent="0.2">
      <c r="A52" s="13" t="s">
        <v>742</v>
      </c>
      <c r="B52" s="2">
        <v>77101</v>
      </c>
      <c r="C52" s="2">
        <f t="shared" si="7"/>
        <v>896</v>
      </c>
      <c r="D52" s="2">
        <v>76205</v>
      </c>
      <c r="F52" s="2">
        <v>0</v>
      </c>
      <c r="G52" s="2">
        <f t="shared" si="8"/>
        <v>77101</v>
      </c>
    </row>
    <row r="53" spans="1:12" x14ac:dyDescent="0.2">
      <c r="A53" s="13" t="s">
        <v>46</v>
      </c>
      <c r="B53" s="14">
        <v>3098</v>
      </c>
      <c r="C53" s="2">
        <f t="shared" si="7"/>
        <v>-3</v>
      </c>
      <c r="D53" s="12">
        <v>3101</v>
      </c>
      <c r="E53" s="12"/>
      <c r="F53" s="2">
        <v>0</v>
      </c>
      <c r="G53" s="2">
        <f t="shared" si="8"/>
        <v>3098</v>
      </c>
    </row>
    <row r="54" spans="1:12" x14ac:dyDescent="0.2">
      <c r="A54" s="13" t="s">
        <v>47</v>
      </c>
      <c r="B54" s="14">
        <v>664</v>
      </c>
      <c r="C54" s="2">
        <f t="shared" si="7"/>
        <v>2</v>
      </c>
      <c r="D54" s="12">
        <v>662</v>
      </c>
      <c r="E54" s="12"/>
      <c r="F54" s="2">
        <v>0</v>
      </c>
      <c r="G54" s="2">
        <f t="shared" si="8"/>
        <v>664</v>
      </c>
    </row>
    <row r="55" spans="1:12" x14ac:dyDescent="0.2">
      <c r="A55" s="13" t="s">
        <v>48</v>
      </c>
      <c r="B55" s="14">
        <v>103681</v>
      </c>
      <c r="C55" s="2">
        <f t="shared" si="7"/>
        <v>491</v>
      </c>
      <c r="D55" s="12">
        <v>103190</v>
      </c>
      <c r="E55" s="12"/>
      <c r="F55" s="2">
        <v>0</v>
      </c>
      <c r="G55" s="2">
        <f t="shared" si="8"/>
        <v>103681</v>
      </c>
    </row>
    <row r="56" spans="1:12" x14ac:dyDescent="0.2">
      <c r="A56" s="13" t="s">
        <v>49</v>
      </c>
      <c r="B56" s="14">
        <v>890</v>
      </c>
      <c r="C56" s="2">
        <f t="shared" si="7"/>
        <v>-10</v>
      </c>
      <c r="D56" s="12">
        <v>900</v>
      </c>
      <c r="E56" s="12"/>
      <c r="F56" s="2">
        <v>0</v>
      </c>
      <c r="G56" s="2">
        <f t="shared" si="8"/>
        <v>890</v>
      </c>
    </row>
    <row r="57" spans="1:12" x14ac:dyDescent="0.2">
      <c r="A57" s="13" t="s">
        <v>50</v>
      </c>
      <c r="B57" s="14">
        <v>25265</v>
      </c>
      <c r="C57" s="2">
        <f t="shared" si="7"/>
        <v>339</v>
      </c>
      <c r="D57" s="12">
        <v>24926</v>
      </c>
      <c r="E57" s="12"/>
      <c r="F57" s="2">
        <v>26</v>
      </c>
      <c r="G57" s="2">
        <f t="shared" si="8"/>
        <v>25239</v>
      </c>
    </row>
    <row r="58" spans="1:12" x14ac:dyDescent="0.2">
      <c r="A58" s="13" t="s">
        <v>51</v>
      </c>
      <c r="B58" s="14">
        <v>10315</v>
      </c>
      <c r="C58" s="2">
        <f t="shared" si="7"/>
        <v>206</v>
      </c>
      <c r="D58" s="12">
        <v>10109</v>
      </c>
      <c r="E58" s="12"/>
      <c r="F58" s="2">
        <v>0</v>
      </c>
      <c r="G58" s="2">
        <f t="shared" si="8"/>
        <v>10315</v>
      </c>
    </row>
    <row r="59" spans="1:12" x14ac:dyDescent="0.2">
      <c r="A59" s="13" t="s">
        <v>52</v>
      </c>
      <c r="B59" s="14">
        <v>43529</v>
      </c>
      <c r="C59" s="2">
        <f t="shared" si="7"/>
        <v>-232</v>
      </c>
      <c r="D59" s="12">
        <v>43761</v>
      </c>
      <c r="E59" s="12"/>
      <c r="F59" s="2">
        <v>21</v>
      </c>
      <c r="G59" s="2">
        <f t="shared" si="8"/>
        <v>43508</v>
      </c>
    </row>
    <row r="60" spans="1:12" x14ac:dyDescent="0.2">
      <c r="A60" s="13" t="s">
        <v>53</v>
      </c>
      <c r="B60" s="14">
        <v>19118</v>
      </c>
      <c r="C60" s="2">
        <f t="shared" si="7"/>
        <v>763</v>
      </c>
      <c r="D60" s="12">
        <v>18355</v>
      </c>
      <c r="E60" s="12"/>
      <c r="F60" s="2">
        <v>0</v>
      </c>
      <c r="G60" s="2">
        <f t="shared" si="8"/>
        <v>19118</v>
      </c>
    </row>
    <row r="61" spans="1:12" x14ac:dyDescent="0.2">
      <c r="A61" s="13" t="s">
        <v>740</v>
      </c>
      <c r="B61" s="2">
        <v>205690</v>
      </c>
      <c r="C61" s="2">
        <f t="shared" si="7"/>
        <v>-642</v>
      </c>
      <c r="D61" s="2">
        <v>206332</v>
      </c>
      <c r="F61" s="2">
        <v>469</v>
      </c>
      <c r="G61" s="2">
        <f t="shared" si="8"/>
        <v>205221</v>
      </c>
    </row>
    <row r="62" spans="1:12" x14ac:dyDescent="0.2">
      <c r="A62" s="13"/>
      <c r="B62" s="14"/>
      <c r="C62" s="14"/>
      <c r="D62" s="12"/>
      <c r="E62" s="12"/>
      <c r="G62" s="2"/>
    </row>
    <row r="63" spans="1:12" s="2" customFormat="1" x14ac:dyDescent="0.2">
      <c r="A63" s="11" t="s">
        <v>1360</v>
      </c>
      <c r="B63" s="12">
        <v>1771099</v>
      </c>
      <c r="C63" s="2">
        <f t="shared" ref="C63:C95" si="9">B63-D63</f>
        <v>23033</v>
      </c>
      <c r="D63" s="12">
        <v>1748066</v>
      </c>
      <c r="E63" s="12"/>
      <c r="F63" s="2">
        <v>1760</v>
      </c>
      <c r="G63" s="2">
        <f t="shared" ref="G63:G95" si="10">B63-F63</f>
        <v>1769339</v>
      </c>
      <c r="H63" s="3"/>
      <c r="I63" s="3"/>
      <c r="J63" s="3"/>
      <c r="K63" s="3"/>
      <c r="L63" s="3"/>
    </row>
    <row r="64" spans="1:12" s="2" customFormat="1" x14ac:dyDescent="0.2">
      <c r="A64" s="13" t="s">
        <v>55</v>
      </c>
      <c r="B64" s="14">
        <v>53313</v>
      </c>
      <c r="C64" s="2">
        <f t="shared" si="9"/>
        <v>404</v>
      </c>
      <c r="D64" s="12">
        <v>52909</v>
      </c>
      <c r="E64" s="12"/>
      <c r="F64" s="2">
        <v>0</v>
      </c>
      <c r="G64" s="2">
        <f t="shared" si="10"/>
        <v>53313</v>
      </c>
      <c r="H64" s="3"/>
      <c r="I64" s="3"/>
      <c r="J64" s="3"/>
      <c r="K64" s="3"/>
      <c r="L64" s="3"/>
    </row>
    <row r="65" spans="1:12" s="2" customFormat="1" x14ac:dyDescent="0.2">
      <c r="A65" s="13" t="s">
        <v>56</v>
      </c>
      <c r="B65" s="14">
        <v>30450</v>
      </c>
      <c r="C65" s="2">
        <f t="shared" si="9"/>
        <v>1903</v>
      </c>
      <c r="D65" s="12">
        <v>28547</v>
      </c>
      <c r="E65" s="12"/>
      <c r="F65" s="2">
        <v>5</v>
      </c>
      <c r="G65" s="2">
        <f t="shared" si="10"/>
        <v>30445</v>
      </c>
      <c r="H65" s="3"/>
      <c r="I65" s="3"/>
      <c r="J65" s="3"/>
      <c r="K65" s="3"/>
      <c r="L65" s="3"/>
    </row>
    <row r="66" spans="1:12" s="2" customFormat="1" x14ac:dyDescent="0.2">
      <c r="A66" s="13" t="s">
        <v>57</v>
      </c>
      <c r="B66" s="14">
        <v>122681</v>
      </c>
      <c r="C66" s="2">
        <f t="shared" si="9"/>
        <v>1585</v>
      </c>
      <c r="D66" s="12">
        <v>121096</v>
      </c>
      <c r="E66" s="12"/>
      <c r="F66" s="2">
        <v>0</v>
      </c>
      <c r="G66" s="2">
        <f t="shared" si="10"/>
        <v>122681</v>
      </c>
      <c r="H66" s="3"/>
      <c r="I66" s="3"/>
      <c r="J66" s="3"/>
      <c r="K66" s="3"/>
      <c r="L66" s="3"/>
    </row>
    <row r="67" spans="1:12" s="2" customFormat="1" x14ac:dyDescent="0.2">
      <c r="A67" s="13" t="s">
        <v>58</v>
      </c>
      <c r="B67" s="14">
        <v>29873</v>
      </c>
      <c r="C67" s="2">
        <f t="shared" si="9"/>
        <v>234</v>
      </c>
      <c r="D67" s="12">
        <v>29639</v>
      </c>
      <c r="E67" s="12"/>
      <c r="F67" s="2">
        <v>0</v>
      </c>
      <c r="G67" s="2">
        <f t="shared" si="10"/>
        <v>29873</v>
      </c>
      <c r="H67" s="3"/>
      <c r="I67" s="3"/>
      <c r="J67" s="3"/>
      <c r="K67" s="3"/>
      <c r="L67" s="3"/>
    </row>
    <row r="68" spans="1:12" s="2" customFormat="1" x14ac:dyDescent="0.2">
      <c r="A68" s="13" t="s">
        <v>59</v>
      </c>
      <c r="B68" s="14">
        <v>92848</v>
      </c>
      <c r="C68" s="2">
        <f t="shared" si="9"/>
        <v>856</v>
      </c>
      <c r="D68" s="12">
        <v>91992</v>
      </c>
      <c r="E68" s="12"/>
      <c r="F68" s="2">
        <v>5</v>
      </c>
      <c r="G68" s="2">
        <f t="shared" si="10"/>
        <v>92843</v>
      </c>
      <c r="H68" s="3"/>
      <c r="I68" s="3"/>
      <c r="J68" s="3"/>
      <c r="K68" s="3"/>
      <c r="L68" s="3"/>
    </row>
    <row r="69" spans="1:12" s="2" customFormat="1" x14ac:dyDescent="0.2">
      <c r="A69" s="13" t="s">
        <v>61</v>
      </c>
      <c r="B69" s="14">
        <v>75506</v>
      </c>
      <c r="C69" s="2">
        <f t="shared" si="9"/>
        <v>488</v>
      </c>
      <c r="D69" s="12">
        <v>75018</v>
      </c>
      <c r="E69" s="12"/>
      <c r="F69" s="2">
        <v>0</v>
      </c>
      <c r="G69" s="2">
        <f t="shared" si="10"/>
        <v>75506</v>
      </c>
      <c r="H69" s="3"/>
      <c r="I69" s="3"/>
      <c r="J69" s="3"/>
      <c r="K69" s="3"/>
      <c r="L69" s="3"/>
    </row>
    <row r="70" spans="1:12" s="2" customFormat="1" x14ac:dyDescent="0.2">
      <c r="A70" s="13" t="s">
        <v>62</v>
      </c>
      <c r="B70" s="14">
        <v>168615</v>
      </c>
      <c r="C70" s="2">
        <f t="shared" si="9"/>
        <v>3094</v>
      </c>
      <c r="D70" s="12">
        <v>165521</v>
      </c>
      <c r="E70" s="12"/>
      <c r="F70" s="2">
        <v>257</v>
      </c>
      <c r="G70" s="2">
        <f t="shared" si="10"/>
        <v>168358</v>
      </c>
      <c r="H70" s="3"/>
      <c r="I70" s="3"/>
      <c r="J70" s="3"/>
      <c r="K70" s="3"/>
      <c r="L70" s="3"/>
    </row>
    <row r="71" spans="1:12" s="2" customFormat="1" x14ac:dyDescent="0.2">
      <c r="A71" s="13" t="s">
        <v>63</v>
      </c>
      <c r="B71" s="14">
        <v>37732</v>
      </c>
      <c r="C71" s="2">
        <f t="shared" si="9"/>
        <v>619</v>
      </c>
      <c r="D71" s="12">
        <v>37113</v>
      </c>
      <c r="E71" s="12"/>
      <c r="F71" s="2">
        <v>0</v>
      </c>
      <c r="G71" s="2">
        <f t="shared" si="10"/>
        <v>37732</v>
      </c>
      <c r="H71" s="3"/>
      <c r="I71" s="3"/>
      <c r="J71" s="3"/>
      <c r="K71" s="3"/>
      <c r="L71" s="3"/>
    </row>
    <row r="72" spans="1:12" s="2" customFormat="1" x14ac:dyDescent="0.2">
      <c r="A72" s="13" t="s">
        <v>64</v>
      </c>
      <c r="B72" s="14">
        <v>1890</v>
      </c>
      <c r="C72" s="2">
        <f t="shared" si="9"/>
        <v>15</v>
      </c>
      <c r="D72" s="12">
        <v>1875</v>
      </c>
      <c r="E72" s="12"/>
      <c r="F72" s="2">
        <v>0</v>
      </c>
      <c r="G72" s="2">
        <f t="shared" si="10"/>
        <v>1890</v>
      </c>
      <c r="H72" s="3"/>
      <c r="I72" s="3"/>
      <c r="J72" s="3"/>
      <c r="K72" s="3"/>
      <c r="L72" s="3"/>
    </row>
    <row r="73" spans="1:12" s="2" customFormat="1" x14ac:dyDescent="0.2">
      <c r="A73" s="13" t="s">
        <v>65</v>
      </c>
      <c r="B73" s="14">
        <v>142374</v>
      </c>
      <c r="C73" s="2">
        <f t="shared" si="9"/>
        <v>1606</v>
      </c>
      <c r="D73" s="12">
        <v>140768</v>
      </c>
      <c r="E73" s="12"/>
      <c r="F73" s="2">
        <v>0</v>
      </c>
      <c r="G73" s="2">
        <f t="shared" si="10"/>
        <v>142374</v>
      </c>
      <c r="H73" s="3"/>
      <c r="I73" s="3"/>
      <c r="J73" s="3"/>
      <c r="K73" s="3"/>
      <c r="L73" s="3"/>
    </row>
    <row r="74" spans="1:12" s="2" customFormat="1" x14ac:dyDescent="0.2">
      <c r="A74" s="13" t="s">
        <v>66</v>
      </c>
      <c r="B74" s="14">
        <v>6105</v>
      </c>
      <c r="C74" s="2">
        <f t="shared" si="9"/>
        <v>49</v>
      </c>
      <c r="D74" s="12">
        <v>6056</v>
      </c>
      <c r="E74" s="12"/>
      <c r="F74" s="2">
        <v>0</v>
      </c>
      <c r="G74" s="2">
        <f t="shared" si="10"/>
        <v>6105</v>
      </c>
      <c r="H74" s="3"/>
      <c r="I74" s="3"/>
      <c r="J74" s="3"/>
      <c r="K74" s="3"/>
      <c r="L74" s="3"/>
    </row>
    <row r="75" spans="1:12" s="2" customFormat="1" x14ac:dyDescent="0.2">
      <c r="A75" s="13" t="s">
        <v>67</v>
      </c>
      <c r="B75" s="14">
        <v>33168</v>
      </c>
      <c r="C75" s="2">
        <f t="shared" si="9"/>
        <v>575</v>
      </c>
      <c r="D75" s="12">
        <v>32593</v>
      </c>
      <c r="E75" s="12"/>
      <c r="F75" s="2">
        <v>0</v>
      </c>
      <c r="G75" s="2">
        <f t="shared" si="10"/>
        <v>33168</v>
      </c>
      <c r="H75" s="3"/>
      <c r="I75" s="3"/>
      <c r="J75" s="3"/>
      <c r="K75" s="3"/>
      <c r="L75" s="3"/>
    </row>
    <row r="76" spans="1:12" s="2" customFormat="1" x14ac:dyDescent="0.2">
      <c r="A76" s="13" t="s">
        <v>68</v>
      </c>
      <c r="B76" s="14">
        <v>67037</v>
      </c>
      <c r="C76" s="2">
        <f t="shared" si="9"/>
        <v>150</v>
      </c>
      <c r="D76" s="12">
        <v>66887</v>
      </c>
      <c r="E76" s="12"/>
      <c r="F76" s="2">
        <v>0</v>
      </c>
      <c r="G76" s="2">
        <f t="shared" si="10"/>
        <v>67037</v>
      </c>
      <c r="H76" s="3"/>
      <c r="I76" s="3"/>
      <c r="J76" s="3"/>
      <c r="K76" s="3"/>
      <c r="L76" s="3"/>
    </row>
    <row r="77" spans="1:12" s="2" customFormat="1" x14ac:dyDescent="0.2">
      <c r="A77" s="13" t="s">
        <v>69</v>
      </c>
      <c r="B77" s="14">
        <v>25</v>
      </c>
      <c r="C77" s="2">
        <f t="shared" si="9"/>
        <v>1</v>
      </c>
      <c r="D77" s="12">
        <v>24</v>
      </c>
      <c r="E77" s="12"/>
      <c r="F77" s="2">
        <v>0</v>
      </c>
      <c r="G77" s="2">
        <f t="shared" si="10"/>
        <v>25</v>
      </c>
      <c r="H77" s="3"/>
      <c r="I77" s="3"/>
      <c r="J77" s="3"/>
      <c r="K77" s="3"/>
      <c r="L77" s="3"/>
    </row>
    <row r="78" spans="1:12" s="2" customFormat="1" x14ac:dyDescent="0.2">
      <c r="A78" s="13" t="s">
        <v>70</v>
      </c>
      <c r="B78" s="14">
        <v>10419</v>
      </c>
      <c r="C78" s="2">
        <f t="shared" si="9"/>
        <v>75</v>
      </c>
      <c r="D78" s="12">
        <v>10344</v>
      </c>
      <c r="E78" s="12"/>
      <c r="F78" s="2">
        <v>0</v>
      </c>
      <c r="G78" s="2">
        <f t="shared" si="10"/>
        <v>10419</v>
      </c>
      <c r="H78" s="3"/>
      <c r="I78" s="3"/>
      <c r="J78" s="3"/>
      <c r="K78" s="3"/>
      <c r="L78" s="3"/>
    </row>
    <row r="79" spans="1:12" s="2" customFormat="1" x14ac:dyDescent="0.2">
      <c r="A79" s="13" t="s">
        <v>71</v>
      </c>
      <c r="B79" s="14">
        <v>55116</v>
      </c>
      <c r="C79" s="2">
        <f t="shared" si="9"/>
        <v>1832</v>
      </c>
      <c r="D79" s="12">
        <v>53284</v>
      </c>
      <c r="E79" s="12"/>
      <c r="F79" s="2">
        <v>0</v>
      </c>
      <c r="G79" s="2">
        <f t="shared" si="10"/>
        <v>55116</v>
      </c>
      <c r="H79" s="3"/>
      <c r="I79" s="3"/>
      <c r="J79" s="3"/>
      <c r="K79" s="3"/>
      <c r="L79" s="3"/>
    </row>
    <row r="80" spans="1:12" s="2" customFormat="1" x14ac:dyDescent="0.2">
      <c r="A80" s="13" t="s">
        <v>72</v>
      </c>
      <c r="B80" s="14">
        <v>123478</v>
      </c>
      <c r="C80" s="2">
        <f t="shared" si="9"/>
        <v>1437</v>
      </c>
      <c r="D80" s="12">
        <v>122041</v>
      </c>
      <c r="E80" s="12"/>
      <c r="F80" s="2">
        <v>0</v>
      </c>
      <c r="G80" s="2">
        <f t="shared" si="10"/>
        <v>123478</v>
      </c>
      <c r="H80" s="3"/>
      <c r="I80" s="3"/>
      <c r="J80" s="3"/>
      <c r="K80" s="3"/>
      <c r="L80" s="3"/>
    </row>
    <row r="81" spans="1:12" s="2" customFormat="1" x14ac:dyDescent="0.2">
      <c r="A81" s="13" t="s">
        <v>73</v>
      </c>
      <c r="B81" s="14">
        <v>42269</v>
      </c>
      <c r="C81" s="2">
        <f t="shared" si="9"/>
        <v>1246</v>
      </c>
      <c r="D81" s="12">
        <v>41023</v>
      </c>
      <c r="E81" s="12"/>
      <c r="F81" s="2">
        <v>0</v>
      </c>
      <c r="G81" s="2">
        <f t="shared" si="10"/>
        <v>42269</v>
      </c>
      <c r="H81" s="3"/>
      <c r="I81" s="3"/>
      <c r="J81" s="3"/>
      <c r="K81" s="3"/>
      <c r="L81" s="3"/>
    </row>
    <row r="82" spans="1:12" s="2" customFormat="1" x14ac:dyDescent="0.2">
      <c r="A82" s="13" t="s">
        <v>74</v>
      </c>
      <c r="B82" s="14">
        <v>42020</v>
      </c>
      <c r="C82" s="2">
        <f t="shared" si="9"/>
        <v>657</v>
      </c>
      <c r="D82" s="12">
        <v>41363</v>
      </c>
      <c r="E82" s="12"/>
      <c r="F82" s="2">
        <v>0</v>
      </c>
      <c r="G82" s="2">
        <f t="shared" si="10"/>
        <v>42020</v>
      </c>
      <c r="H82" s="3"/>
      <c r="I82" s="3"/>
      <c r="J82" s="3"/>
      <c r="K82" s="3"/>
      <c r="L82" s="3"/>
    </row>
    <row r="83" spans="1:12" s="2" customFormat="1" x14ac:dyDescent="0.2">
      <c r="A83" s="13" t="s">
        <v>75</v>
      </c>
      <c r="B83" s="14">
        <v>24872</v>
      </c>
      <c r="C83" s="2">
        <f t="shared" si="9"/>
        <v>910</v>
      </c>
      <c r="D83" s="12">
        <v>23962</v>
      </c>
      <c r="E83" s="12"/>
      <c r="F83" s="2">
        <v>0</v>
      </c>
      <c r="G83" s="2">
        <f t="shared" si="10"/>
        <v>24872</v>
      </c>
      <c r="H83" s="3"/>
      <c r="I83" s="3"/>
      <c r="J83" s="3"/>
      <c r="K83" s="3"/>
      <c r="L83" s="3"/>
    </row>
    <row r="84" spans="1:12" s="2" customFormat="1" x14ac:dyDescent="0.2">
      <c r="A84" s="13" t="s">
        <v>76</v>
      </c>
      <c r="B84" s="14">
        <v>6103</v>
      </c>
      <c r="C84" s="2">
        <f t="shared" si="9"/>
        <v>1</v>
      </c>
      <c r="D84" s="12">
        <v>6102</v>
      </c>
      <c r="E84" s="12"/>
      <c r="F84" s="2">
        <v>0</v>
      </c>
      <c r="G84" s="2">
        <f t="shared" si="10"/>
        <v>6103</v>
      </c>
      <c r="H84" s="3"/>
      <c r="I84" s="3"/>
      <c r="J84" s="3"/>
      <c r="K84" s="3"/>
      <c r="L84" s="3"/>
    </row>
    <row r="85" spans="1:12" s="2" customFormat="1" x14ac:dyDescent="0.2">
      <c r="A85" s="13" t="s">
        <v>77</v>
      </c>
      <c r="B85" s="14">
        <v>155239</v>
      </c>
      <c r="C85" s="2">
        <f t="shared" si="9"/>
        <v>489</v>
      </c>
      <c r="D85" s="12">
        <v>154750</v>
      </c>
      <c r="E85" s="12"/>
      <c r="F85" s="2">
        <v>607</v>
      </c>
      <c r="G85" s="2">
        <f t="shared" si="10"/>
        <v>154632</v>
      </c>
      <c r="H85" s="3"/>
      <c r="I85" s="3"/>
      <c r="J85" s="3"/>
      <c r="K85" s="3"/>
      <c r="L85" s="3"/>
    </row>
    <row r="86" spans="1:12" s="2" customFormat="1" x14ac:dyDescent="0.2">
      <c r="A86" s="13" t="s">
        <v>78</v>
      </c>
      <c r="B86" s="14">
        <v>85049</v>
      </c>
      <c r="C86" s="2">
        <f t="shared" si="9"/>
        <v>94</v>
      </c>
      <c r="D86" s="12">
        <v>84955</v>
      </c>
      <c r="E86" s="12"/>
      <c r="F86" s="2">
        <v>0</v>
      </c>
      <c r="G86" s="2">
        <f t="shared" si="10"/>
        <v>85049</v>
      </c>
      <c r="H86" s="3"/>
      <c r="I86" s="3"/>
      <c r="J86" s="3"/>
      <c r="K86" s="3"/>
      <c r="L86" s="3"/>
    </row>
    <row r="87" spans="1:12" s="2" customFormat="1" x14ac:dyDescent="0.2">
      <c r="A87" s="13" t="s">
        <v>79</v>
      </c>
      <c r="B87" s="14">
        <v>102239</v>
      </c>
      <c r="C87" s="2">
        <f t="shared" si="9"/>
        <v>2394</v>
      </c>
      <c r="D87" s="12">
        <v>99845</v>
      </c>
      <c r="E87" s="12"/>
      <c r="F87" s="2">
        <v>183</v>
      </c>
      <c r="G87" s="2">
        <f t="shared" si="10"/>
        <v>102056</v>
      </c>
      <c r="H87" s="3"/>
      <c r="I87" s="3"/>
      <c r="J87" s="3"/>
      <c r="K87" s="3"/>
      <c r="L87" s="3"/>
    </row>
    <row r="88" spans="1:12" s="2" customFormat="1" x14ac:dyDescent="0.2">
      <c r="A88" s="13" t="s">
        <v>80</v>
      </c>
      <c r="B88" s="14">
        <v>670</v>
      </c>
      <c r="C88" s="2">
        <f t="shared" si="9"/>
        <v>0</v>
      </c>
      <c r="D88" s="12">
        <v>670</v>
      </c>
      <c r="E88" s="12"/>
      <c r="F88" s="2">
        <v>0</v>
      </c>
      <c r="G88" s="2">
        <f t="shared" si="10"/>
        <v>670</v>
      </c>
      <c r="H88" s="3"/>
      <c r="I88" s="3"/>
      <c r="J88" s="3"/>
      <c r="K88" s="3"/>
      <c r="L88" s="3"/>
    </row>
    <row r="89" spans="1:12" s="2" customFormat="1" x14ac:dyDescent="0.2">
      <c r="A89" s="13" t="s">
        <v>81</v>
      </c>
      <c r="B89" s="14">
        <v>7385</v>
      </c>
      <c r="C89" s="2">
        <f t="shared" si="9"/>
        <v>40</v>
      </c>
      <c r="D89" s="12">
        <v>7345</v>
      </c>
      <c r="E89" s="12"/>
      <c r="F89" s="2">
        <v>0</v>
      </c>
      <c r="G89" s="2">
        <f t="shared" si="10"/>
        <v>7385</v>
      </c>
      <c r="H89" s="3"/>
      <c r="I89" s="3"/>
      <c r="J89" s="3"/>
      <c r="K89" s="3"/>
      <c r="L89" s="3"/>
    </row>
    <row r="90" spans="1:12" s="2" customFormat="1" x14ac:dyDescent="0.2">
      <c r="A90" s="13" t="s">
        <v>82</v>
      </c>
      <c r="B90" s="14">
        <v>86154</v>
      </c>
      <c r="C90" s="2">
        <f t="shared" si="9"/>
        <v>1715</v>
      </c>
      <c r="D90" s="12">
        <v>84439</v>
      </c>
      <c r="E90" s="12"/>
      <c r="F90" s="2">
        <v>0</v>
      </c>
      <c r="G90" s="2">
        <f t="shared" si="10"/>
        <v>86154</v>
      </c>
      <c r="H90" s="3"/>
      <c r="I90" s="3"/>
      <c r="J90" s="3"/>
      <c r="K90" s="3"/>
      <c r="L90" s="3"/>
    </row>
    <row r="91" spans="1:12" s="2" customFormat="1" x14ac:dyDescent="0.2">
      <c r="A91" s="13" t="s">
        <v>83</v>
      </c>
      <c r="B91" s="14">
        <v>61102</v>
      </c>
      <c r="C91" s="2">
        <f t="shared" si="9"/>
        <v>675</v>
      </c>
      <c r="D91" s="12">
        <v>60427</v>
      </c>
      <c r="E91" s="12"/>
      <c r="F91" s="2">
        <v>0</v>
      </c>
      <c r="G91" s="2">
        <f t="shared" si="10"/>
        <v>61102</v>
      </c>
      <c r="H91" s="3"/>
      <c r="I91" s="3"/>
      <c r="J91" s="3"/>
      <c r="K91" s="3"/>
      <c r="L91" s="3"/>
    </row>
    <row r="92" spans="1:12" s="2" customFormat="1" x14ac:dyDescent="0.2">
      <c r="A92" s="13" t="s">
        <v>84</v>
      </c>
      <c r="B92" s="14">
        <v>65448</v>
      </c>
      <c r="C92" s="2">
        <f t="shared" si="9"/>
        <v>115</v>
      </c>
      <c r="D92" s="12">
        <v>65333</v>
      </c>
      <c r="E92" s="12"/>
      <c r="F92" s="2">
        <v>0</v>
      </c>
      <c r="G92" s="2">
        <f t="shared" si="10"/>
        <v>65448</v>
      </c>
      <c r="H92" s="3"/>
      <c r="I92" s="3"/>
      <c r="J92" s="3"/>
      <c r="K92" s="3"/>
      <c r="L92" s="3"/>
    </row>
    <row r="93" spans="1:12" s="2" customFormat="1" x14ac:dyDescent="0.2">
      <c r="A93" s="13" t="s">
        <v>85</v>
      </c>
      <c r="B93" s="14">
        <v>14165</v>
      </c>
      <c r="C93" s="2">
        <f t="shared" si="9"/>
        <v>9</v>
      </c>
      <c r="D93" s="12">
        <v>14156</v>
      </c>
      <c r="E93" s="12"/>
      <c r="F93" s="2">
        <v>0</v>
      </c>
      <c r="G93" s="2">
        <f t="shared" si="10"/>
        <v>14165</v>
      </c>
      <c r="H93" s="3"/>
      <c r="I93" s="3"/>
      <c r="J93" s="3"/>
      <c r="K93" s="3"/>
      <c r="L93" s="3"/>
    </row>
    <row r="94" spans="1:12" s="2" customFormat="1" x14ac:dyDescent="0.2">
      <c r="A94" s="13" t="s">
        <v>86</v>
      </c>
      <c r="B94" s="14">
        <v>11878</v>
      </c>
      <c r="C94" s="2">
        <f t="shared" si="9"/>
        <v>246</v>
      </c>
      <c r="D94" s="12">
        <v>11632</v>
      </c>
      <c r="E94" s="12"/>
      <c r="F94" s="2">
        <v>0</v>
      </c>
      <c r="G94" s="2">
        <f t="shared" si="10"/>
        <v>11878</v>
      </c>
      <c r="H94" s="3"/>
      <c r="I94" s="3"/>
      <c r="J94" s="3"/>
      <c r="K94" s="3"/>
      <c r="L94" s="3"/>
    </row>
    <row r="95" spans="1:12" s="2" customFormat="1" x14ac:dyDescent="0.2">
      <c r="A95" s="13" t="s">
        <v>143</v>
      </c>
      <c r="B95" s="14">
        <v>15876</v>
      </c>
      <c r="C95" s="2">
        <f t="shared" si="9"/>
        <v>-481</v>
      </c>
      <c r="D95" s="12">
        <v>16357</v>
      </c>
      <c r="E95" s="12"/>
      <c r="F95" s="2">
        <v>703</v>
      </c>
      <c r="G95" s="2">
        <f t="shared" si="10"/>
        <v>15173</v>
      </c>
      <c r="H95" s="3"/>
      <c r="I95" s="3"/>
      <c r="J95" s="3"/>
      <c r="K95" s="3"/>
      <c r="L95" s="3"/>
    </row>
    <row r="96" spans="1:12" s="2" customFormat="1" x14ac:dyDescent="0.2">
      <c r="A96" s="15"/>
      <c r="B96" s="12"/>
      <c r="C96" s="12"/>
      <c r="D96" s="12"/>
      <c r="E96" s="12"/>
      <c r="H96" s="3"/>
      <c r="I96" s="3"/>
      <c r="J96" s="3"/>
      <c r="K96" s="3"/>
      <c r="L96" s="3"/>
    </row>
    <row r="97" spans="1:12" s="2" customFormat="1" x14ac:dyDescent="0.2">
      <c r="A97" s="11" t="s">
        <v>1361</v>
      </c>
      <c r="B97" s="12">
        <v>14641</v>
      </c>
      <c r="C97" s="2">
        <f t="shared" ref="C97:C100" si="11">B97-D97</f>
        <v>16</v>
      </c>
      <c r="D97" s="12">
        <v>14625</v>
      </c>
      <c r="E97" s="12"/>
      <c r="F97" s="2">
        <v>1700</v>
      </c>
      <c r="G97" s="2">
        <f>B97-F97</f>
        <v>12941</v>
      </c>
      <c r="H97" s="3"/>
      <c r="I97" s="3"/>
      <c r="J97" s="3"/>
      <c r="K97" s="3"/>
      <c r="L97" s="3"/>
    </row>
    <row r="98" spans="1:12" s="2" customFormat="1" x14ac:dyDescent="0.2">
      <c r="A98" s="13" t="s">
        <v>88</v>
      </c>
      <c r="B98" s="14">
        <v>543</v>
      </c>
      <c r="C98" s="2">
        <f t="shared" si="11"/>
        <v>7</v>
      </c>
      <c r="D98" s="12">
        <v>536</v>
      </c>
      <c r="E98" s="12"/>
      <c r="F98" s="2">
        <v>0</v>
      </c>
      <c r="G98" s="2">
        <f>B98-F98</f>
        <v>543</v>
      </c>
      <c r="H98" s="3"/>
      <c r="I98" s="3"/>
      <c r="J98" s="3"/>
      <c r="K98" s="3"/>
      <c r="L98" s="3"/>
    </row>
    <row r="99" spans="1:12" s="2" customFormat="1" x14ac:dyDescent="0.2">
      <c r="A99" s="13" t="s">
        <v>89</v>
      </c>
      <c r="B99" s="14">
        <v>2500</v>
      </c>
      <c r="C99" s="2">
        <f t="shared" si="11"/>
        <v>-14</v>
      </c>
      <c r="D99" s="12">
        <v>2514</v>
      </c>
      <c r="E99" s="12"/>
      <c r="F99" s="2">
        <v>0</v>
      </c>
      <c r="G99" s="2">
        <f>B99-F99</f>
        <v>2500</v>
      </c>
      <c r="H99" s="3"/>
      <c r="I99" s="3"/>
      <c r="J99" s="3"/>
      <c r="K99" s="3"/>
      <c r="L99" s="3"/>
    </row>
    <row r="100" spans="1:12" s="2" customFormat="1" x14ac:dyDescent="0.2">
      <c r="A100" s="13" t="s">
        <v>143</v>
      </c>
      <c r="B100" s="14">
        <v>11598</v>
      </c>
      <c r="C100" s="2">
        <f t="shared" si="11"/>
        <v>23</v>
      </c>
      <c r="D100" s="12">
        <v>11575</v>
      </c>
      <c r="E100" s="12"/>
      <c r="F100" s="2">
        <v>1700</v>
      </c>
      <c r="G100" s="2">
        <f>B100-F100</f>
        <v>9898</v>
      </c>
      <c r="H100" s="3"/>
      <c r="I100" s="3"/>
      <c r="J100" s="3"/>
      <c r="K100" s="3"/>
      <c r="L100" s="3"/>
    </row>
    <row r="101" spans="1:12" s="2" customFormat="1" x14ac:dyDescent="0.2">
      <c r="A101" s="15"/>
      <c r="B101" s="12"/>
      <c r="C101" s="12"/>
      <c r="D101" s="12"/>
      <c r="E101" s="12"/>
      <c r="H101" s="3"/>
      <c r="I101" s="3"/>
      <c r="J101" s="3"/>
      <c r="K101" s="3"/>
      <c r="L101" s="3"/>
    </row>
    <row r="102" spans="1:12" s="2" customFormat="1" x14ac:dyDescent="0.2">
      <c r="A102" s="11" t="s">
        <v>1362</v>
      </c>
      <c r="B102" s="12">
        <v>163357</v>
      </c>
      <c r="C102" s="2">
        <f t="shared" ref="C102:C104" si="12">B102-D102</f>
        <v>3379</v>
      </c>
      <c r="D102" s="12">
        <v>159978</v>
      </c>
      <c r="E102" s="12"/>
      <c r="F102" s="2">
        <v>1311</v>
      </c>
      <c r="G102" s="2">
        <f>B102-F102</f>
        <v>162046</v>
      </c>
      <c r="H102" s="3"/>
      <c r="I102" s="3"/>
      <c r="J102" s="3"/>
      <c r="K102" s="3"/>
      <c r="L102" s="3"/>
    </row>
    <row r="103" spans="1:12" s="2" customFormat="1" x14ac:dyDescent="0.2">
      <c r="A103" s="13" t="s">
        <v>91</v>
      </c>
      <c r="B103" s="14">
        <v>16984</v>
      </c>
      <c r="C103" s="2">
        <f t="shared" si="12"/>
        <v>343</v>
      </c>
      <c r="D103" s="12">
        <v>16641</v>
      </c>
      <c r="E103" s="12"/>
      <c r="F103" s="2">
        <v>0</v>
      </c>
      <c r="G103" s="2">
        <f>B103-F103</f>
        <v>16984</v>
      </c>
      <c r="H103" s="3"/>
      <c r="I103" s="3"/>
      <c r="J103" s="3"/>
      <c r="K103" s="3"/>
      <c r="L103" s="3"/>
    </row>
    <row r="104" spans="1:12" s="2" customFormat="1" x14ac:dyDescent="0.2">
      <c r="A104" s="13" t="s">
        <v>143</v>
      </c>
      <c r="B104" s="14">
        <v>146373</v>
      </c>
      <c r="C104" s="2">
        <f t="shared" si="12"/>
        <v>3036</v>
      </c>
      <c r="D104" s="12">
        <v>143337</v>
      </c>
      <c r="E104" s="12"/>
      <c r="F104" s="2">
        <v>1311</v>
      </c>
      <c r="G104" s="2">
        <f>B104-F104</f>
        <v>145062</v>
      </c>
      <c r="H104" s="3"/>
      <c r="I104" s="3"/>
      <c r="J104" s="3"/>
      <c r="K104" s="3"/>
      <c r="L104" s="3"/>
    </row>
    <row r="105" spans="1:12" s="2" customFormat="1" x14ac:dyDescent="0.2">
      <c r="A105" s="15"/>
      <c r="B105" s="12"/>
      <c r="C105" s="12"/>
      <c r="D105" s="12"/>
      <c r="E105" s="12"/>
      <c r="H105" s="3"/>
      <c r="I105" s="3"/>
      <c r="J105" s="3"/>
      <c r="K105" s="3"/>
      <c r="L105" s="3"/>
    </row>
    <row r="106" spans="1:12" s="2" customFormat="1" x14ac:dyDescent="0.2">
      <c r="A106" s="11" t="s">
        <v>1363</v>
      </c>
      <c r="B106" s="12">
        <v>140761</v>
      </c>
      <c r="C106" s="2">
        <f t="shared" ref="C106:C109" si="13">B106-D106</f>
        <v>-475</v>
      </c>
      <c r="D106" s="12">
        <v>141236</v>
      </c>
      <c r="E106" s="12"/>
      <c r="F106" s="2">
        <v>161</v>
      </c>
      <c r="G106" s="2">
        <f>B106-F106</f>
        <v>140600</v>
      </c>
      <c r="H106" s="3"/>
      <c r="I106" s="3"/>
      <c r="J106" s="3"/>
      <c r="K106" s="3"/>
      <c r="L106" s="3"/>
    </row>
    <row r="107" spans="1:12" s="2" customFormat="1" x14ac:dyDescent="0.2">
      <c r="A107" s="13" t="s">
        <v>93</v>
      </c>
      <c r="B107" s="14">
        <v>3076</v>
      </c>
      <c r="C107" s="2">
        <f t="shared" si="13"/>
        <v>-32</v>
      </c>
      <c r="D107" s="12">
        <v>3108</v>
      </c>
      <c r="E107" s="12"/>
      <c r="F107" s="2">
        <v>0</v>
      </c>
      <c r="G107" s="2">
        <f>B107-F107</f>
        <v>3076</v>
      </c>
      <c r="H107" s="3"/>
      <c r="I107" s="3"/>
      <c r="J107" s="3"/>
      <c r="K107" s="3"/>
      <c r="L107" s="3"/>
    </row>
    <row r="108" spans="1:12" s="2" customFormat="1" x14ac:dyDescent="0.2">
      <c r="A108" s="13" t="s">
        <v>94</v>
      </c>
      <c r="B108" s="14">
        <v>7195</v>
      </c>
      <c r="C108" s="2">
        <f t="shared" si="13"/>
        <v>-15</v>
      </c>
      <c r="D108" s="12">
        <v>7210</v>
      </c>
      <c r="E108" s="12"/>
      <c r="F108" s="2">
        <v>0</v>
      </c>
      <c r="G108" s="2">
        <f>B108-F108</f>
        <v>7195</v>
      </c>
      <c r="H108" s="3"/>
      <c r="I108" s="3"/>
      <c r="J108" s="3"/>
      <c r="K108" s="3"/>
      <c r="L108" s="3"/>
    </row>
    <row r="109" spans="1:12" s="2" customFormat="1" x14ac:dyDescent="0.2">
      <c r="A109" s="13" t="s">
        <v>143</v>
      </c>
      <c r="B109" s="14">
        <v>130490</v>
      </c>
      <c r="C109" s="2">
        <f t="shared" si="13"/>
        <v>-428</v>
      </c>
      <c r="D109" s="12">
        <v>130918</v>
      </c>
      <c r="E109" s="12"/>
      <c r="F109" s="2">
        <v>161</v>
      </c>
      <c r="G109" s="2">
        <f>B109-F109</f>
        <v>130329</v>
      </c>
      <c r="H109" s="3"/>
      <c r="I109" s="3"/>
      <c r="J109" s="3"/>
      <c r="K109" s="3"/>
      <c r="L109" s="3"/>
    </row>
    <row r="110" spans="1:12" s="2" customFormat="1" x14ac:dyDescent="0.2">
      <c r="A110" s="15"/>
      <c r="B110" s="12"/>
      <c r="C110" s="12"/>
      <c r="D110" s="12"/>
      <c r="E110" s="12"/>
      <c r="H110" s="3"/>
      <c r="I110" s="3"/>
      <c r="J110" s="3"/>
      <c r="K110" s="3"/>
      <c r="L110" s="3"/>
    </row>
    <row r="111" spans="1:12" s="2" customFormat="1" x14ac:dyDescent="0.2">
      <c r="A111" s="11" t="s">
        <v>1364</v>
      </c>
      <c r="B111" s="12">
        <v>192071</v>
      </c>
      <c r="C111" s="2">
        <f t="shared" ref="C111:C116" si="14">B111-D111</f>
        <v>1206</v>
      </c>
      <c r="D111" s="12">
        <v>190865</v>
      </c>
      <c r="E111" s="12"/>
      <c r="F111" s="2">
        <v>0</v>
      </c>
      <c r="G111" s="2">
        <f t="shared" ref="G111:G116" si="15">B111-F111</f>
        <v>192071</v>
      </c>
      <c r="H111" s="3"/>
      <c r="I111" s="3"/>
      <c r="J111" s="3"/>
      <c r="K111" s="3"/>
      <c r="L111" s="3"/>
    </row>
    <row r="112" spans="1:12" s="2" customFormat="1" x14ac:dyDescent="0.2">
      <c r="A112" s="13" t="s">
        <v>96</v>
      </c>
      <c r="B112" s="14">
        <v>6911</v>
      </c>
      <c r="C112" s="2">
        <f t="shared" si="14"/>
        <v>3</v>
      </c>
      <c r="D112" s="12">
        <v>6908</v>
      </c>
      <c r="E112" s="12"/>
      <c r="F112" s="2">
        <v>0</v>
      </c>
      <c r="G112" s="2">
        <f t="shared" si="15"/>
        <v>6911</v>
      </c>
      <c r="H112" s="3"/>
      <c r="I112" s="3"/>
      <c r="J112" s="3"/>
      <c r="K112" s="3"/>
      <c r="L112" s="3"/>
    </row>
    <row r="113" spans="1:12" s="2" customFormat="1" x14ac:dyDescent="0.2">
      <c r="A113" s="13" t="s">
        <v>97</v>
      </c>
      <c r="B113" s="14">
        <v>1336</v>
      </c>
      <c r="C113" s="2">
        <f t="shared" si="14"/>
        <v>-14</v>
      </c>
      <c r="D113" s="12">
        <v>1350</v>
      </c>
      <c r="E113" s="12"/>
      <c r="F113" s="2">
        <v>0</v>
      </c>
      <c r="G113" s="2">
        <f t="shared" si="15"/>
        <v>1336</v>
      </c>
      <c r="H113" s="3"/>
      <c r="I113" s="3"/>
      <c r="J113" s="3"/>
      <c r="K113" s="3"/>
      <c r="L113" s="3"/>
    </row>
    <row r="114" spans="1:12" s="2" customFormat="1" x14ac:dyDescent="0.2">
      <c r="A114" s="13" t="s">
        <v>98</v>
      </c>
      <c r="B114" s="14">
        <v>8403</v>
      </c>
      <c r="C114" s="2">
        <f t="shared" si="14"/>
        <v>-9</v>
      </c>
      <c r="D114" s="12">
        <v>8412</v>
      </c>
      <c r="E114" s="12"/>
      <c r="F114" s="2">
        <v>0</v>
      </c>
      <c r="G114" s="2">
        <f t="shared" si="15"/>
        <v>8403</v>
      </c>
      <c r="H114" s="3"/>
      <c r="I114" s="3"/>
      <c r="J114" s="3"/>
      <c r="K114" s="3"/>
      <c r="L114" s="3"/>
    </row>
    <row r="115" spans="1:12" s="2" customFormat="1" x14ac:dyDescent="0.2">
      <c r="A115" s="13" t="s">
        <v>99</v>
      </c>
      <c r="B115" s="14">
        <v>744</v>
      </c>
      <c r="C115" s="2">
        <f t="shared" si="14"/>
        <v>-5</v>
      </c>
      <c r="D115" s="12">
        <v>749</v>
      </c>
      <c r="E115" s="12"/>
      <c r="F115" s="2">
        <v>0</v>
      </c>
      <c r="G115" s="2">
        <f t="shared" si="15"/>
        <v>744</v>
      </c>
      <c r="H115" s="3"/>
      <c r="I115" s="3"/>
      <c r="J115" s="3"/>
      <c r="K115" s="3"/>
      <c r="L115" s="3"/>
    </row>
    <row r="116" spans="1:12" s="2" customFormat="1" x14ac:dyDescent="0.2">
      <c r="A116" s="13" t="s">
        <v>143</v>
      </c>
      <c r="B116" s="14">
        <v>174677</v>
      </c>
      <c r="C116" s="2">
        <f t="shared" si="14"/>
        <v>1231</v>
      </c>
      <c r="D116" s="12">
        <v>173446</v>
      </c>
      <c r="E116" s="12"/>
      <c r="F116" s="2">
        <v>0</v>
      </c>
      <c r="G116" s="2">
        <f t="shared" si="15"/>
        <v>174677</v>
      </c>
      <c r="H116" s="3"/>
      <c r="I116" s="3"/>
      <c r="J116" s="3"/>
      <c r="K116" s="3"/>
      <c r="L116" s="3"/>
    </row>
    <row r="117" spans="1:12" s="2" customFormat="1" x14ac:dyDescent="0.2">
      <c r="A117" s="15"/>
      <c r="B117" s="12"/>
      <c r="C117" s="12"/>
      <c r="D117" s="12"/>
      <c r="E117" s="12"/>
      <c r="H117" s="3"/>
      <c r="I117" s="3"/>
      <c r="J117" s="3"/>
      <c r="K117" s="3"/>
      <c r="L117" s="3"/>
    </row>
    <row r="118" spans="1:12" s="2" customFormat="1" x14ac:dyDescent="0.2">
      <c r="A118" s="11" t="s">
        <v>1365</v>
      </c>
      <c r="B118" s="12">
        <v>329849</v>
      </c>
      <c r="C118" s="2">
        <f t="shared" ref="C118:C122" si="16">B118-D118</f>
        <v>8329</v>
      </c>
      <c r="D118" s="12">
        <v>321520</v>
      </c>
      <c r="E118" s="12"/>
      <c r="F118" s="2">
        <v>74</v>
      </c>
      <c r="G118" s="2">
        <f>B118-F118</f>
        <v>329775</v>
      </c>
      <c r="H118" s="3"/>
      <c r="I118" s="3"/>
      <c r="J118" s="3"/>
      <c r="K118" s="3"/>
      <c r="L118" s="3"/>
    </row>
    <row r="119" spans="1:12" s="2" customFormat="1" x14ac:dyDescent="0.2">
      <c r="A119" s="13" t="s">
        <v>101</v>
      </c>
      <c r="B119" s="14">
        <v>401</v>
      </c>
      <c r="C119" s="2">
        <f t="shared" si="16"/>
        <v>1</v>
      </c>
      <c r="D119" s="12">
        <v>400</v>
      </c>
      <c r="E119" s="12"/>
      <c r="F119" s="2">
        <v>0</v>
      </c>
      <c r="G119" s="2">
        <f>B119-F119</f>
        <v>401</v>
      </c>
      <c r="H119" s="3"/>
      <c r="I119" s="3"/>
      <c r="J119" s="3"/>
      <c r="K119" s="3"/>
      <c r="L119" s="3"/>
    </row>
    <row r="120" spans="1:12" s="2" customFormat="1" x14ac:dyDescent="0.2">
      <c r="A120" s="13" t="s">
        <v>102</v>
      </c>
      <c r="B120" s="14">
        <v>16521</v>
      </c>
      <c r="C120" s="2">
        <f t="shared" si="16"/>
        <v>108</v>
      </c>
      <c r="D120" s="12">
        <v>16413</v>
      </c>
      <c r="E120" s="12"/>
      <c r="F120" s="2">
        <v>0</v>
      </c>
      <c r="G120" s="2">
        <f>B120-F120</f>
        <v>16521</v>
      </c>
      <c r="H120" s="3"/>
      <c r="I120" s="3"/>
      <c r="J120" s="3"/>
      <c r="K120" s="3"/>
      <c r="L120" s="3"/>
    </row>
    <row r="121" spans="1:12" s="2" customFormat="1" x14ac:dyDescent="0.2">
      <c r="A121" s="13" t="s">
        <v>103</v>
      </c>
      <c r="B121" s="14">
        <v>19584</v>
      </c>
      <c r="C121" s="2">
        <f t="shared" si="16"/>
        <v>47</v>
      </c>
      <c r="D121" s="12">
        <v>19537</v>
      </c>
      <c r="E121" s="12"/>
      <c r="F121" s="2">
        <v>0</v>
      </c>
      <c r="G121" s="2">
        <f>B121-F121</f>
        <v>19584</v>
      </c>
      <c r="H121" s="3"/>
      <c r="I121" s="3"/>
      <c r="J121" s="3"/>
      <c r="K121" s="3"/>
      <c r="L121" s="3"/>
    </row>
    <row r="122" spans="1:12" s="2" customFormat="1" x14ac:dyDescent="0.2">
      <c r="A122" s="13" t="s">
        <v>143</v>
      </c>
      <c r="B122" s="14">
        <v>293343</v>
      </c>
      <c r="C122" s="2">
        <f t="shared" si="16"/>
        <v>8173</v>
      </c>
      <c r="D122" s="12">
        <v>285170</v>
      </c>
      <c r="E122" s="12"/>
      <c r="F122" s="2">
        <v>74</v>
      </c>
      <c r="G122" s="2">
        <f>B122-F122</f>
        <v>293269</v>
      </c>
      <c r="H122" s="3"/>
      <c r="I122" s="3"/>
      <c r="J122" s="3"/>
      <c r="K122" s="3"/>
      <c r="L122" s="3"/>
    </row>
    <row r="123" spans="1:12" s="2" customFormat="1" x14ac:dyDescent="0.2">
      <c r="A123" s="15"/>
      <c r="B123" s="12"/>
      <c r="C123" s="12"/>
      <c r="D123" s="12"/>
      <c r="E123" s="12"/>
      <c r="H123" s="3"/>
      <c r="I123" s="3"/>
      <c r="J123" s="3"/>
      <c r="K123" s="3"/>
      <c r="L123" s="3"/>
    </row>
    <row r="124" spans="1:12" s="2" customFormat="1" x14ac:dyDescent="0.2">
      <c r="A124" s="11" t="s">
        <v>1366</v>
      </c>
      <c r="B124" s="12">
        <v>67729</v>
      </c>
      <c r="C124" s="2">
        <f t="shared" ref="C124:C127" si="17">B124-D124</f>
        <v>198</v>
      </c>
      <c r="D124" s="12">
        <v>67531</v>
      </c>
      <c r="E124" s="12"/>
      <c r="F124" s="2">
        <v>4069</v>
      </c>
      <c r="G124" s="2">
        <f>B124-F124</f>
        <v>63660</v>
      </c>
      <c r="H124" s="3"/>
      <c r="I124" s="3"/>
      <c r="J124" s="3"/>
      <c r="K124" s="3"/>
      <c r="L124" s="3"/>
    </row>
    <row r="125" spans="1:12" s="2" customFormat="1" x14ac:dyDescent="0.2">
      <c r="A125" s="13" t="s">
        <v>105</v>
      </c>
      <c r="B125" s="14">
        <v>570</v>
      </c>
      <c r="C125" s="2">
        <f t="shared" si="17"/>
        <v>3</v>
      </c>
      <c r="D125" s="12">
        <v>567</v>
      </c>
      <c r="E125" s="12"/>
      <c r="F125" s="2">
        <v>0</v>
      </c>
      <c r="G125" s="2">
        <f>B125-F125</f>
        <v>570</v>
      </c>
      <c r="H125" s="3"/>
      <c r="I125" s="3"/>
      <c r="J125" s="3"/>
      <c r="K125" s="3"/>
      <c r="L125" s="3"/>
    </row>
    <row r="126" spans="1:12" s="2" customFormat="1" x14ac:dyDescent="0.2">
      <c r="A126" s="13" t="s">
        <v>106</v>
      </c>
      <c r="B126" s="14">
        <v>12057</v>
      </c>
      <c r="C126" s="2">
        <f t="shared" si="17"/>
        <v>11</v>
      </c>
      <c r="D126" s="12">
        <v>12046</v>
      </c>
      <c r="E126" s="12"/>
      <c r="F126" s="2">
        <v>360</v>
      </c>
      <c r="G126" s="2">
        <f>B126-F126</f>
        <v>11697</v>
      </c>
      <c r="H126" s="3"/>
      <c r="I126" s="3"/>
      <c r="J126" s="3"/>
      <c r="K126" s="3"/>
      <c r="L126" s="3"/>
    </row>
    <row r="127" spans="1:12" s="2" customFormat="1" x14ac:dyDescent="0.2">
      <c r="A127" s="13" t="s">
        <v>143</v>
      </c>
      <c r="B127" s="14">
        <v>55102</v>
      </c>
      <c r="C127" s="2">
        <f t="shared" si="17"/>
        <v>184</v>
      </c>
      <c r="D127" s="12">
        <v>54918</v>
      </c>
      <c r="E127" s="12"/>
      <c r="F127" s="2">
        <v>3709</v>
      </c>
      <c r="G127" s="2">
        <f>B127-F127</f>
        <v>51393</v>
      </c>
      <c r="H127" s="3"/>
      <c r="I127" s="3"/>
      <c r="J127" s="3"/>
      <c r="K127" s="3"/>
      <c r="L127" s="3"/>
    </row>
    <row r="128" spans="1:12" s="2" customFormat="1" x14ac:dyDescent="0.2">
      <c r="A128" s="15"/>
      <c r="B128" s="12"/>
      <c r="C128" s="12"/>
      <c r="D128" s="12"/>
      <c r="E128" s="12"/>
      <c r="H128" s="3"/>
      <c r="I128" s="3"/>
      <c r="J128" s="3"/>
      <c r="K128" s="3"/>
      <c r="L128" s="3"/>
    </row>
    <row r="129" spans="1:12" s="2" customFormat="1" x14ac:dyDescent="0.2">
      <c r="A129" s="11" t="s">
        <v>1367</v>
      </c>
      <c r="B129" s="12">
        <v>34408</v>
      </c>
      <c r="C129" s="2">
        <f t="shared" ref="C129:C131" si="18">B129-D129</f>
        <v>-454</v>
      </c>
      <c r="D129" s="12">
        <v>34862</v>
      </c>
      <c r="E129" s="12"/>
      <c r="F129" s="2">
        <v>1898</v>
      </c>
      <c r="G129" s="2">
        <f>B129-F129</f>
        <v>32510</v>
      </c>
      <c r="H129" s="3"/>
      <c r="I129" s="3"/>
      <c r="J129" s="3"/>
      <c r="K129" s="3"/>
      <c r="L129" s="3"/>
    </row>
    <row r="130" spans="1:12" s="2" customFormat="1" x14ac:dyDescent="0.2">
      <c r="A130" s="13" t="s">
        <v>108</v>
      </c>
      <c r="B130" s="14">
        <v>7585</v>
      </c>
      <c r="C130" s="2">
        <f t="shared" si="18"/>
        <v>-52</v>
      </c>
      <c r="D130" s="12">
        <v>7637</v>
      </c>
      <c r="E130" s="12"/>
      <c r="F130" s="2">
        <v>0</v>
      </c>
      <c r="G130" s="2">
        <f>B130-F130</f>
        <v>7585</v>
      </c>
      <c r="H130" s="3"/>
      <c r="I130" s="3"/>
      <c r="J130" s="3"/>
      <c r="K130" s="3"/>
      <c r="L130" s="3"/>
    </row>
    <row r="131" spans="1:12" s="2" customFormat="1" x14ac:dyDescent="0.2">
      <c r="A131" s="13" t="s">
        <v>143</v>
      </c>
      <c r="B131" s="14">
        <v>26823</v>
      </c>
      <c r="C131" s="2">
        <f t="shared" si="18"/>
        <v>-402</v>
      </c>
      <c r="D131" s="12">
        <v>27225</v>
      </c>
      <c r="E131" s="12"/>
      <c r="F131" s="2">
        <v>1898</v>
      </c>
      <c r="G131" s="2">
        <f>B131-F131</f>
        <v>24925</v>
      </c>
      <c r="H131" s="3"/>
      <c r="I131" s="3"/>
      <c r="J131" s="3"/>
      <c r="K131" s="3"/>
      <c r="L131" s="3"/>
    </row>
    <row r="132" spans="1:12" s="2" customFormat="1" x14ac:dyDescent="0.2">
      <c r="A132" s="15"/>
      <c r="B132" s="12"/>
      <c r="C132" s="12"/>
      <c r="D132" s="12"/>
      <c r="E132" s="12"/>
      <c r="H132" s="3"/>
      <c r="I132" s="3"/>
      <c r="J132" s="3"/>
      <c r="K132" s="3"/>
      <c r="L132" s="3"/>
    </row>
    <row r="133" spans="1:12" s="2" customFormat="1" x14ac:dyDescent="0.2">
      <c r="A133" s="11" t="s">
        <v>1368</v>
      </c>
      <c r="B133" s="12">
        <v>16298</v>
      </c>
      <c r="C133" s="2">
        <f t="shared" ref="C133:C136" si="19">B133-D133</f>
        <v>-124</v>
      </c>
      <c r="D133" s="12">
        <v>16422</v>
      </c>
      <c r="E133" s="12"/>
      <c r="F133" s="2">
        <v>1270</v>
      </c>
      <c r="G133" s="2">
        <f>B133-F133</f>
        <v>15028</v>
      </c>
      <c r="H133" s="3"/>
      <c r="I133" s="3"/>
      <c r="J133" s="3"/>
      <c r="K133" s="3"/>
      <c r="L133" s="3"/>
    </row>
    <row r="134" spans="1:12" s="2" customFormat="1" x14ac:dyDescent="0.2">
      <c r="A134" s="13" t="s">
        <v>110</v>
      </c>
      <c r="B134" s="14">
        <v>1710</v>
      </c>
      <c r="C134" s="2">
        <f t="shared" si="19"/>
        <v>-18</v>
      </c>
      <c r="D134" s="12">
        <v>1728</v>
      </c>
      <c r="E134" s="12"/>
      <c r="F134" s="2">
        <v>0</v>
      </c>
      <c r="G134" s="2">
        <f>B134-F134</f>
        <v>1710</v>
      </c>
      <c r="H134" s="3"/>
      <c r="I134" s="3"/>
      <c r="J134" s="3"/>
      <c r="K134" s="3"/>
      <c r="L134" s="3"/>
    </row>
    <row r="135" spans="1:12" s="2" customFormat="1" x14ac:dyDescent="0.2">
      <c r="A135" s="13" t="s">
        <v>111</v>
      </c>
      <c r="B135" s="14">
        <v>165</v>
      </c>
      <c r="C135" s="2">
        <f t="shared" si="19"/>
        <v>-4</v>
      </c>
      <c r="D135" s="12">
        <v>169</v>
      </c>
      <c r="E135" s="12"/>
      <c r="F135" s="2">
        <v>0</v>
      </c>
      <c r="G135" s="2">
        <f>B135-F135</f>
        <v>165</v>
      </c>
      <c r="H135" s="3"/>
      <c r="I135" s="3"/>
      <c r="J135" s="3"/>
      <c r="K135" s="3"/>
      <c r="L135" s="3"/>
    </row>
    <row r="136" spans="1:12" s="2" customFormat="1" x14ac:dyDescent="0.2">
      <c r="A136" s="13" t="s">
        <v>143</v>
      </c>
      <c r="B136" s="14">
        <v>14423</v>
      </c>
      <c r="C136" s="2">
        <f t="shared" si="19"/>
        <v>-102</v>
      </c>
      <c r="D136" s="12">
        <v>14525</v>
      </c>
      <c r="E136" s="12"/>
      <c r="F136" s="2">
        <v>1270</v>
      </c>
      <c r="G136" s="2">
        <f>B136-F136</f>
        <v>13153</v>
      </c>
      <c r="H136" s="3"/>
      <c r="I136" s="3"/>
      <c r="J136" s="3"/>
      <c r="K136" s="3"/>
      <c r="L136" s="3"/>
    </row>
    <row r="137" spans="1:12" s="2" customFormat="1" x14ac:dyDescent="0.2">
      <c r="A137" s="13"/>
      <c r="B137" s="14"/>
      <c r="C137" s="14"/>
      <c r="D137" s="12"/>
      <c r="E137" s="12"/>
      <c r="H137" s="3"/>
      <c r="I137" s="3"/>
      <c r="J137" s="3"/>
      <c r="K137" s="3"/>
      <c r="L137" s="3"/>
    </row>
    <row r="138" spans="1:12" s="2" customFormat="1" x14ac:dyDescent="0.2">
      <c r="A138" s="11" t="s">
        <v>1369</v>
      </c>
      <c r="B138" s="12">
        <v>869729</v>
      </c>
      <c r="C138" s="2">
        <f t="shared" ref="C138:C143" si="20">B138-D138</f>
        <v>5466</v>
      </c>
      <c r="D138" s="12">
        <v>864263</v>
      </c>
      <c r="E138" s="12"/>
      <c r="F138" s="2">
        <v>590</v>
      </c>
      <c r="G138" s="2">
        <f t="shared" ref="G138:G143" si="21">B138-F138</f>
        <v>869139</v>
      </c>
      <c r="H138" s="3"/>
      <c r="I138" s="3"/>
      <c r="J138" s="3"/>
      <c r="K138" s="3"/>
      <c r="L138" s="3"/>
    </row>
    <row r="139" spans="1:12" s="2" customFormat="1" x14ac:dyDescent="0.2">
      <c r="A139" s="13" t="s">
        <v>113</v>
      </c>
      <c r="B139" s="14">
        <v>12718</v>
      </c>
      <c r="C139" s="2">
        <f t="shared" si="20"/>
        <v>63</v>
      </c>
      <c r="D139" s="12">
        <v>12655</v>
      </c>
      <c r="E139" s="12"/>
      <c r="F139" s="2">
        <v>0</v>
      </c>
      <c r="G139" s="2">
        <f t="shared" si="21"/>
        <v>12718</v>
      </c>
      <c r="H139" s="3"/>
      <c r="I139" s="3"/>
      <c r="J139" s="3"/>
      <c r="K139" s="3"/>
      <c r="L139" s="3"/>
    </row>
    <row r="140" spans="1:12" s="2" customFormat="1" x14ac:dyDescent="0.2">
      <c r="A140" s="13" t="s">
        <v>114</v>
      </c>
      <c r="B140" s="14">
        <v>1419</v>
      </c>
      <c r="C140" s="2">
        <f t="shared" si="20"/>
        <v>-6</v>
      </c>
      <c r="D140" s="12">
        <v>1425</v>
      </c>
      <c r="E140" s="12"/>
      <c r="F140" s="2">
        <v>0</v>
      </c>
      <c r="G140" s="2">
        <f t="shared" si="21"/>
        <v>1419</v>
      </c>
      <c r="H140" s="3"/>
      <c r="I140" s="3"/>
      <c r="J140" s="3"/>
      <c r="K140" s="3"/>
      <c r="L140" s="3"/>
    </row>
    <row r="141" spans="1:12" s="2" customFormat="1" x14ac:dyDescent="0.2">
      <c r="A141" s="13" t="s">
        <v>115</v>
      </c>
      <c r="B141" s="14">
        <v>826865</v>
      </c>
      <c r="C141" s="2">
        <f t="shared" si="20"/>
        <v>5081</v>
      </c>
      <c r="D141" s="12">
        <v>821784</v>
      </c>
      <c r="E141" s="12"/>
      <c r="F141" s="2">
        <v>590</v>
      </c>
      <c r="G141" s="2">
        <f t="shared" si="21"/>
        <v>826275</v>
      </c>
      <c r="H141" s="3"/>
      <c r="I141" s="3"/>
      <c r="J141" s="3"/>
      <c r="K141" s="3"/>
      <c r="L141" s="3"/>
    </row>
    <row r="142" spans="1:12" s="2" customFormat="1" x14ac:dyDescent="0.2">
      <c r="A142" s="13" t="s">
        <v>116</v>
      </c>
      <c r="B142" s="14">
        <v>21615</v>
      </c>
      <c r="C142" s="2">
        <f t="shared" si="20"/>
        <v>253</v>
      </c>
      <c r="D142" s="12">
        <v>21362</v>
      </c>
      <c r="E142" s="12"/>
      <c r="F142" s="2">
        <v>0</v>
      </c>
      <c r="G142" s="2">
        <f t="shared" si="21"/>
        <v>21615</v>
      </c>
      <c r="H142" s="3"/>
      <c r="I142" s="3"/>
      <c r="J142" s="3"/>
      <c r="K142" s="3"/>
      <c r="L142" s="3"/>
    </row>
    <row r="143" spans="1:12" s="2" customFormat="1" x14ac:dyDescent="0.2">
      <c r="A143" s="13" t="s">
        <v>117</v>
      </c>
      <c r="B143" s="14">
        <v>7112</v>
      </c>
      <c r="C143" s="2">
        <f t="shared" si="20"/>
        <v>75</v>
      </c>
      <c r="D143" s="12">
        <v>7037</v>
      </c>
      <c r="E143" s="12"/>
      <c r="F143" s="2">
        <v>0</v>
      </c>
      <c r="G143" s="2">
        <f t="shared" si="21"/>
        <v>7112</v>
      </c>
      <c r="H143" s="3"/>
      <c r="I143" s="3"/>
      <c r="J143" s="3"/>
      <c r="K143" s="3"/>
      <c r="L143" s="3"/>
    </row>
    <row r="144" spans="1:12" s="2" customFormat="1" x14ac:dyDescent="0.2">
      <c r="A144" s="15"/>
      <c r="B144" s="12"/>
      <c r="C144" s="12"/>
      <c r="D144" s="12"/>
      <c r="E144" s="12"/>
      <c r="H144" s="3"/>
      <c r="I144" s="3"/>
      <c r="J144" s="3"/>
      <c r="K144" s="3"/>
      <c r="L144" s="3"/>
    </row>
    <row r="145" spans="1:12" s="2" customFormat="1" x14ac:dyDescent="0.2">
      <c r="A145" s="11" t="s">
        <v>1370</v>
      </c>
      <c r="B145" s="12">
        <v>299511</v>
      </c>
      <c r="C145" s="2">
        <f t="shared" ref="C145:C148" si="22">B145-D145</f>
        <v>1892</v>
      </c>
      <c r="D145" s="12">
        <v>297619</v>
      </c>
      <c r="E145" s="12"/>
      <c r="F145" s="2">
        <v>2734</v>
      </c>
      <c r="G145" s="2">
        <f>B145-F145</f>
        <v>296777</v>
      </c>
      <c r="H145" s="3"/>
      <c r="I145" s="3"/>
      <c r="J145" s="3"/>
      <c r="K145" s="3"/>
      <c r="L145" s="3"/>
    </row>
    <row r="146" spans="1:12" s="2" customFormat="1" x14ac:dyDescent="0.2">
      <c r="A146" s="13" t="s">
        <v>119</v>
      </c>
      <c r="B146" s="14">
        <v>1693</v>
      </c>
      <c r="C146" s="2">
        <f t="shared" si="22"/>
        <v>-5</v>
      </c>
      <c r="D146" s="12">
        <v>1698</v>
      </c>
      <c r="E146" s="12"/>
      <c r="F146" s="2">
        <v>0</v>
      </c>
      <c r="G146" s="2">
        <f>B146-F146</f>
        <v>1693</v>
      </c>
      <c r="H146" s="3"/>
      <c r="I146" s="3"/>
      <c r="J146" s="3"/>
      <c r="K146" s="3"/>
      <c r="L146" s="3"/>
    </row>
    <row r="147" spans="1:12" s="2" customFormat="1" x14ac:dyDescent="0.2">
      <c r="A147" s="13" t="s">
        <v>120</v>
      </c>
      <c r="B147" s="14">
        <v>52022</v>
      </c>
      <c r="C147" s="2">
        <f t="shared" si="22"/>
        <v>99</v>
      </c>
      <c r="D147" s="12">
        <v>51923</v>
      </c>
      <c r="E147" s="12"/>
      <c r="F147" s="2">
        <v>33</v>
      </c>
      <c r="G147" s="2">
        <f>B147-F147</f>
        <v>51989</v>
      </c>
      <c r="H147" s="3"/>
      <c r="I147" s="3"/>
      <c r="J147" s="3"/>
      <c r="K147" s="3"/>
      <c r="L147" s="3"/>
    </row>
    <row r="148" spans="1:12" s="2" customFormat="1" x14ac:dyDescent="0.2">
      <c r="A148" s="13" t="s">
        <v>143</v>
      </c>
      <c r="B148" s="14">
        <v>245796</v>
      </c>
      <c r="C148" s="2">
        <f t="shared" si="22"/>
        <v>1798</v>
      </c>
      <c r="D148" s="12">
        <v>243998</v>
      </c>
      <c r="E148" s="12"/>
      <c r="F148" s="2">
        <v>2701</v>
      </c>
      <c r="G148" s="2">
        <f>B148-F148</f>
        <v>243095</v>
      </c>
      <c r="H148" s="3"/>
      <c r="I148" s="3"/>
      <c r="J148" s="3"/>
      <c r="K148" s="3"/>
      <c r="L148" s="3"/>
    </row>
    <row r="149" spans="1:12" s="2" customFormat="1" x14ac:dyDescent="0.2">
      <c r="A149" s="15"/>
      <c r="B149" s="12"/>
      <c r="C149" s="12"/>
      <c r="D149" s="12"/>
      <c r="E149" s="12"/>
      <c r="H149" s="3"/>
      <c r="I149" s="3"/>
      <c r="J149" s="3"/>
      <c r="K149" s="3"/>
      <c r="L149" s="3"/>
    </row>
    <row r="150" spans="1:12" s="2" customFormat="1" x14ac:dyDescent="0.2">
      <c r="A150" s="11" t="s">
        <v>1371</v>
      </c>
      <c r="B150" s="12">
        <v>97160</v>
      </c>
      <c r="C150" s="2">
        <f t="shared" ref="C150:C156" si="23">B150-D150</f>
        <v>1464</v>
      </c>
      <c r="D150" s="12">
        <v>95696</v>
      </c>
      <c r="E150" s="12"/>
      <c r="F150" s="2">
        <v>0</v>
      </c>
      <c r="G150" s="2">
        <f t="shared" ref="G150:G156" si="24">B150-F150</f>
        <v>97160</v>
      </c>
      <c r="H150" s="3"/>
      <c r="I150" s="3"/>
      <c r="J150" s="3"/>
      <c r="K150" s="3"/>
      <c r="L150" s="3"/>
    </row>
    <row r="151" spans="1:12" s="2" customFormat="1" x14ac:dyDescent="0.2">
      <c r="A151" s="13" t="s">
        <v>122</v>
      </c>
      <c r="B151" s="14">
        <v>334</v>
      </c>
      <c r="C151" s="2">
        <f t="shared" si="23"/>
        <v>-4</v>
      </c>
      <c r="D151" s="12">
        <v>338</v>
      </c>
      <c r="E151" s="12"/>
      <c r="F151" s="2">
        <v>0</v>
      </c>
      <c r="G151" s="2">
        <f t="shared" si="24"/>
        <v>334</v>
      </c>
      <c r="H151" s="3"/>
      <c r="I151" s="3"/>
      <c r="J151" s="3"/>
      <c r="K151" s="3"/>
      <c r="L151" s="3"/>
    </row>
    <row r="152" spans="1:12" s="2" customFormat="1" x14ac:dyDescent="0.2">
      <c r="A152" s="13" t="s">
        <v>123</v>
      </c>
      <c r="B152" s="14">
        <v>2685</v>
      </c>
      <c r="C152" s="2">
        <f t="shared" si="23"/>
        <v>9</v>
      </c>
      <c r="D152" s="12">
        <v>2676</v>
      </c>
      <c r="E152" s="12"/>
      <c r="F152" s="2">
        <v>0</v>
      </c>
      <c r="G152" s="2">
        <f t="shared" si="24"/>
        <v>2685</v>
      </c>
      <c r="H152" s="3"/>
      <c r="I152" s="3"/>
      <c r="J152" s="3"/>
      <c r="K152" s="3"/>
      <c r="L152" s="3"/>
    </row>
    <row r="153" spans="1:12" s="2" customFormat="1" x14ac:dyDescent="0.2">
      <c r="A153" s="13" t="s">
        <v>124</v>
      </c>
      <c r="B153" s="14">
        <v>4422</v>
      </c>
      <c r="C153" s="2">
        <f t="shared" si="23"/>
        <v>-2</v>
      </c>
      <c r="D153" s="12">
        <v>4424</v>
      </c>
      <c r="E153" s="12"/>
      <c r="F153" s="2">
        <v>0</v>
      </c>
      <c r="G153" s="2">
        <f t="shared" si="24"/>
        <v>4422</v>
      </c>
      <c r="H153" s="3"/>
      <c r="I153" s="3"/>
      <c r="J153" s="3"/>
      <c r="K153" s="3"/>
      <c r="L153" s="3"/>
    </row>
    <row r="154" spans="1:12" s="2" customFormat="1" x14ac:dyDescent="0.2">
      <c r="A154" s="13" t="s">
        <v>125</v>
      </c>
      <c r="B154" s="14">
        <v>16</v>
      </c>
      <c r="C154" s="2">
        <f t="shared" si="23"/>
        <v>0</v>
      </c>
      <c r="D154" s="12">
        <v>16</v>
      </c>
      <c r="E154" s="12"/>
      <c r="F154" s="2">
        <v>0</v>
      </c>
      <c r="G154" s="2">
        <f t="shared" si="24"/>
        <v>16</v>
      </c>
      <c r="H154" s="3"/>
      <c r="I154" s="3"/>
      <c r="J154" s="3"/>
      <c r="K154" s="3"/>
      <c r="L154" s="3"/>
    </row>
    <row r="155" spans="1:12" s="2" customFormat="1" x14ac:dyDescent="0.2">
      <c r="A155" s="13" t="s">
        <v>126</v>
      </c>
      <c r="B155" s="14">
        <v>76450</v>
      </c>
      <c r="C155" s="2">
        <f t="shared" si="23"/>
        <v>1270</v>
      </c>
      <c r="D155" s="12">
        <v>75180</v>
      </c>
      <c r="E155" s="12"/>
      <c r="F155" s="2">
        <v>0</v>
      </c>
      <c r="G155" s="2">
        <f t="shared" si="24"/>
        <v>76450</v>
      </c>
      <c r="H155" s="3"/>
      <c r="I155" s="3"/>
      <c r="J155" s="3"/>
      <c r="K155" s="3"/>
      <c r="L155" s="3"/>
    </row>
    <row r="156" spans="1:12" s="2" customFormat="1" x14ac:dyDescent="0.2">
      <c r="A156" s="13" t="s">
        <v>143</v>
      </c>
      <c r="B156" s="14">
        <v>13253</v>
      </c>
      <c r="C156" s="2">
        <f t="shared" si="23"/>
        <v>191</v>
      </c>
      <c r="D156" s="12">
        <v>13062</v>
      </c>
      <c r="E156" s="12"/>
      <c r="F156" s="2">
        <v>0</v>
      </c>
      <c r="G156" s="2">
        <f t="shared" si="24"/>
        <v>13253</v>
      </c>
      <c r="H156" s="3"/>
      <c r="I156" s="3"/>
      <c r="J156" s="3"/>
      <c r="K156" s="3"/>
      <c r="L156" s="3"/>
    </row>
    <row r="157" spans="1:12" s="2" customFormat="1" x14ac:dyDescent="0.2">
      <c r="A157" s="15"/>
      <c r="B157" s="12"/>
      <c r="C157" s="12"/>
      <c r="D157" s="12"/>
      <c r="E157" s="12"/>
      <c r="H157" s="3"/>
      <c r="I157" s="3"/>
      <c r="J157" s="3"/>
      <c r="K157" s="3"/>
      <c r="L157" s="3"/>
    </row>
    <row r="158" spans="1:12" s="2" customFormat="1" x14ac:dyDescent="0.2">
      <c r="A158" s="11" t="s">
        <v>1372</v>
      </c>
      <c r="B158" s="12">
        <v>11530</v>
      </c>
      <c r="C158" s="2">
        <f t="shared" ref="C158:C161" si="25">B158-D158</f>
        <v>-19</v>
      </c>
      <c r="D158" s="12">
        <v>11549</v>
      </c>
      <c r="E158" s="12"/>
      <c r="F158" s="2">
        <v>1768</v>
      </c>
      <c r="G158" s="2">
        <f>B158-F158</f>
        <v>9762</v>
      </c>
      <c r="H158" s="3"/>
      <c r="I158" s="3"/>
      <c r="J158" s="3"/>
      <c r="K158" s="3"/>
      <c r="L158" s="3"/>
    </row>
    <row r="159" spans="1:12" s="2" customFormat="1" x14ac:dyDescent="0.2">
      <c r="A159" s="13" t="s">
        <v>128</v>
      </c>
      <c r="B159" s="14">
        <v>2256</v>
      </c>
      <c r="C159" s="2">
        <f t="shared" si="25"/>
        <v>25</v>
      </c>
      <c r="D159" s="12">
        <v>2231</v>
      </c>
      <c r="E159" s="12"/>
      <c r="F159" s="2">
        <v>0</v>
      </c>
      <c r="G159" s="2">
        <f>B159-F159</f>
        <v>2256</v>
      </c>
      <c r="H159" s="3"/>
      <c r="I159" s="3"/>
      <c r="J159" s="3"/>
      <c r="K159" s="3"/>
      <c r="L159" s="3"/>
    </row>
    <row r="160" spans="1:12" s="2" customFormat="1" x14ac:dyDescent="0.2">
      <c r="A160" s="13" t="s">
        <v>129</v>
      </c>
      <c r="B160" s="14">
        <v>2843</v>
      </c>
      <c r="C160" s="2">
        <f t="shared" si="25"/>
        <v>65</v>
      </c>
      <c r="D160" s="12">
        <v>2778</v>
      </c>
      <c r="E160" s="12"/>
      <c r="F160" s="2">
        <v>1480</v>
      </c>
      <c r="G160" s="2">
        <f>B160-F160</f>
        <v>1363</v>
      </c>
      <c r="H160" s="3"/>
      <c r="I160" s="3"/>
      <c r="J160" s="3"/>
      <c r="K160" s="3"/>
      <c r="L160" s="3"/>
    </row>
    <row r="161" spans="1:12" s="2" customFormat="1" x14ac:dyDescent="0.2">
      <c r="A161" s="13" t="s">
        <v>143</v>
      </c>
      <c r="B161" s="14">
        <v>6431</v>
      </c>
      <c r="C161" s="2">
        <f t="shared" si="25"/>
        <v>-109</v>
      </c>
      <c r="D161" s="12">
        <v>6540</v>
      </c>
      <c r="E161" s="12"/>
      <c r="F161" s="2">
        <v>288</v>
      </c>
      <c r="G161" s="2">
        <f>B161-F161</f>
        <v>6143</v>
      </c>
      <c r="H161" s="3"/>
      <c r="I161" s="3"/>
      <c r="J161" s="3"/>
      <c r="K161" s="3"/>
      <c r="L161" s="3"/>
    </row>
    <row r="162" spans="1:12" s="2" customFormat="1" x14ac:dyDescent="0.2">
      <c r="A162" s="15"/>
      <c r="B162" s="12"/>
      <c r="C162" s="12"/>
      <c r="D162" s="12"/>
      <c r="E162" s="12"/>
      <c r="H162" s="3"/>
      <c r="I162" s="3"/>
      <c r="J162" s="3"/>
      <c r="K162" s="3"/>
      <c r="L162" s="3"/>
    </row>
    <row r="163" spans="1:12" x14ac:dyDescent="0.2">
      <c r="A163" s="11" t="s">
        <v>1373</v>
      </c>
      <c r="B163" s="12">
        <v>47506</v>
      </c>
      <c r="C163" s="2">
        <f t="shared" ref="C163:C170" si="26">B163-D163</f>
        <v>1117</v>
      </c>
      <c r="D163" s="12">
        <v>46389</v>
      </c>
      <c r="E163" s="12"/>
      <c r="F163" s="2">
        <v>2888</v>
      </c>
      <c r="G163" s="2">
        <f t="shared" ref="G163:G170" si="27">B163-F163</f>
        <v>44618</v>
      </c>
    </row>
    <row r="164" spans="1:12" x14ac:dyDescent="0.2">
      <c r="A164" s="13" t="s">
        <v>131</v>
      </c>
      <c r="B164" s="14">
        <v>3143</v>
      </c>
      <c r="C164" s="2">
        <f t="shared" si="26"/>
        <v>-509</v>
      </c>
      <c r="D164" s="12">
        <v>3652</v>
      </c>
      <c r="E164" s="12"/>
      <c r="F164" s="2">
        <v>935</v>
      </c>
      <c r="G164" s="2">
        <f t="shared" si="27"/>
        <v>2208</v>
      </c>
    </row>
    <row r="165" spans="1:12" x14ac:dyDescent="0.2">
      <c r="A165" s="13" t="s">
        <v>132</v>
      </c>
      <c r="B165" s="2">
        <v>618</v>
      </c>
      <c r="C165" s="2">
        <f t="shared" si="26"/>
        <v>16</v>
      </c>
      <c r="D165" s="12">
        <v>602</v>
      </c>
      <c r="E165" s="12"/>
      <c r="F165" s="2">
        <v>0</v>
      </c>
      <c r="G165" s="2">
        <f t="shared" si="27"/>
        <v>618</v>
      </c>
    </row>
    <row r="166" spans="1:12" x14ac:dyDescent="0.2">
      <c r="A166" s="13" t="s">
        <v>133</v>
      </c>
      <c r="B166" s="2">
        <v>1444</v>
      </c>
      <c r="C166" s="2">
        <f t="shared" si="26"/>
        <v>-16</v>
      </c>
      <c r="D166" s="12">
        <v>1460</v>
      </c>
      <c r="E166" s="12"/>
      <c r="F166" s="2">
        <v>0</v>
      </c>
      <c r="G166" s="2">
        <f t="shared" si="27"/>
        <v>1444</v>
      </c>
    </row>
    <row r="167" spans="1:12" x14ac:dyDescent="0.2">
      <c r="A167" s="13" t="s">
        <v>134</v>
      </c>
      <c r="B167" s="14">
        <v>1728</v>
      </c>
      <c r="C167" s="2">
        <f t="shared" si="26"/>
        <v>-26</v>
      </c>
      <c r="D167" s="12">
        <v>1754</v>
      </c>
      <c r="E167" s="12"/>
      <c r="F167" s="2">
        <v>0</v>
      </c>
      <c r="G167" s="2">
        <f t="shared" si="27"/>
        <v>1728</v>
      </c>
    </row>
    <row r="168" spans="1:12" x14ac:dyDescent="0.2">
      <c r="A168" s="13" t="s">
        <v>135</v>
      </c>
      <c r="B168" s="14">
        <v>3119</v>
      </c>
      <c r="C168" s="2">
        <f t="shared" si="26"/>
        <v>115</v>
      </c>
      <c r="D168" s="12">
        <v>3004</v>
      </c>
      <c r="E168" s="12"/>
      <c r="F168" s="2">
        <v>0</v>
      </c>
      <c r="G168" s="2">
        <f t="shared" si="27"/>
        <v>3119</v>
      </c>
    </row>
    <row r="169" spans="1:12" x14ac:dyDescent="0.2">
      <c r="A169" s="13" t="s">
        <v>136</v>
      </c>
      <c r="B169" s="14">
        <v>7859</v>
      </c>
      <c r="C169" s="2">
        <f t="shared" si="26"/>
        <v>-113</v>
      </c>
      <c r="D169" s="12">
        <v>7972</v>
      </c>
      <c r="E169" s="12"/>
      <c r="F169" s="2">
        <v>421</v>
      </c>
      <c r="G169" s="2">
        <f t="shared" si="27"/>
        <v>7438</v>
      </c>
    </row>
    <row r="170" spans="1:12" x14ac:dyDescent="0.2">
      <c r="A170" s="13" t="s">
        <v>143</v>
      </c>
      <c r="B170" s="14">
        <v>29595</v>
      </c>
      <c r="C170" s="2">
        <f t="shared" si="26"/>
        <v>1650</v>
      </c>
      <c r="D170" s="12">
        <v>27945</v>
      </c>
      <c r="E170" s="12"/>
      <c r="F170" s="2">
        <v>1532</v>
      </c>
      <c r="G170" s="2">
        <f t="shared" si="27"/>
        <v>28063</v>
      </c>
    </row>
    <row r="171" spans="1:12" x14ac:dyDescent="0.2">
      <c r="A171" s="15"/>
      <c r="B171" s="12"/>
      <c r="C171" s="12"/>
      <c r="D171" s="12"/>
      <c r="E171" s="12"/>
      <c r="G171" s="2"/>
    </row>
    <row r="172" spans="1:12" x14ac:dyDescent="0.2">
      <c r="A172" s="11" t="s">
        <v>1374</v>
      </c>
      <c r="B172" s="12">
        <v>16946</v>
      </c>
      <c r="C172" s="2">
        <f t="shared" ref="C172:C176" si="28">B172-D172</f>
        <v>7</v>
      </c>
      <c r="D172" s="12">
        <v>16939</v>
      </c>
      <c r="E172" s="12"/>
      <c r="F172" s="2">
        <v>901</v>
      </c>
      <c r="G172" s="2">
        <f>B172-F172</f>
        <v>16045</v>
      </c>
    </row>
    <row r="173" spans="1:12" x14ac:dyDescent="0.2">
      <c r="A173" s="13" t="s">
        <v>138</v>
      </c>
      <c r="B173" s="14">
        <v>425</v>
      </c>
      <c r="C173" s="2">
        <f t="shared" si="28"/>
        <v>-31</v>
      </c>
      <c r="D173" s="12">
        <v>456</v>
      </c>
      <c r="E173" s="12"/>
      <c r="F173" s="2">
        <v>0</v>
      </c>
      <c r="G173" s="2">
        <f>B173-F173</f>
        <v>425</v>
      </c>
    </row>
    <row r="174" spans="1:12" x14ac:dyDescent="0.2">
      <c r="A174" s="13" t="s">
        <v>139</v>
      </c>
      <c r="B174" s="14">
        <v>276</v>
      </c>
      <c r="C174" s="2">
        <f t="shared" si="28"/>
        <v>-2</v>
      </c>
      <c r="D174" s="12">
        <v>278</v>
      </c>
      <c r="E174" s="12"/>
      <c r="F174" s="2">
        <v>0</v>
      </c>
      <c r="G174" s="2">
        <f>B174-F174</f>
        <v>276</v>
      </c>
    </row>
    <row r="175" spans="1:12" x14ac:dyDescent="0.2">
      <c r="A175" s="13" t="s">
        <v>140</v>
      </c>
      <c r="B175" s="14">
        <v>1956</v>
      </c>
      <c r="C175" s="2">
        <f t="shared" si="28"/>
        <v>-43</v>
      </c>
      <c r="D175" s="12">
        <v>1999</v>
      </c>
      <c r="E175" s="12"/>
      <c r="F175" s="2">
        <v>0</v>
      </c>
      <c r="G175" s="2">
        <f>B175-F175</f>
        <v>1956</v>
      </c>
    </row>
    <row r="176" spans="1:12" x14ac:dyDescent="0.2">
      <c r="A176" s="13" t="s">
        <v>143</v>
      </c>
      <c r="B176" s="14">
        <v>14289</v>
      </c>
      <c r="C176" s="2">
        <f t="shared" si="28"/>
        <v>83</v>
      </c>
      <c r="D176" s="12">
        <v>14206</v>
      </c>
      <c r="E176" s="12"/>
      <c r="F176" s="2">
        <v>901</v>
      </c>
      <c r="G176" s="2">
        <f>B176-F176</f>
        <v>13388</v>
      </c>
    </row>
    <row r="177" spans="1:12" s="2" customFormat="1" x14ac:dyDescent="0.2">
      <c r="A177" s="15"/>
      <c r="B177" s="12"/>
      <c r="C177" s="12"/>
      <c r="D177" s="12"/>
      <c r="E177" s="12"/>
      <c r="H177" s="3"/>
      <c r="I177" s="3"/>
      <c r="J177" s="3"/>
      <c r="K177" s="3"/>
      <c r="L177" s="3"/>
    </row>
    <row r="178" spans="1:12" s="2" customFormat="1" x14ac:dyDescent="0.2">
      <c r="A178" s="11" t="s">
        <v>1375</v>
      </c>
      <c r="B178" s="12">
        <v>12671</v>
      </c>
      <c r="C178" s="2">
        <f t="shared" ref="C178:C180" si="29">B178-D178</f>
        <v>-213</v>
      </c>
      <c r="D178" s="12">
        <v>12884</v>
      </c>
      <c r="E178" s="12"/>
      <c r="F178" s="2">
        <v>972</v>
      </c>
      <c r="G178" s="2">
        <f>B178-F178</f>
        <v>11699</v>
      </c>
      <c r="H178" s="3"/>
      <c r="I178" s="3"/>
      <c r="J178" s="3"/>
      <c r="K178" s="3"/>
      <c r="L178" s="3"/>
    </row>
    <row r="179" spans="1:12" s="2" customFormat="1" x14ac:dyDescent="0.2">
      <c r="A179" s="13" t="s">
        <v>142</v>
      </c>
      <c r="B179" s="14">
        <v>1666</v>
      </c>
      <c r="C179" s="2">
        <f t="shared" si="29"/>
        <v>-14</v>
      </c>
      <c r="D179" s="12">
        <v>1680</v>
      </c>
      <c r="E179" s="12"/>
      <c r="F179" s="2">
        <v>0</v>
      </c>
      <c r="G179" s="2">
        <f>B179-F179</f>
        <v>1666</v>
      </c>
      <c r="H179" s="3"/>
      <c r="I179" s="3"/>
      <c r="J179" s="3"/>
      <c r="K179" s="3"/>
      <c r="L179" s="3"/>
    </row>
    <row r="180" spans="1:12" s="2" customFormat="1" x14ac:dyDescent="0.2">
      <c r="A180" s="13" t="s">
        <v>143</v>
      </c>
      <c r="B180" s="14">
        <v>11005</v>
      </c>
      <c r="C180" s="2">
        <f t="shared" si="29"/>
        <v>-199</v>
      </c>
      <c r="D180" s="12">
        <v>11204</v>
      </c>
      <c r="E180" s="12"/>
      <c r="F180" s="2">
        <v>972</v>
      </c>
      <c r="G180" s="2">
        <f>B180-F180</f>
        <v>10033</v>
      </c>
      <c r="H180" s="3"/>
      <c r="I180" s="3"/>
      <c r="J180" s="3"/>
      <c r="K180" s="3"/>
      <c r="L180" s="3"/>
    </row>
    <row r="181" spans="1:12" s="2" customFormat="1" x14ac:dyDescent="0.2">
      <c r="A181" s="15"/>
      <c r="B181" s="12"/>
      <c r="C181" s="12"/>
      <c r="D181" s="12"/>
      <c r="E181" s="12"/>
      <c r="H181" s="3"/>
      <c r="I181" s="3"/>
      <c r="J181" s="3"/>
      <c r="K181" s="3"/>
      <c r="L181" s="3"/>
    </row>
    <row r="182" spans="1:12" s="2" customFormat="1" x14ac:dyDescent="0.2">
      <c r="A182" s="11" t="s">
        <v>1376</v>
      </c>
      <c r="B182" s="12">
        <v>15907</v>
      </c>
      <c r="C182" s="2">
        <f t="shared" ref="C182:C185" si="30">B182-D182</f>
        <v>44</v>
      </c>
      <c r="D182" s="12">
        <v>15863</v>
      </c>
      <c r="E182" s="12"/>
      <c r="F182" s="2">
        <v>3306</v>
      </c>
      <c r="G182" s="2">
        <f>B182-F182</f>
        <v>12601</v>
      </c>
      <c r="H182" s="3"/>
      <c r="I182" s="3"/>
      <c r="J182" s="3"/>
      <c r="K182" s="3"/>
      <c r="L182" s="3"/>
    </row>
    <row r="183" spans="1:12" s="2" customFormat="1" x14ac:dyDescent="0.2">
      <c r="A183" s="13" t="s">
        <v>145</v>
      </c>
      <c r="B183" s="14">
        <v>3472</v>
      </c>
      <c r="C183" s="2">
        <f t="shared" si="30"/>
        <v>27</v>
      </c>
      <c r="D183" s="12">
        <v>3445</v>
      </c>
      <c r="E183" s="12"/>
      <c r="F183" s="2">
        <v>0</v>
      </c>
      <c r="G183" s="2">
        <f>B183-F183</f>
        <v>3472</v>
      </c>
      <c r="H183" s="3"/>
      <c r="I183" s="3"/>
      <c r="J183" s="3"/>
      <c r="K183" s="3"/>
      <c r="L183" s="3"/>
    </row>
    <row r="184" spans="1:12" s="2" customFormat="1" x14ac:dyDescent="0.2">
      <c r="A184" s="13" t="s">
        <v>146</v>
      </c>
      <c r="B184" s="14">
        <v>1977</v>
      </c>
      <c r="C184" s="2">
        <f t="shared" si="30"/>
        <v>-4</v>
      </c>
      <c r="D184" s="12">
        <v>1981</v>
      </c>
      <c r="E184" s="12"/>
      <c r="F184" s="2">
        <v>0</v>
      </c>
      <c r="G184" s="2">
        <f>B184-F184</f>
        <v>1977</v>
      </c>
      <c r="H184" s="3"/>
      <c r="I184" s="3"/>
      <c r="J184" s="3"/>
      <c r="K184" s="3"/>
      <c r="L184" s="3"/>
    </row>
    <row r="185" spans="1:12" s="2" customFormat="1" x14ac:dyDescent="0.2">
      <c r="A185" s="13" t="s">
        <v>143</v>
      </c>
      <c r="B185" s="14">
        <v>10458</v>
      </c>
      <c r="C185" s="2">
        <f t="shared" si="30"/>
        <v>21</v>
      </c>
      <c r="D185" s="12">
        <v>10437</v>
      </c>
      <c r="E185" s="12"/>
      <c r="F185" s="2">
        <v>3306</v>
      </c>
      <c r="G185" s="2">
        <f>B185-F185</f>
        <v>7152</v>
      </c>
      <c r="H185" s="3"/>
      <c r="I185" s="3"/>
      <c r="J185" s="3"/>
      <c r="K185" s="3"/>
      <c r="L185" s="3"/>
    </row>
    <row r="186" spans="1:12" s="2" customFormat="1" x14ac:dyDescent="0.2">
      <c r="A186" s="15"/>
      <c r="B186" s="12" t="s">
        <v>722</v>
      </c>
      <c r="C186" s="12"/>
      <c r="D186" s="12"/>
      <c r="E186" s="12"/>
      <c r="H186" s="3"/>
      <c r="I186" s="3"/>
      <c r="J186" s="3"/>
      <c r="K186" s="3"/>
      <c r="L186" s="3"/>
    </row>
    <row r="187" spans="1:12" s="2" customFormat="1" x14ac:dyDescent="0.2">
      <c r="A187" s="11" t="s">
        <v>1377</v>
      </c>
      <c r="B187" s="12">
        <v>14836</v>
      </c>
      <c r="C187" s="2">
        <f t="shared" ref="C187:C191" si="31">B187-D187</f>
        <v>37</v>
      </c>
      <c r="D187" s="12">
        <v>14799</v>
      </c>
      <c r="E187" s="12"/>
      <c r="F187" s="2">
        <v>2822</v>
      </c>
      <c r="G187" s="2">
        <f>B187-F187</f>
        <v>12014</v>
      </c>
      <c r="H187" s="3"/>
      <c r="I187" s="3"/>
      <c r="J187" s="3"/>
      <c r="K187" s="3"/>
      <c r="L187" s="3"/>
    </row>
    <row r="188" spans="1:12" s="2" customFormat="1" x14ac:dyDescent="0.2">
      <c r="A188" s="13" t="s">
        <v>148</v>
      </c>
      <c r="B188" s="14">
        <v>2970</v>
      </c>
      <c r="C188" s="2">
        <f t="shared" si="31"/>
        <v>-1576</v>
      </c>
      <c r="D188" s="12">
        <v>4546</v>
      </c>
      <c r="E188" s="12"/>
      <c r="F188" s="2">
        <v>1278</v>
      </c>
      <c r="G188" s="2">
        <f>B188-F188</f>
        <v>1692</v>
      </c>
      <c r="H188" s="3"/>
      <c r="I188" s="3"/>
      <c r="J188" s="3"/>
      <c r="K188" s="3"/>
      <c r="L188" s="3"/>
    </row>
    <row r="189" spans="1:12" s="2" customFormat="1" x14ac:dyDescent="0.2">
      <c r="A189" s="13" t="s">
        <v>149</v>
      </c>
      <c r="B189" s="14">
        <v>906</v>
      </c>
      <c r="C189" s="2">
        <f t="shared" si="31"/>
        <v>28</v>
      </c>
      <c r="D189" s="12">
        <v>878</v>
      </c>
      <c r="E189" s="12"/>
      <c r="F189" s="2">
        <v>0</v>
      </c>
      <c r="G189" s="2">
        <f>B189-F189</f>
        <v>906</v>
      </c>
      <c r="H189" s="3"/>
      <c r="I189" s="3"/>
      <c r="J189" s="3"/>
      <c r="K189" s="3"/>
      <c r="L189" s="3"/>
    </row>
    <row r="190" spans="1:12" s="2" customFormat="1" x14ac:dyDescent="0.2">
      <c r="A190" s="13" t="s">
        <v>150</v>
      </c>
      <c r="B190" s="14">
        <v>770</v>
      </c>
      <c r="C190" s="2">
        <f t="shared" si="31"/>
        <v>-7</v>
      </c>
      <c r="D190" s="12">
        <v>777</v>
      </c>
      <c r="E190" s="12"/>
      <c r="F190" s="2">
        <v>0</v>
      </c>
      <c r="G190" s="2">
        <f>B190-F190</f>
        <v>770</v>
      </c>
      <c r="H190" s="3"/>
      <c r="I190" s="3"/>
      <c r="J190" s="3"/>
      <c r="K190" s="3"/>
      <c r="L190" s="3"/>
    </row>
    <row r="191" spans="1:12" s="2" customFormat="1" x14ac:dyDescent="0.2">
      <c r="A191" s="13" t="s">
        <v>143</v>
      </c>
      <c r="B191" s="14">
        <v>10190</v>
      </c>
      <c r="C191" s="2">
        <f t="shared" si="31"/>
        <v>1592</v>
      </c>
      <c r="D191" s="12">
        <v>8598</v>
      </c>
      <c r="E191" s="12"/>
      <c r="F191" s="2">
        <v>1544</v>
      </c>
      <c r="G191" s="2">
        <f>B191-F191</f>
        <v>8646</v>
      </c>
      <c r="H191" s="3"/>
      <c r="I191" s="3"/>
      <c r="J191" s="3"/>
      <c r="K191" s="3"/>
      <c r="L191" s="3"/>
    </row>
    <row r="192" spans="1:12" s="2" customFormat="1" x14ac:dyDescent="0.2">
      <c r="A192" s="15"/>
      <c r="B192" s="12"/>
      <c r="C192" s="12"/>
      <c r="D192" s="12"/>
      <c r="E192" s="12"/>
      <c r="H192" s="3"/>
      <c r="I192" s="3"/>
      <c r="J192" s="3"/>
      <c r="K192" s="3"/>
      <c r="L192" s="3"/>
    </row>
    <row r="193" spans="1:12" s="2" customFormat="1" x14ac:dyDescent="0.2">
      <c r="A193" s="11" t="s">
        <v>1378</v>
      </c>
      <c r="B193" s="12">
        <v>27762</v>
      </c>
      <c r="C193" s="2">
        <f t="shared" ref="C193:C197" si="32">B193-D193</f>
        <v>31</v>
      </c>
      <c r="D193" s="12">
        <v>27731</v>
      </c>
      <c r="E193" s="12"/>
      <c r="F193" s="2">
        <v>1903</v>
      </c>
      <c r="G193" s="2">
        <f>B193-F193</f>
        <v>25859</v>
      </c>
      <c r="H193" s="3"/>
      <c r="I193" s="3"/>
      <c r="J193" s="3"/>
      <c r="K193" s="3"/>
      <c r="L193" s="3"/>
    </row>
    <row r="194" spans="1:12" s="2" customFormat="1" x14ac:dyDescent="0.2">
      <c r="A194" s="13" t="s">
        <v>152</v>
      </c>
      <c r="B194" s="14">
        <v>2930</v>
      </c>
      <c r="C194" s="2">
        <f t="shared" si="32"/>
        <v>0</v>
      </c>
      <c r="D194" s="12">
        <v>2930</v>
      </c>
      <c r="E194" s="12"/>
      <c r="F194" s="2">
        <v>0</v>
      </c>
      <c r="G194" s="2">
        <f>B194-F194</f>
        <v>2930</v>
      </c>
      <c r="H194" s="3"/>
      <c r="I194" s="3"/>
      <c r="J194" s="3"/>
      <c r="K194" s="3"/>
      <c r="L194" s="3"/>
    </row>
    <row r="195" spans="1:12" s="2" customFormat="1" x14ac:dyDescent="0.2">
      <c r="A195" s="13" t="s">
        <v>153</v>
      </c>
      <c r="B195" s="14">
        <v>5072</v>
      </c>
      <c r="C195" s="2">
        <f t="shared" si="32"/>
        <v>71</v>
      </c>
      <c r="D195" s="12">
        <v>5001</v>
      </c>
      <c r="E195" s="12"/>
      <c r="F195" s="2">
        <v>0</v>
      </c>
      <c r="G195" s="2">
        <f>B195-F195</f>
        <v>5072</v>
      </c>
      <c r="H195" s="3"/>
      <c r="I195" s="3"/>
      <c r="J195" s="3"/>
      <c r="K195" s="3"/>
      <c r="L195" s="3"/>
    </row>
    <row r="196" spans="1:12" s="2" customFormat="1" x14ac:dyDescent="0.2">
      <c r="A196" s="13" t="s">
        <v>154</v>
      </c>
      <c r="B196" s="14">
        <v>1810</v>
      </c>
      <c r="C196" s="2">
        <f t="shared" si="32"/>
        <v>-17</v>
      </c>
      <c r="D196" s="12">
        <v>1827</v>
      </c>
      <c r="E196" s="12"/>
      <c r="F196" s="2">
        <v>0</v>
      </c>
      <c r="G196" s="2">
        <f>B196-F196</f>
        <v>1810</v>
      </c>
      <c r="H196" s="3"/>
      <c r="I196" s="3"/>
      <c r="J196" s="3"/>
      <c r="K196" s="3"/>
      <c r="L196" s="3"/>
    </row>
    <row r="197" spans="1:12" s="2" customFormat="1" x14ac:dyDescent="0.2">
      <c r="A197" s="13" t="s">
        <v>143</v>
      </c>
      <c r="B197" s="14">
        <v>17950</v>
      </c>
      <c r="C197" s="2">
        <f t="shared" si="32"/>
        <v>-23</v>
      </c>
      <c r="D197" s="12">
        <v>17973</v>
      </c>
      <c r="E197" s="12"/>
      <c r="F197" s="2">
        <v>1903</v>
      </c>
      <c r="G197" s="2">
        <f>B197-F197</f>
        <v>16047</v>
      </c>
      <c r="H197" s="3"/>
      <c r="I197" s="3"/>
      <c r="J197" s="3"/>
      <c r="K197" s="3"/>
      <c r="L197" s="3"/>
    </row>
    <row r="198" spans="1:12" s="2" customFormat="1" x14ac:dyDescent="0.2">
      <c r="A198" s="15"/>
      <c r="B198" s="12"/>
      <c r="C198" s="12"/>
      <c r="D198" s="12"/>
      <c r="E198" s="12"/>
      <c r="H198" s="3"/>
      <c r="I198" s="3"/>
      <c r="J198" s="3"/>
      <c r="K198" s="3"/>
      <c r="L198" s="3"/>
    </row>
    <row r="199" spans="1:12" s="2" customFormat="1" x14ac:dyDescent="0.2">
      <c r="A199" s="11" t="s">
        <v>1379</v>
      </c>
      <c r="B199" s="12">
        <v>38132</v>
      </c>
      <c r="C199" s="2">
        <f t="shared" ref="C199:C202" si="33">B199-D199</f>
        <v>-1008</v>
      </c>
      <c r="D199" s="12">
        <v>39140</v>
      </c>
      <c r="E199" s="12"/>
      <c r="F199" s="2">
        <v>260</v>
      </c>
      <c r="G199" s="2">
        <f>B199-F199</f>
        <v>37872</v>
      </c>
      <c r="H199" s="3"/>
      <c r="I199" s="3"/>
      <c r="J199" s="3"/>
      <c r="K199" s="3"/>
      <c r="L199" s="3"/>
    </row>
    <row r="200" spans="1:12" s="2" customFormat="1" x14ac:dyDescent="0.2">
      <c r="A200" s="13" t="s">
        <v>156</v>
      </c>
      <c r="B200" s="14">
        <v>7215</v>
      </c>
      <c r="C200" s="2">
        <f t="shared" si="33"/>
        <v>60</v>
      </c>
      <c r="D200" s="12">
        <v>7155</v>
      </c>
      <c r="E200" s="12"/>
      <c r="F200" s="2">
        <v>0</v>
      </c>
      <c r="G200" s="2">
        <f>B200-F200</f>
        <v>7215</v>
      </c>
      <c r="H200" s="3"/>
      <c r="I200" s="3"/>
      <c r="J200" s="3"/>
      <c r="K200" s="3"/>
      <c r="L200" s="3"/>
    </row>
    <row r="201" spans="1:12" s="2" customFormat="1" x14ac:dyDescent="0.2">
      <c r="A201" s="13" t="s">
        <v>157</v>
      </c>
      <c r="B201" s="14">
        <v>4629</v>
      </c>
      <c r="C201" s="2">
        <f t="shared" si="33"/>
        <v>-11</v>
      </c>
      <c r="D201" s="12">
        <v>4640</v>
      </c>
      <c r="E201" s="12"/>
      <c r="F201" s="2">
        <v>0</v>
      </c>
      <c r="G201" s="2">
        <f>B201-F201</f>
        <v>4629</v>
      </c>
      <c r="H201" s="3"/>
      <c r="I201" s="3"/>
      <c r="J201" s="3"/>
      <c r="K201" s="3"/>
      <c r="L201" s="3"/>
    </row>
    <row r="202" spans="1:12" s="2" customFormat="1" x14ac:dyDescent="0.2">
      <c r="A202" s="13" t="s">
        <v>143</v>
      </c>
      <c r="B202" s="14">
        <v>26288</v>
      </c>
      <c r="C202" s="2">
        <f t="shared" si="33"/>
        <v>-1057</v>
      </c>
      <c r="D202" s="12">
        <v>27345</v>
      </c>
      <c r="E202" s="12"/>
      <c r="F202" s="2">
        <v>260</v>
      </c>
      <c r="G202" s="2">
        <f>B202-F202</f>
        <v>26028</v>
      </c>
      <c r="H202" s="3"/>
      <c r="I202" s="3"/>
      <c r="J202" s="3"/>
      <c r="K202" s="3"/>
      <c r="L202" s="3"/>
    </row>
    <row r="203" spans="1:12" s="2" customFormat="1" x14ac:dyDescent="0.2">
      <c r="A203" s="15"/>
      <c r="B203" s="12"/>
      <c r="C203" s="12"/>
      <c r="D203" s="12"/>
      <c r="E203" s="12"/>
      <c r="H203" s="3"/>
      <c r="I203" s="3"/>
      <c r="J203" s="3"/>
      <c r="K203" s="3"/>
      <c r="L203" s="3"/>
    </row>
    <row r="204" spans="1:12" x14ac:dyDescent="0.2">
      <c r="A204" s="11" t="s">
        <v>1380</v>
      </c>
      <c r="B204" s="12">
        <v>173104</v>
      </c>
      <c r="C204" s="2">
        <f t="shared" ref="C204:C207" si="34">B204-D204</f>
        <v>326</v>
      </c>
      <c r="D204" s="12">
        <v>172778</v>
      </c>
      <c r="E204" s="12"/>
      <c r="F204" s="2">
        <v>387</v>
      </c>
      <c r="G204" s="2">
        <f>B204-F204</f>
        <v>172717</v>
      </c>
    </row>
    <row r="205" spans="1:12" x14ac:dyDescent="0.2">
      <c r="A205" s="13" t="s">
        <v>159</v>
      </c>
      <c r="B205" s="14">
        <v>7702</v>
      </c>
      <c r="C205" s="2">
        <f t="shared" si="34"/>
        <v>-17</v>
      </c>
      <c r="D205" s="12">
        <v>7719</v>
      </c>
      <c r="E205" s="12"/>
      <c r="F205" s="2">
        <v>0</v>
      </c>
      <c r="G205" s="2">
        <f>B205-F205</f>
        <v>7702</v>
      </c>
    </row>
    <row r="206" spans="1:12" x14ac:dyDescent="0.2">
      <c r="A206" s="13" t="s">
        <v>694</v>
      </c>
      <c r="B206" s="2">
        <v>5</v>
      </c>
      <c r="C206" s="2">
        <f t="shared" si="34"/>
        <v>-7</v>
      </c>
      <c r="D206" s="12">
        <v>12</v>
      </c>
      <c r="E206" s="12"/>
      <c r="F206" s="2">
        <v>0</v>
      </c>
      <c r="G206" s="2">
        <f>B206-F206</f>
        <v>5</v>
      </c>
    </row>
    <row r="207" spans="1:12" x14ac:dyDescent="0.2">
      <c r="A207" s="13" t="s">
        <v>143</v>
      </c>
      <c r="B207" s="14">
        <v>165397</v>
      </c>
      <c r="C207" s="2">
        <f t="shared" si="34"/>
        <v>350</v>
      </c>
      <c r="D207" s="12">
        <v>165047</v>
      </c>
      <c r="E207" s="12"/>
      <c r="F207" s="2">
        <v>387</v>
      </c>
      <c r="G207" s="2">
        <f>B207-F207</f>
        <v>165010</v>
      </c>
    </row>
    <row r="208" spans="1:12" x14ac:dyDescent="0.2">
      <c r="A208" s="15"/>
      <c r="B208" s="12"/>
      <c r="C208" s="12"/>
      <c r="D208" s="12"/>
      <c r="E208" s="12"/>
      <c r="G208" s="2"/>
    </row>
    <row r="209" spans="1:12" x14ac:dyDescent="0.2">
      <c r="A209" s="11" t="s">
        <v>1381</v>
      </c>
      <c r="B209" s="12">
        <v>98955</v>
      </c>
      <c r="C209" s="2">
        <f t="shared" ref="C209:C213" si="35">B209-D209</f>
        <v>169</v>
      </c>
      <c r="D209" s="12">
        <v>98786</v>
      </c>
      <c r="E209" s="12"/>
      <c r="F209" s="2">
        <v>23</v>
      </c>
      <c r="G209" s="2">
        <f>B209-F209</f>
        <v>98932</v>
      </c>
    </row>
    <row r="210" spans="1:12" x14ac:dyDescent="0.2">
      <c r="A210" s="13" t="s">
        <v>162</v>
      </c>
      <c r="B210" s="14">
        <v>9086</v>
      </c>
      <c r="C210" s="2">
        <f t="shared" si="35"/>
        <v>250</v>
      </c>
      <c r="D210" s="12">
        <v>8836</v>
      </c>
      <c r="E210" s="12"/>
      <c r="F210" s="2">
        <v>0</v>
      </c>
      <c r="G210" s="2">
        <f>B210-F210</f>
        <v>9086</v>
      </c>
    </row>
    <row r="211" spans="1:12" x14ac:dyDescent="0.2">
      <c r="A211" s="13" t="s">
        <v>163</v>
      </c>
      <c r="B211" s="14">
        <v>2268</v>
      </c>
      <c r="C211" s="2">
        <f t="shared" si="35"/>
        <v>45</v>
      </c>
      <c r="D211" s="12">
        <v>2223</v>
      </c>
      <c r="E211" s="12"/>
      <c r="F211" s="2">
        <v>0</v>
      </c>
      <c r="G211" s="2">
        <f>B211-F211</f>
        <v>2268</v>
      </c>
    </row>
    <row r="212" spans="1:12" x14ac:dyDescent="0.2">
      <c r="A212" s="13" t="s">
        <v>164</v>
      </c>
      <c r="B212" s="14">
        <v>10560</v>
      </c>
      <c r="C212" s="2">
        <f t="shared" si="35"/>
        <v>69</v>
      </c>
      <c r="D212" s="12">
        <v>10491</v>
      </c>
      <c r="E212" s="12"/>
      <c r="F212" s="2">
        <v>0</v>
      </c>
      <c r="G212" s="2">
        <f>B212-F212</f>
        <v>10560</v>
      </c>
    </row>
    <row r="213" spans="1:12" x14ac:dyDescent="0.2">
      <c r="A213" s="13" t="s">
        <v>143</v>
      </c>
      <c r="B213" s="14">
        <v>77041</v>
      </c>
      <c r="C213" s="2">
        <f t="shared" si="35"/>
        <v>-195</v>
      </c>
      <c r="D213" s="12">
        <v>77236</v>
      </c>
      <c r="E213" s="12"/>
      <c r="F213" s="2">
        <v>23</v>
      </c>
      <c r="G213" s="2">
        <f>B213-F213</f>
        <v>77018</v>
      </c>
    </row>
    <row r="214" spans="1:12" x14ac:dyDescent="0.2">
      <c r="A214" s="15"/>
      <c r="B214" s="12"/>
      <c r="C214" s="12"/>
      <c r="D214" s="12"/>
      <c r="E214" s="12"/>
      <c r="G214" s="2"/>
    </row>
    <row r="215" spans="1:12" s="2" customFormat="1" x14ac:dyDescent="0.2">
      <c r="A215" s="11" t="s">
        <v>1382</v>
      </c>
      <c r="B215" s="12">
        <v>1256118</v>
      </c>
      <c r="C215" s="2">
        <f t="shared" ref="C215:C219" si="36">B215-D215</f>
        <v>26892</v>
      </c>
      <c r="D215" s="12">
        <v>1229226</v>
      </c>
      <c r="E215" s="12"/>
      <c r="F215" s="2">
        <v>841</v>
      </c>
      <c r="G215" s="2">
        <f>B215-F215</f>
        <v>1255277</v>
      </c>
      <c r="H215" s="3"/>
      <c r="I215" s="3"/>
      <c r="J215" s="3"/>
      <c r="K215" s="3"/>
      <c r="L215" s="3"/>
    </row>
    <row r="216" spans="1:12" x14ac:dyDescent="0.2">
      <c r="A216" s="13" t="s">
        <v>166</v>
      </c>
      <c r="B216" s="14">
        <v>34963</v>
      </c>
      <c r="C216" s="2">
        <f t="shared" si="36"/>
        <v>242</v>
      </c>
      <c r="D216" s="12">
        <v>34721</v>
      </c>
      <c r="E216" s="12"/>
      <c r="F216" s="2">
        <v>0</v>
      </c>
      <c r="G216" s="2">
        <f>B216-F216</f>
        <v>34963</v>
      </c>
    </row>
    <row r="217" spans="1:12" s="2" customFormat="1" x14ac:dyDescent="0.2">
      <c r="A217" s="13" t="s">
        <v>167</v>
      </c>
      <c r="B217" s="14">
        <v>341771</v>
      </c>
      <c r="C217" s="2">
        <f t="shared" si="36"/>
        <v>6062</v>
      </c>
      <c r="D217" s="12">
        <v>335709</v>
      </c>
      <c r="E217" s="12"/>
      <c r="F217" s="2">
        <v>597</v>
      </c>
      <c r="G217" s="2">
        <f>B217-F217</f>
        <v>341174</v>
      </c>
      <c r="H217" s="3"/>
      <c r="I217" s="3"/>
      <c r="J217" s="3"/>
      <c r="K217" s="3"/>
      <c r="L217" s="3"/>
    </row>
    <row r="218" spans="1:12" s="2" customFormat="1" x14ac:dyDescent="0.2">
      <c r="A218" s="13" t="s">
        <v>168</v>
      </c>
      <c r="B218" s="14">
        <v>24919</v>
      </c>
      <c r="C218" s="2">
        <f t="shared" si="36"/>
        <v>378</v>
      </c>
      <c r="D218" s="12">
        <v>24541</v>
      </c>
      <c r="E218" s="12"/>
      <c r="F218" s="2">
        <v>0</v>
      </c>
      <c r="G218" s="2">
        <f>B218-F218</f>
        <v>24919</v>
      </c>
      <c r="H218" s="3"/>
      <c r="I218" s="3"/>
      <c r="J218" s="3"/>
      <c r="K218" s="3"/>
      <c r="L218" s="3"/>
    </row>
    <row r="219" spans="1:12" x14ac:dyDescent="0.2">
      <c r="A219" s="13" t="s">
        <v>143</v>
      </c>
      <c r="B219" s="14">
        <v>854465</v>
      </c>
      <c r="C219" s="2">
        <f t="shared" si="36"/>
        <v>20210</v>
      </c>
      <c r="D219" s="12">
        <v>834255</v>
      </c>
      <c r="E219" s="12"/>
      <c r="F219" s="2">
        <v>244</v>
      </c>
      <c r="G219" s="2">
        <f>B219-F219</f>
        <v>854221</v>
      </c>
    </row>
    <row r="220" spans="1:12" s="2" customFormat="1" x14ac:dyDescent="0.2">
      <c r="A220" s="15"/>
      <c r="B220" s="12"/>
      <c r="C220" s="12"/>
      <c r="D220" s="12"/>
      <c r="E220" s="12"/>
      <c r="H220" s="3"/>
      <c r="I220" s="3"/>
      <c r="J220" s="3"/>
      <c r="K220" s="3"/>
      <c r="L220" s="3"/>
    </row>
    <row r="221" spans="1:12" s="2" customFormat="1" x14ac:dyDescent="0.2">
      <c r="A221" s="11" t="s">
        <v>1383</v>
      </c>
      <c r="B221" s="12">
        <v>19984</v>
      </c>
      <c r="C221" s="2">
        <f t="shared" ref="C221:C227" si="37">B221-D221</f>
        <v>57</v>
      </c>
      <c r="D221" s="12">
        <v>19927</v>
      </c>
      <c r="E221" s="12"/>
      <c r="F221" s="2">
        <v>1535</v>
      </c>
      <c r="G221" s="2">
        <f t="shared" ref="G221:G227" si="38">B221-F221</f>
        <v>18449</v>
      </c>
      <c r="H221" s="3"/>
      <c r="I221" s="3"/>
      <c r="J221" s="3"/>
      <c r="K221" s="3"/>
      <c r="L221" s="3"/>
    </row>
    <row r="222" spans="1:12" s="2" customFormat="1" x14ac:dyDescent="0.2">
      <c r="A222" s="13" t="s">
        <v>170</v>
      </c>
      <c r="B222" s="14">
        <v>2705</v>
      </c>
      <c r="C222" s="2">
        <f t="shared" si="37"/>
        <v>-88</v>
      </c>
      <c r="D222" s="12">
        <v>2793</v>
      </c>
      <c r="E222" s="12"/>
      <c r="F222" s="2">
        <v>0</v>
      </c>
      <c r="G222" s="2">
        <f t="shared" si="38"/>
        <v>2705</v>
      </c>
      <c r="H222" s="3"/>
      <c r="I222" s="3"/>
      <c r="J222" s="3"/>
      <c r="K222" s="3"/>
      <c r="L222" s="3"/>
    </row>
    <row r="223" spans="1:12" s="2" customFormat="1" x14ac:dyDescent="0.2">
      <c r="A223" s="13" t="s">
        <v>171</v>
      </c>
      <c r="B223" s="14">
        <v>364</v>
      </c>
      <c r="C223" s="2">
        <f t="shared" si="37"/>
        <v>0</v>
      </c>
      <c r="D223" s="12">
        <v>364</v>
      </c>
      <c r="E223" s="12"/>
      <c r="F223" s="2">
        <v>0</v>
      </c>
      <c r="G223" s="2">
        <f t="shared" si="38"/>
        <v>364</v>
      </c>
      <c r="H223" s="3"/>
      <c r="I223" s="3"/>
      <c r="J223" s="3"/>
      <c r="K223" s="3"/>
      <c r="L223" s="3"/>
    </row>
    <row r="224" spans="1:12" s="2" customFormat="1" x14ac:dyDescent="0.2">
      <c r="A224" s="13" t="s">
        <v>172</v>
      </c>
      <c r="B224" s="14">
        <v>194</v>
      </c>
      <c r="C224" s="2">
        <f t="shared" si="37"/>
        <v>-17</v>
      </c>
      <c r="D224" s="12">
        <v>211</v>
      </c>
      <c r="E224" s="12"/>
      <c r="F224" s="2">
        <v>0</v>
      </c>
      <c r="G224" s="2">
        <f t="shared" si="38"/>
        <v>194</v>
      </c>
      <c r="H224" s="3"/>
      <c r="I224" s="3"/>
      <c r="J224" s="3"/>
      <c r="K224" s="3"/>
      <c r="L224" s="3"/>
    </row>
    <row r="225" spans="1:12" s="2" customFormat="1" x14ac:dyDescent="0.2">
      <c r="A225" s="13" t="s">
        <v>173</v>
      </c>
      <c r="B225" s="14">
        <v>556</v>
      </c>
      <c r="C225" s="2">
        <f t="shared" si="37"/>
        <v>-42</v>
      </c>
      <c r="D225" s="12">
        <v>598</v>
      </c>
      <c r="E225" s="12"/>
      <c r="F225" s="2">
        <v>0</v>
      </c>
      <c r="G225" s="2">
        <f t="shared" si="38"/>
        <v>556</v>
      </c>
      <c r="H225" s="3"/>
      <c r="I225" s="3"/>
      <c r="J225" s="3"/>
      <c r="K225" s="3"/>
      <c r="L225" s="3"/>
    </row>
    <row r="226" spans="1:12" s="2" customFormat="1" x14ac:dyDescent="0.2">
      <c r="A226" s="13" t="s">
        <v>174</v>
      </c>
      <c r="B226" s="14">
        <v>297</v>
      </c>
      <c r="C226" s="2">
        <f t="shared" si="37"/>
        <v>8</v>
      </c>
      <c r="D226" s="12">
        <v>289</v>
      </c>
      <c r="E226" s="12"/>
      <c r="F226" s="2">
        <v>0</v>
      </c>
      <c r="G226" s="2">
        <f t="shared" si="38"/>
        <v>297</v>
      </c>
      <c r="H226" s="3"/>
      <c r="I226" s="3"/>
      <c r="J226" s="3"/>
      <c r="K226" s="3"/>
      <c r="L226" s="3"/>
    </row>
    <row r="227" spans="1:12" s="2" customFormat="1" x14ac:dyDescent="0.2">
      <c r="A227" s="13" t="s">
        <v>143</v>
      </c>
      <c r="B227" s="14">
        <v>15868</v>
      </c>
      <c r="C227" s="2">
        <f t="shared" si="37"/>
        <v>196</v>
      </c>
      <c r="D227" s="12">
        <v>15672</v>
      </c>
      <c r="E227" s="12"/>
      <c r="F227" s="2">
        <v>1535</v>
      </c>
      <c r="G227" s="2">
        <f t="shared" si="38"/>
        <v>14333</v>
      </c>
      <c r="H227" s="3"/>
      <c r="I227" s="3"/>
      <c r="J227" s="3"/>
      <c r="K227" s="3"/>
      <c r="L227" s="3"/>
    </row>
    <row r="228" spans="1:12" s="2" customFormat="1" x14ac:dyDescent="0.2">
      <c r="A228" s="15"/>
      <c r="B228" s="12"/>
      <c r="C228" s="12"/>
      <c r="D228" s="12"/>
      <c r="E228" s="12"/>
      <c r="H228" s="3"/>
      <c r="I228" s="3"/>
      <c r="J228" s="3"/>
      <c r="K228" s="3"/>
      <c r="L228" s="3"/>
    </row>
    <row r="229" spans="1:12" s="2" customFormat="1" x14ac:dyDescent="0.2">
      <c r="A229" s="11" t="s">
        <v>1384</v>
      </c>
      <c r="B229" s="12">
        <v>139446</v>
      </c>
      <c r="C229" s="2">
        <f t="shared" ref="C229:C235" si="39">B229-D229</f>
        <v>1418</v>
      </c>
      <c r="D229" s="12">
        <v>138028</v>
      </c>
      <c r="E229" s="12"/>
      <c r="F229" s="2">
        <v>354</v>
      </c>
      <c r="G229" s="2">
        <f t="shared" ref="G229:G235" si="40">B229-F229</f>
        <v>139092</v>
      </c>
      <c r="H229" s="3"/>
      <c r="I229" s="3"/>
      <c r="J229" s="3"/>
      <c r="K229" s="3"/>
      <c r="L229" s="3"/>
    </row>
    <row r="230" spans="1:12" s="2" customFormat="1" x14ac:dyDescent="0.2">
      <c r="A230" s="13" t="s">
        <v>176</v>
      </c>
      <c r="B230" s="14">
        <v>5201</v>
      </c>
      <c r="C230" s="2">
        <f t="shared" si="39"/>
        <v>4</v>
      </c>
      <c r="D230" s="12">
        <v>5197</v>
      </c>
      <c r="E230" s="12"/>
      <c r="F230" s="2">
        <v>0</v>
      </c>
      <c r="G230" s="2">
        <f t="shared" si="40"/>
        <v>5201</v>
      </c>
      <c r="H230" s="3"/>
      <c r="I230" s="3"/>
      <c r="J230" s="3"/>
      <c r="K230" s="3"/>
      <c r="L230" s="3"/>
    </row>
    <row r="231" spans="1:12" s="2" customFormat="1" x14ac:dyDescent="0.2">
      <c r="A231" s="13" t="s">
        <v>177</v>
      </c>
      <c r="B231" s="14">
        <v>3936</v>
      </c>
      <c r="C231" s="2">
        <f t="shared" si="39"/>
        <v>35</v>
      </c>
      <c r="D231" s="12">
        <v>3901</v>
      </c>
      <c r="E231" s="12"/>
      <c r="F231" s="2">
        <v>0</v>
      </c>
      <c r="G231" s="2">
        <f t="shared" si="40"/>
        <v>3936</v>
      </c>
      <c r="H231" s="3"/>
      <c r="I231" s="3"/>
      <c r="J231" s="3"/>
      <c r="K231" s="3"/>
      <c r="L231" s="3"/>
    </row>
    <row r="232" spans="1:12" s="2" customFormat="1" x14ac:dyDescent="0.2">
      <c r="A232" s="13" t="s">
        <v>178</v>
      </c>
      <c r="B232" s="14">
        <v>417</v>
      </c>
      <c r="C232" s="2">
        <f t="shared" si="39"/>
        <v>2</v>
      </c>
      <c r="D232" s="12">
        <v>415</v>
      </c>
      <c r="E232" s="12"/>
      <c r="F232" s="2">
        <v>0</v>
      </c>
      <c r="G232" s="2">
        <f t="shared" si="40"/>
        <v>417</v>
      </c>
      <c r="H232" s="3"/>
      <c r="I232" s="3"/>
      <c r="J232" s="3"/>
      <c r="K232" s="3"/>
      <c r="L232" s="3"/>
    </row>
    <row r="233" spans="1:12" s="2" customFormat="1" x14ac:dyDescent="0.2">
      <c r="A233" s="13" t="s">
        <v>179</v>
      </c>
      <c r="B233" s="14">
        <v>22188</v>
      </c>
      <c r="C233" s="2">
        <f t="shared" si="39"/>
        <v>259</v>
      </c>
      <c r="D233" s="12">
        <v>21929</v>
      </c>
      <c r="E233" s="12"/>
      <c r="F233" s="2">
        <v>0</v>
      </c>
      <c r="G233" s="2">
        <f t="shared" si="40"/>
        <v>22188</v>
      </c>
      <c r="H233" s="3"/>
      <c r="I233" s="3"/>
      <c r="J233" s="3"/>
      <c r="K233" s="3"/>
      <c r="L233" s="3"/>
    </row>
    <row r="234" spans="1:12" s="2" customFormat="1" x14ac:dyDescent="0.2">
      <c r="A234" s="13" t="s">
        <v>180</v>
      </c>
      <c r="B234" s="14">
        <v>15326</v>
      </c>
      <c r="C234" s="2">
        <f t="shared" si="39"/>
        <v>106</v>
      </c>
      <c r="D234" s="12">
        <v>15220</v>
      </c>
      <c r="E234" s="12"/>
      <c r="F234" s="2">
        <v>0</v>
      </c>
      <c r="G234" s="2">
        <f t="shared" si="40"/>
        <v>15326</v>
      </c>
      <c r="H234" s="3"/>
      <c r="I234" s="3"/>
      <c r="J234" s="3"/>
      <c r="K234" s="3"/>
      <c r="L234" s="3"/>
    </row>
    <row r="235" spans="1:12" s="2" customFormat="1" x14ac:dyDescent="0.2">
      <c r="A235" s="13" t="s">
        <v>143</v>
      </c>
      <c r="B235" s="14">
        <v>92378</v>
      </c>
      <c r="C235" s="2">
        <f t="shared" si="39"/>
        <v>1012</v>
      </c>
      <c r="D235" s="12">
        <v>91366</v>
      </c>
      <c r="E235" s="12"/>
      <c r="F235" s="2">
        <v>354</v>
      </c>
      <c r="G235" s="2">
        <f t="shared" si="40"/>
        <v>92024</v>
      </c>
      <c r="H235" s="3"/>
      <c r="I235" s="3"/>
      <c r="J235" s="3"/>
      <c r="K235" s="3"/>
      <c r="L235" s="3"/>
    </row>
    <row r="236" spans="1:12" s="2" customFormat="1" x14ac:dyDescent="0.2">
      <c r="A236" s="15"/>
      <c r="B236" s="12" t="s">
        <v>722</v>
      </c>
      <c r="C236" s="12"/>
      <c r="D236" s="12"/>
      <c r="E236" s="12"/>
      <c r="H236" s="3"/>
      <c r="I236" s="3"/>
      <c r="J236" s="3"/>
      <c r="K236" s="3"/>
      <c r="L236" s="3"/>
    </row>
    <row r="237" spans="1:12" s="2" customFormat="1" x14ac:dyDescent="0.2">
      <c r="A237" s="11" t="s">
        <v>1385</v>
      </c>
      <c r="B237" s="12">
        <v>49847</v>
      </c>
      <c r="C237" s="2">
        <f t="shared" ref="C237:C249" si="41">B237-D237</f>
        <v>101</v>
      </c>
      <c r="D237" s="12">
        <v>49746</v>
      </c>
      <c r="E237" s="12"/>
      <c r="F237" s="2">
        <v>7981</v>
      </c>
      <c r="G237" s="2">
        <f t="shared" ref="G237:G249" si="42">B237-F237</f>
        <v>41866</v>
      </c>
      <c r="H237" s="3"/>
      <c r="I237" s="3"/>
      <c r="J237" s="3"/>
      <c r="K237" s="3"/>
      <c r="L237" s="3"/>
    </row>
    <row r="238" spans="1:12" s="2" customFormat="1" x14ac:dyDescent="0.2">
      <c r="A238" s="13" t="s">
        <v>182</v>
      </c>
      <c r="B238" s="14">
        <v>485</v>
      </c>
      <c r="C238" s="2">
        <f t="shared" si="41"/>
        <v>-4</v>
      </c>
      <c r="D238" s="12">
        <v>489</v>
      </c>
      <c r="E238" s="12"/>
      <c r="F238" s="2">
        <v>0</v>
      </c>
      <c r="G238" s="2">
        <f t="shared" si="42"/>
        <v>485</v>
      </c>
      <c r="H238" s="3"/>
      <c r="I238" s="3"/>
      <c r="J238" s="3"/>
      <c r="K238" s="3"/>
      <c r="L238" s="3"/>
    </row>
    <row r="239" spans="1:12" s="2" customFormat="1" x14ac:dyDescent="0.2">
      <c r="A239" s="13" t="s">
        <v>183</v>
      </c>
      <c r="B239" s="14">
        <v>119</v>
      </c>
      <c r="C239" s="2">
        <f t="shared" si="41"/>
        <v>-2</v>
      </c>
      <c r="D239" s="12">
        <v>121</v>
      </c>
      <c r="E239" s="12"/>
      <c r="F239" s="2">
        <v>0</v>
      </c>
      <c r="G239" s="2">
        <f t="shared" si="42"/>
        <v>119</v>
      </c>
      <c r="H239" s="3"/>
      <c r="I239" s="3"/>
      <c r="J239" s="3"/>
      <c r="K239" s="3"/>
      <c r="L239" s="3"/>
    </row>
    <row r="240" spans="1:12" s="2" customFormat="1" x14ac:dyDescent="0.2">
      <c r="A240" s="13" t="s">
        <v>184</v>
      </c>
      <c r="B240" s="14">
        <v>225</v>
      </c>
      <c r="C240" s="2">
        <f t="shared" si="41"/>
        <v>-5</v>
      </c>
      <c r="D240" s="12">
        <v>230</v>
      </c>
      <c r="E240" s="12"/>
      <c r="F240" s="2">
        <v>0</v>
      </c>
      <c r="G240" s="2">
        <f t="shared" si="42"/>
        <v>225</v>
      </c>
      <c r="H240" s="3"/>
      <c r="I240" s="3"/>
      <c r="J240" s="3"/>
      <c r="K240" s="3"/>
      <c r="L240" s="3"/>
    </row>
    <row r="241" spans="1:12" s="2" customFormat="1" x14ac:dyDescent="0.2">
      <c r="A241" s="13" t="s">
        <v>185</v>
      </c>
      <c r="B241" s="14">
        <v>909</v>
      </c>
      <c r="C241" s="2">
        <f t="shared" si="41"/>
        <v>-24</v>
      </c>
      <c r="D241" s="12">
        <v>933</v>
      </c>
      <c r="E241" s="12"/>
      <c r="F241" s="2">
        <v>0</v>
      </c>
      <c r="G241" s="2">
        <f t="shared" si="42"/>
        <v>909</v>
      </c>
      <c r="H241" s="3"/>
      <c r="I241" s="3"/>
      <c r="J241" s="3"/>
      <c r="K241" s="3"/>
      <c r="L241" s="3"/>
    </row>
    <row r="242" spans="1:12" s="2" customFormat="1" x14ac:dyDescent="0.2">
      <c r="A242" s="13" t="s">
        <v>186</v>
      </c>
      <c r="B242" s="14">
        <v>2225</v>
      </c>
      <c r="C242" s="2">
        <f t="shared" si="41"/>
        <v>-53</v>
      </c>
      <c r="D242" s="12">
        <v>2278</v>
      </c>
      <c r="E242" s="12"/>
      <c r="F242" s="2">
        <v>0</v>
      </c>
      <c r="G242" s="2">
        <f t="shared" si="42"/>
        <v>2225</v>
      </c>
      <c r="H242" s="3"/>
      <c r="I242" s="3"/>
      <c r="J242" s="3"/>
      <c r="K242" s="3"/>
      <c r="L242" s="3"/>
    </row>
    <row r="243" spans="1:12" s="2" customFormat="1" x14ac:dyDescent="0.2">
      <c r="A243" s="13" t="s">
        <v>187</v>
      </c>
      <c r="B243" s="14">
        <v>947</v>
      </c>
      <c r="C243" s="2">
        <f t="shared" si="41"/>
        <v>55</v>
      </c>
      <c r="D243" s="12">
        <v>892</v>
      </c>
      <c r="E243" s="12"/>
      <c r="F243" s="2">
        <v>0</v>
      </c>
      <c r="G243" s="2">
        <f t="shared" si="42"/>
        <v>947</v>
      </c>
      <c r="H243" s="3"/>
      <c r="I243" s="3"/>
      <c r="J243" s="3"/>
      <c r="K243" s="3"/>
      <c r="L243" s="3"/>
    </row>
    <row r="244" spans="1:12" s="2" customFormat="1" x14ac:dyDescent="0.2">
      <c r="A244" s="13" t="s">
        <v>188</v>
      </c>
      <c r="B244" s="14">
        <v>674</v>
      </c>
      <c r="C244" s="2">
        <f t="shared" si="41"/>
        <v>-12</v>
      </c>
      <c r="D244" s="12">
        <v>686</v>
      </c>
      <c r="E244" s="12"/>
      <c r="F244" s="2">
        <v>0</v>
      </c>
      <c r="G244" s="2">
        <f t="shared" si="42"/>
        <v>674</v>
      </c>
      <c r="H244" s="3"/>
      <c r="I244" s="3"/>
      <c r="J244" s="3"/>
      <c r="K244" s="3"/>
      <c r="L244" s="3"/>
    </row>
    <row r="245" spans="1:12" s="2" customFormat="1" x14ac:dyDescent="0.2">
      <c r="A245" s="13" t="s">
        <v>190</v>
      </c>
      <c r="B245" s="14">
        <v>255</v>
      </c>
      <c r="C245" s="2">
        <f t="shared" si="41"/>
        <v>5</v>
      </c>
      <c r="D245" s="12">
        <v>250</v>
      </c>
      <c r="E245" s="12"/>
      <c r="F245" s="2">
        <v>0</v>
      </c>
      <c r="G245" s="2">
        <f t="shared" si="42"/>
        <v>255</v>
      </c>
      <c r="H245" s="3"/>
      <c r="I245" s="3"/>
      <c r="J245" s="3"/>
      <c r="K245" s="3"/>
      <c r="L245" s="3"/>
    </row>
    <row r="246" spans="1:12" s="2" customFormat="1" x14ac:dyDescent="0.2">
      <c r="A246" s="13" t="s">
        <v>191</v>
      </c>
      <c r="B246" s="14">
        <v>2360</v>
      </c>
      <c r="C246" s="2">
        <f t="shared" si="41"/>
        <v>272</v>
      </c>
      <c r="D246" s="12">
        <v>2088</v>
      </c>
      <c r="E246" s="12"/>
      <c r="F246" s="2">
        <v>1728</v>
      </c>
      <c r="G246" s="2">
        <f t="shared" si="42"/>
        <v>632</v>
      </c>
      <c r="H246" s="3"/>
      <c r="I246" s="3"/>
      <c r="J246" s="3"/>
      <c r="K246" s="3"/>
      <c r="L246" s="3"/>
    </row>
    <row r="247" spans="1:12" s="2" customFormat="1" x14ac:dyDescent="0.2">
      <c r="A247" s="13" t="s">
        <v>192</v>
      </c>
      <c r="B247" s="14">
        <v>7604</v>
      </c>
      <c r="C247" s="2">
        <f t="shared" si="41"/>
        <v>1502</v>
      </c>
      <c r="D247" s="12">
        <v>6102</v>
      </c>
      <c r="E247" s="12"/>
      <c r="F247" s="2">
        <v>1648</v>
      </c>
      <c r="G247" s="2">
        <f t="shared" si="42"/>
        <v>5956</v>
      </c>
      <c r="H247" s="3"/>
      <c r="I247" s="3"/>
      <c r="J247" s="3"/>
      <c r="K247" s="3"/>
      <c r="L247" s="3"/>
    </row>
    <row r="248" spans="1:12" s="2" customFormat="1" x14ac:dyDescent="0.2">
      <c r="A248" s="13" t="s">
        <v>193</v>
      </c>
      <c r="B248" s="14">
        <v>1906</v>
      </c>
      <c r="C248" s="2">
        <f t="shared" si="41"/>
        <v>57</v>
      </c>
      <c r="D248" s="12">
        <v>1849</v>
      </c>
      <c r="E248" s="12"/>
      <c r="F248" s="2">
        <v>0</v>
      </c>
      <c r="G248" s="2">
        <f t="shared" si="42"/>
        <v>1906</v>
      </c>
      <c r="H248" s="3"/>
      <c r="I248" s="3"/>
      <c r="J248" s="3"/>
      <c r="K248" s="3"/>
      <c r="L248" s="3"/>
    </row>
    <row r="249" spans="1:12" s="2" customFormat="1" x14ac:dyDescent="0.2">
      <c r="A249" s="13" t="s">
        <v>143</v>
      </c>
      <c r="B249" s="14">
        <v>32138</v>
      </c>
      <c r="C249" s="2">
        <f t="shared" si="41"/>
        <v>-1690</v>
      </c>
      <c r="D249" s="12">
        <v>33828</v>
      </c>
      <c r="E249" s="12"/>
      <c r="F249" s="2">
        <v>4605</v>
      </c>
      <c r="G249" s="2">
        <f t="shared" si="42"/>
        <v>27533</v>
      </c>
      <c r="H249" s="3"/>
      <c r="I249" s="3"/>
      <c r="J249" s="3"/>
      <c r="K249" s="3"/>
      <c r="L249" s="3"/>
    </row>
    <row r="250" spans="1:12" s="2" customFormat="1" x14ac:dyDescent="0.2">
      <c r="A250" s="15"/>
      <c r="B250" s="12"/>
      <c r="C250" s="12"/>
      <c r="D250" s="12"/>
      <c r="E250" s="12"/>
      <c r="H250" s="3"/>
      <c r="I250" s="3"/>
      <c r="J250" s="3"/>
      <c r="K250" s="3"/>
      <c r="L250" s="3"/>
    </row>
    <row r="251" spans="1:12" s="2" customFormat="1" x14ac:dyDescent="0.2">
      <c r="A251" s="11" t="s">
        <v>1386</v>
      </c>
      <c r="B251" s="12">
        <v>14478</v>
      </c>
      <c r="C251" s="2">
        <f t="shared" ref="C251:C253" si="43">B251-D251</f>
        <v>-283</v>
      </c>
      <c r="D251" s="12">
        <v>14761</v>
      </c>
      <c r="E251" s="12"/>
      <c r="F251" s="2">
        <v>1017</v>
      </c>
      <c r="G251" s="2">
        <f>B251-F251</f>
        <v>13461</v>
      </c>
      <c r="H251" s="3"/>
      <c r="I251" s="3"/>
      <c r="J251" s="3"/>
      <c r="K251" s="3"/>
      <c r="L251" s="3"/>
    </row>
    <row r="252" spans="1:12" s="2" customFormat="1" x14ac:dyDescent="0.2">
      <c r="A252" s="13" t="s">
        <v>195</v>
      </c>
      <c r="B252" s="14">
        <v>2444</v>
      </c>
      <c r="C252" s="2">
        <f t="shared" si="43"/>
        <v>-62</v>
      </c>
      <c r="D252" s="12">
        <v>2506</v>
      </c>
      <c r="E252" s="12"/>
      <c r="F252" s="2">
        <v>0</v>
      </c>
      <c r="G252" s="2">
        <f>B252-F252</f>
        <v>2444</v>
      </c>
      <c r="H252" s="3"/>
      <c r="I252" s="3"/>
      <c r="J252" s="3"/>
      <c r="K252" s="3"/>
      <c r="L252" s="3"/>
    </row>
    <row r="253" spans="1:12" s="2" customFormat="1" x14ac:dyDescent="0.2">
      <c r="A253" s="13" t="s">
        <v>143</v>
      </c>
      <c r="B253" s="14">
        <v>12034</v>
      </c>
      <c r="C253" s="2">
        <f t="shared" si="43"/>
        <v>-221</v>
      </c>
      <c r="D253" s="12">
        <v>12255</v>
      </c>
      <c r="E253" s="12"/>
      <c r="F253" s="2">
        <v>1017</v>
      </c>
      <c r="G253" s="2">
        <f>B253-F253</f>
        <v>11017</v>
      </c>
      <c r="H253" s="3"/>
      <c r="I253" s="3"/>
      <c r="J253" s="3"/>
      <c r="K253" s="3"/>
      <c r="L253" s="3"/>
    </row>
    <row r="254" spans="1:12" s="2" customFormat="1" x14ac:dyDescent="0.2">
      <c r="A254" s="15"/>
      <c r="B254" s="12"/>
      <c r="C254" s="12"/>
      <c r="D254" s="12"/>
      <c r="E254" s="12"/>
      <c r="H254" s="3"/>
      <c r="I254" s="3"/>
      <c r="J254" s="3"/>
      <c r="K254" s="3"/>
      <c r="L254" s="3"/>
    </row>
    <row r="255" spans="1:12" s="2" customFormat="1" x14ac:dyDescent="0.2">
      <c r="A255" s="11" t="s">
        <v>1387</v>
      </c>
      <c r="B255" s="12">
        <v>8663</v>
      </c>
      <c r="C255" s="2">
        <f t="shared" ref="C255:C257" si="44">B255-D255</f>
        <v>-207</v>
      </c>
      <c r="D255" s="12">
        <v>8870</v>
      </c>
      <c r="E255" s="12"/>
      <c r="F255" s="2">
        <v>1746</v>
      </c>
      <c r="G255" s="2">
        <f>B255-F255</f>
        <v>6917</v>
      </c>
      <c r="H255" s="3"/>
      <c r="I255" s="3"/>
      <c r="J255" s="3"/>
      <c r="K255" s="3"/>
      <c r="L255" s="3"/>
    </row>
    <row r="256" spans="1:12" s="2" customFormat="1" x14ac:dyDescent="0.2">
      <c r="A256" s="13" t="s">
        <v>197</v>
      </c>
      <c r="B256" s="14">
        <v>1222</v>
      </c>
      <c r="C256" s="2">
        <f t="shared" si="44"/>
        <v>-15</v>
      </c>
      <c r="D256" s="12">
        <v>1237</v>
      </c>
      <c r="E256" s="12"/>
      <c r="F256" s="2">
        <v>0</v>
      </c>
      <c r="G256" s="2">
        <f>B256-F256</f>
        <v>1222</v>
      </c>
      <c r="H256" s="3"/>
      <c r="I256" s="3"/>
      <c r="J256" s="3"/>
      <c r="K256" s="3"/>
      <c r="L256" s="3"/>
    </row>
    <row r="257" spans="1:12" s="2" customFormat="1" x14ac:dyDescent="0.2">
      <c r="A257" s="13" t="s">
        <v>143</v>
      </c>
      <c r="B257" s="14">
        <v>7441</v>
      </c>
      <c r="C257" s="2">
        <f t="shared" si="44"/>
        <v>-192</v>
      </c>
      <c r="D257" s="12">
        <v>7633</v>
      </c>
      <c r="E257" s="12"/>
      <c r="F257" s="2">
        <v>1746</v>
      </c>
      <c r="G257" s="2">
        <f>B257-F257</f>
        <v>5695</v>
      </c>
      <c r="H257" s="3"/>
      <c r="I257" s="3"/>
      <c r="J257" s="3"/>
      <c r="K257" s="3"/>
      <c r="L257" s="3"/>
    </row>
    <row r="258" spans="1:12" s="2" customFormat="1" x14ac:dyDescent="0.2">
      <c r="A258" s="15"/>
      <c r="B258" s="12"/>
      <c r="C258" s="12"/>
      <c r="D258" s="12"/>
      <c r="E258" s="12"/>
      <c r="H258" s="3"/>
      <c r="I258" s="3"/>
      <c r="J258" s="3"/>
      <c r="K258" s="3"/>
      <c r="L258" s="3"/>
    </row>
    <row r="259" spans="1:12" x14ac:dyDescent="0.2">
      <c r="A259" s="11" t="s">
        <v>1431</v>
      </c>
      <c r="B259" s="12">
        <v>299677</v>
      </c>
      <c r="C259" s="2">
        <f t="shared" ref="C259:C274" si="45">B259-D259</f>
        <v>2625</v>
      </c>
      <c r="D259" s="12">
        <v>297052</v>
      </c>
      <c r="E259" s="12"/>
      <c r="F259" s="2">
        <v>970</v>
      </c>
      <c r="G259" s="2">
        <f t="shared" ref="G259:G274" si="46">B259-F259</f>
        <v>298707</v>
      </c>
    </row>
    <row r="260" spans="1:12" x14ac:dyDescent="0.2">
      <c r="A260" s="13" t="s">
        <v>199</v>
      </c>
      <c r="B260" s="14">
        <v>1783</v>
      </c>
      <c r="C260" s="2">
        <f t="shared" si="45"/>
        <v>-27</v>
      </c>
      <c r="D260" s="12">
        <v>1810</v>
      </c>
      <c r="E260" s="12"/>
      <c r="F260" s="2">
        <v>0</v>
      </c>
      <c r="G260" s="2">
        <f t="shared" si="46"/>
        <v>1783</v>
      </c>
    </row>
    <row r="261" spans="1:12" x14ac:dyDescent="0.2">
      <c r="A261" s="13" t="s">
        <v>200</v>
      </c>
      <c r="B261" s="14">
        <v>29827</v>
      </c>
      <c r="C261" s="2">
        <f t="shared" si="45"/>
        <v>1085</v>
      </c>
      <c r="D261" s="12">
        <v>28742</v>
      </c>
      <c r="E261" s="12"/>
      <c r="F261" s="2">
        <v>0</v>
      </c>
      <c r="G261" s="2">
        <f t="shared" si="46"/>
        <v>29827</v>
      </c>
    </row>
    <row r="262" spans="1:12" x14ac:dyDescent="0.2">
      <c r="A262" s="13" t="s">
        <v>201</v>
      </c>
      <c r="B262" s="14">
        <v>18571</v>
      </c>
      <c r="C262" s="2">
        <f t="shared" si="45"/>
        <v>13</v>
      </c>
      <c r="D262" s="12">
        <v>18558</v>
      </c>
      <c r="E262" s="12"/>
      <c r="F262" s="2">
        <v>0</v>
      </c>
      <c r="G262" s="2">
        <f t="shared" si="46"/>
        <v>18571</v>
      </c>
    </row>
    <row r="263" spans="1:12" x14ac:dyDescent="0.2">
      <c r="A263" s="13" t="s">
        <v>202</v>
      </c>
      <c r="B263" s="2">
        <v>4148</v>
      </c>
      <c r="C263" s="2">
        <f t="shared" si="45"/>
        <v>70</v>
      </c>
      <c r="D263" s="12">
        <v>4078</v>
      </c>
      <c r="E263" s="12"/>
      <c r="F263" s="2">
        <v>0</v>
      </c>
      <c r="G263" s="2">
        <f t="shared" si="46"/>
        <v>4148</v>
      </c>
    </row>
    <row r="264" spans="1:12" x14ac:dyDescent="0.2">
      <c r="A264" s="13" t="s">
        <v>203</v>
      </c>
      <c r="B264" s="14">
        <v>9060</v>
      </c>
      <c r="C264" s="2">
        <f t="shared" si="45"/>
        <v>331</v>
      </c>
      <c r="D264" s="12">
        <v>8729</v>
      </c>
      <c r="E264" s="12"/>
      <c r="F264" s="2">
        <v>0</v>
      </c>
      <c r="G264" s="2">
        <f t="shared" si="46"/>
        <v>9060</v>
      </c>
    </row>
    <row r="265" spans="1:12" x14ac:dyDescent="0.2">
      <c r="A265" s="13" t="s">
        <v>204</v>
      </c>
      <c r="B265" s="14">
        <v>1097</v>
      </c>
      <c r="C265" s="2">
        <f t="shared" si="45"/>
        <v>-1</v>
      </c>
      <c r="D265" s="12">
        <v>1098</v>
      </c>
      <c r="E265" s="12"/>
      <c r="F265" s="2">
        <v>0</v>
      </c>
      <c r="G265" s="2">
        <f t="shared" si="46"/>
        <v>1097</v>
      </c>
    </row>
    <row r="266" spans="1:12" x14ac:dyDescent="0.2">
      <c r="A266" s="13" t="s">
        <v>205</v>
      </c>
      <c r="B266" s="14">
        <v>13909</v>
      </c>
      <c r="C266" s="2">
        <f t="shared" si="45"/>
        <v>-17</v>
      </c>
      <c r="D266" s="12">
        <v>13926</v>
      </c>
      <c r="E266" s="12"/>
      <c r="F266" s="2">
        <v>0</v>
      </c>
      <c r="G266" s="2">
        <f t="shared" si="46"/>
        <v>13909</v>
      </c>
    </row>
    <row r="267" spans="1:12" x14ac:dyDescent="0.2">
      <c r="A267" s="13" t="s">
        <v>206</v>
      </c>
      <c r="B267" s="14">
        <v>20263</v>
      </c>
      <c r="C267" s="2">
        <f t="shared" si="45"/>
        <v>146</v>
      </c>
      <c r="D267" s="12">
        <v>20117</v>
      </c>
      <c r="E267" s="12"/>
      <c r="F267" s="2">
        <v>0</v>
      </c>
      <c r="G267" s="2">
        <f t="shared" si="46"/>
        <v>20263</v>
      </c>
    </row>
    <row r="268" spans="1:12" x14ac:dyDescent="0.2">
      <c r="A268" s="13" t="s">
        <v>207</v>
      </c>
      <c r="B268" s="14">
        <v>5127</v>
      </c>
      <c r="C268" s="2">
        <f t="shared" si="45"/>
        <v>26</v>
      </c>
      <c r="D268" s="12">
        <v>5101</v>
      </c>
      <c r="E268" s="12"/>
      <c r="F268" s="2">
        <v>0</v>
      </c>
      <c r="G268" s="2">
        <f t="shared" si="46"/>
        <v>5127</v>
      </c>
    </row>
    <row r="269" spans="1:12" x14ac:dyDescent="0.2">
      <c r="A269" s="13" t="s">
        <v>208</v>
      </c>
      <c r="B269" s="14">
        <v>9562</v>
      </c>
      <c r="C269" s="2">
        <f t="shared" si="45"/>
        <v>159</v>
      </c>
      <c r="D269" s="12">
        <v>9403</v>
      </c>
      <c r="E269" s="12"/>
      <c r="F269" s="2">
        <v>0</v>
      </c>
      <c r="G269" s="2">
        <f t="shared" si="46"/>
        <v>9562</v>
      </c>
    </row>
    <row r="270" spans="1:12" x14ac:dyDescent="0.2">
      <c r="A270" s="13" t="s">
        <v>209</v>
      </c>
      <c r="B270" s="14">
        <v>1447</v>
      </c>
      <c r="C270" s="2">
        <f t="shared" si="45"/>
        <v>-16</v>
      </c>
      <c r="D270" s="12">
        <v>1463</v>
      </c>
      <c r="E270" s="12"/>
      <c r="F270" s="2">
        <v>0</v>
      </c>
      <c r="G270" s="2">
        <f t="shared" si="46"/>
        <v>1447</v>
      </c>
    </row>
    <row r="271" spans="1:12" x14ac:dyDescent="0.2">
      <c r="A271" s="13" t="s">
        <v>210</v>
      </c>
      <c r="B271" s="14">
        <v>12693</v>
      </c>
      <c r="C271" s="2">
        <f t="shared" si="45"/>
        <v>323</v>
      </c>
      <c r="D271" s="12">
        <v>12370</v>
      </c>
      <c r="E271" s="12"/>
      <c r="F271" s="2">
        <v>0</v>
      </c>
      <c r="G271" s="2">
        <f t="shared" si="46"/>
        <v>12693</v>
      </c>
    </row>
    <row r="272" spans="1:12" x14ac:dyDescent="0.2">
      <c r="A272" s="13" t="s">
        <v>211</v>
      </c>
      <c r="B272" s="14">
        <v>14054</v>
      </c>
      <c r="C272" s="2">
        <f t="shared" si="45"/>
        <v>103</v>
      </c>
      <c r="D272" s="12">
        <v>13951</v>
      </c>
      <c r="E272" s="12"/>
      <c r="F272" s="2">
        <v>0</v>
      </c>
      <c r="G272" s="2">
        <f t="shared" si="46"/>
        <v>14054</v>
      </c>
    </row>
    <row r="273" spans="1:12" x14ac:dyDescent="0.2">
      <c r="A273" s="13" t="s">
        <v>212</v>
      </c>
      <c r="B273" s="14">
        <v>3481</v>
      </c>
      <c r="C273" s="2">
        <f t="shared" si="45"/>
        <v>25</v>
      </c>
      <c r="D273" s="12">
        <v>3456</v>
      </c>
      <c r="E273" s="12"/>
      <c r="F273" s="2">
        <v>0</v>
      </c>
      <c r="G273" s="2">
        <f t="shared" si="46"/>
        <v>3481</v>
      </c>
    </row>
    <row r="274" spans="1:12" x14ac:dyDescent="0.2">
      <c r="A274" s="13" t="s">
        <v>143</v>
      </c>
      <c r="B274" s="2">
        <v>154655</v>
      </c>
      <c r="C274" s="2">
        <f t="shared" si="45"/>
        <v>405</v>
      </c>
      <c r="D274" s="12">
        <v>154250</v>
      </c>
      <c r="E274" s="12"/>
      <c r="F274" s="2">
        <v>970</v>
      </c>
      <c r="G274" s="2">
        <f t="shared" si="46"/>
        <v>153685</v>
      </c>
    </row>
    <row r="275" spans="1:12" s="2" customFormat="1" x14ac:dyDescent="0.2">
      <c r="A275" s="15"/>
      <c r="B275" s="12"/>
      <c r="C275" s="12"/>
      <c r="D275" s="12"/>
      <c r="E275" s="12"/>
      <c r="H275" s="3"/>
      <c r="I275" s="3"/>
      <c r="J275" s="3"/>
      <c r="K275" s="3"/>
      <c r="L275" s="3"/>
    </row>
    <row r="276" spans="1:12" s="2" customFormat="1" x14ac:dyDescent="0.2">
      <c r="A276" s="11" t="s">
        <v>1389</v>
      </c>
      <c r="B276" s="12">
        <v>638029</v>
      </c>
      <c r="C276" s="2">
        <f t="shared" ref="C276:C282" si="47">B276-D276</f>
        <v>19275</v>
      </c>
      <c r="D276" s="12">
        <v>618754</v>
      </c>
      <c r="E276" s="12"/>
      <c r="F276" s="2">
        <v>262</v>
      </c>
      <c r="G276" s="2">
        <f t="shared" ref="G276:G282" si="48">B276-F276</f>
        <v>637767</v>
      </c>
      <c r="H276" s="3"/>
      <c r="I276" s="3"/>
      <c r="J276" s="3"/>
      <c r="K276" s="3"/>
      <c r="L276" s="3"/>
    </row>
    <row r="277" spans="1:12" s="2" customFormat="1" x14ac:dyDescent="0.2">
      <c r="A277" s="13" t="s">
        <v>214</v>
      </c>
      <c r="B277" s="14">
        <v>45129</v>
      </c>
      <c r="C277" s="2">
        <f t="shared" si="47"/>
        <v>1215</v>
      </c>
      <c r="D277" s="12">
        <v>43914</v>
      </c>
      <c r="E277" s="12"/>
      <c r="F277" s="2">
        <v>6</v>
      </c>
      <c r="G277" s="2">
        <f t="shared" si="48"/>
        <v>45123</v>
      </c>
      <c r="H277" s="3"/>
      <c r="I277" s="3"/>
      <c r="J277" s="3"/>
      <c r="K277" s="3"/>
      <c r="L277" s="3"/>
    </row>
    <row r="278" spans="1:12" s="2" customFormat="1" x14ac:dyDescent="0.2">
      <c r="A278" s="13" t="s">
        <v>215</v>
      </c>
      <c r="B278" s="14">
        <v>160184</v>
      </c>
      <c r="C278" s="2">
        <f t="shared" si="47"/>
        <v>5879</v>
      </c>
      <c r="D278" s="12">
        <v>154305</v>
      </c>
      <c r="E278" s="12"/>
      <c r="F278" s="2">
        <v>30</v>
      </c>
      <c r="G278" s="2">
        <f t="shared" si="48"/>
        <v>160154</v>
      </c>
      <c r="H278" s="3"/>
      <c r="I278" s="3"/>
      <c r="J278" s="3"/>
      <c r="K278" s="3"/>
      <c r="L278" s="3"/>
    </row>
    <row r="279" spans="1:12" s="2" customFormat="1" x14ac:dyDescent="0.2">
      <c r="A279" s="13" t="s">
        <v>218</v>
      </c>
      <c r="B279" s="14">
        <v>66835</v>
      </c>
      <c r="C279" s="2">
        <f t="shared" si="47"/>
        <v>4537</v>
      </c>
      <c r="D279" s="12">
        <v>62298</v>
      </c>
      <c r="E279" s="12"/>
      <c r="F279" s="2">
        <v>46</v>
      </c>
      <c r="G279" s="2">
        <f t="shared" si="48"/>
        <v>66789</v>
      </c>
      <c r="H279" s="3"/>
      <c r="I279" s="3"/>
      <c r="J279" s="3"/>
      <c r="K279" s="3"/>
      <c r="L279" s="3"/>
    </row>
    <row r="280" spans="1:12" s="2" customFormat="1" x14ac:dyDescent="0.2">
      <c r="A280" s="13" t="s">
        <v>219</v>
      </c>
      <c r="B280" s="14">
        <v>6253</v>
      </c>
      <c r="C280" s="2">
        <f t="shared" si="47"/>
        <v>-24</v>
      </c>
      <c r="D280" s="12">
        <v>6277</v>
      </c>
      <c r="E280" s="12"/>
      <c r="F280" s="2">
        <v>0</v>
      </c>
      <c r="G280" s="2">
        <f t="shared" si="48"/>
        <v>6253</v>
      </c>
      <c r="H280" s="3"/>
      <c r="I280" s="3"/>
      <c r="J280" s="3"/>
      <c r="K280" s="3"/>
      <c r="L280" s="3"/>
    </row>
    <row r="281" spans="1:12" s="2" customFormat="1" x14ac:dyDescent="0.2">
      <c r="A281" s="13" t="s">
        <v>220</v>
      </c>
      <c r="B281" s="14">
        <v>6489</v>
      </c>
      <c r="C281" s="2">
        <f t="shared" si="47"/>
        <v>20</v>
      </c>
      <c r="D281" s="12">
        <v>6469</v>
      </c>
      <c r="E281" s="12"/>
      <c r="F281" s="2">
        <v>0</v>
      </c>
      <c r="G281" s="2">
        <f t="shared" si="48"/>
        <v>6489</v>
      </c>
      <c r="H281" s="3"/>
      <c r="I281" s="3"/>
      <c r="J281" s="3"/>
      <c r="K281" s="3"/>
      <c r="L281" s="3"/>
    </row>
    <row r="282" spans="1:12" s="2" customFormat="1" x14ac:dyDescent="0.2">
      <c r="A282" s="13" t="s">
        <v>143</v>
      </c>
      <c r="B282" s="14">
        <v>353139</v>
      </c>
      <c r="C282" s="2">
        <f t="shared" si="47"/>
        <v>7648</v>
      </c>
      <c r="D282" s="12">
        <v>345491</v>
      </c>
      <c r="E282" s="12"/>
      <c r="F282" s="2">
        <v>180</v>
      </c>
      <c r="G282" s="2">
        <f t="shared" si="48"/>
        <v>352959</v>
      </c>
      <c r="H282" s="3"/>
      <c r="I282" s="3"/>
      <c r="J282" s="3"/>
      <c r="K282" s="3"/>
      <c r="L282" s="3"/>
    </row>
    <row r="283" spans="1:12" s="2" customFormat="1" x14ac:dyDescent="0.2">
      <c r="A283" s="15"/>
      <c r="B283" s="12"/>
      <c r="C283" s="12"/>
      <c r="D283" s="12"/>
      <c r="E283" s="12"/>
      <c r="H283" s="3"/>
      <c r="I283" s="3"/>
      <c r="J283" s="3"/>
      <c r="K283" s="3"/>
      <c r="L283" s="3"/>
    </row>
    <row r="284" spans="1:12" s="2" customFormat="1" x14ac:dyDescent="0.2">
      <c r="A284" s="11" t="s">
        <v>1390</v>
      </c>
      <c r="B284" s="12">
        <v>277670</v>
      </c>
      <c r="C284" s="2">
        <f t="shared" ref="C284:C286" si="49">B284-D284</f>
        <v>2183</v>
      </c>
      <c r="D284" s="12">
        <v>275487</v>
      </c>
      <c r="E284" s="12"/>
      <c r="F284" s="2">
        <v>1467</v>
      </c>
      <c r="G284" s="2">
        <f>B284-F284</f>
        <v>276203</v>
      </c>
      <c r="H284" s="3"/>
      <c r="I284" s="3"/>
      <c r="J284" s="3"/>
      <c r="K284" s="3"/>
      <c r="L284" s="3"/>
    </row>
    <row r="285" spans="1:12" s="2" customFormat="1" x14ac:dyDescent="0.2">
      <c r="A285" s="13" t="s">
        <v>222</v>
      </c>
      <c r="B285" s="14">
        <v>183643</v>
      </c>
      <c r="C285" s="2">
        <f t="shared" si="49"/>
        <v>2267</v>
      </c>
      <c r="D285" s="12">
        <v>181376</v>
      </c>
      <c r="E285" s="12"/>
      <c r="F285" s="2">
        <v>1467</v>
      </c>
      <c r="G285" s="2">
        <f>B285-F285</f>
        <v>182176</v>
      </c>
      <c r="H285" s="3"/>
      <c r="I285" s="3"/>
      <c r="J285" s="3"/>
      <c r="K285" s="3"/>
      <c r="L285" s="3"/>
    </row>
    <row r="286" spans="1:12" s="2" customFormat="1" x14ac:dyDescent="0.2">
      <c r="A286" s="13" t="s">
        <v>143</v>
      </c>
      <c r="B286" s="14">
        <v>94027</v>
      </c>
      <c r="C286" s="2">
        <f t="shared" si="49"/>
        <v>-84</v>
      </c>
      <c r="D286" s="12">
        <v>94111</v>
      </c>
      <c r="E286" s="12"/>
      <c r="F286" s="2">
        <v>0</v>
      </c>
      <c r="G286" s="2">
        <f>B286-F286</f>
        <v>94027</v>
      </c>
      <c r="H286" s="3"/>
      <c r="I286" s="3"/>
      <c r="J286" s="3"/>
      <c r="K286" s="3"/>
      <c r="L286" s="3"/>
    </row>
    <row r="287" spans="1:12" s="2" customFormat="1" x14ac:dyDescent="0.2">
      <c r="A287" s="15"/>
      <c r="B287" s="12"/>
      <c r="C287" s="12"/>
      <c r="D287" s="12"/>
      <c r="E287" s="12"/>
      <c r="H287" s="3"/>
      <c r="I287" s="3"/>
      <c r="J287" s="3"/>
      <c r="K287" s="3"/>
      <c r="L287" s="3"/>
    </row>
    <row r="288" spans="1:12" s="2" customFormat="1" x14ac:dyDescent="0.2">
      <c r="A288" s="11" t="s">
        <v>1391</v>
      </c>
      <c r="B288" s="12">
        <v>40339</v>
      </c>
      <c r="C288" s="2">
        <f t="shared" ref="C288:C297" si="50">B288-D288</f>
        <v>-462</v>
      </c>
      <c r="D288" s="12">
        <v>40801</v>
      </c>
      <c r="E288" s="12"/>
      <c r="F288" s="2">
        <v>0</v>
      </c>
      <c r="G288" s="2">
        <f t="shared" ref="G288:G297" si="51">B288-F288</f>
        <v>40339</v>
      </c>
      <c r="H288" s="3"/>
      <c r="I288" s="3"/>
      <c r="J288" s="3"/>
      <c r="K288" s="3"/>
      <c r="L288" s="3"/>
    </row>
    <row r="289" spans="1:12" s="2" customFormat="1" x14ac:dyDescent="0.2">
      <c r="A289" s="13" t="s">
        <v>224</v>
      </c>
      <c r="B289" s="14">
        <v>1106</v>
      </c>
      <c r="C289" s="2">
        <f t="shared" si="50"/>
        <v>-7</v>
      </c>
      <c r="D289" s="12">
        <v>1113</v>
      </c>
      <c r="E289" s="12"/>
      <c r="F289" s="2">
        <v>0</v>
      </c>
      <c r="G289" s="2">
        <f t="shared" si="51"/>
        <v>1106</v>
      </c>
      <c r="H289" s="3"/>
      <c r="I289" s="3"/>
      <c r="J289" s="3"/>
      <c r="K289" s="3"/>
      <c r="L289" s="3"/>
    </row>
    <row r="290" spans="1:12" s="2" customFormat="1" x14ac:dyDescent="0.2">
      <c r="A290" s="13" t="s">
        <v>225</v>
      </c>
      <c r="B290" s="14">
        <v>712</v>
      </c>
      <c r="C290" s="2">
        <f t="shared" si="50"/>
        <v>10</v>
      </c>
      <c r="D290" s="12">
        <v>702</v>
      </c>
      <c r="E290" s="12"/>
      <c r="F290" s="2">
        <v>0</v>
      </c>
      <c r="G290" s="2">
        <f t="shared" si="51"/>
        <v>712</v>
      </c>
      <c r="H290" s="3"/>
      <c r="I290" s="3"/>
      <c r="J290" s="3"/>
      <c r="K290" s="3"/>
      <c r="L290" s="3"/>
    </row>
    <row r="291" spans="1:12" s="2" customFormat="1" x14ac:dyDescent="0.2">
      <c r="A291" s="13" t="s">
        <v>226</v>
      </c>
      <c r="B291" s="14">
        <v>2257</v>
      </c>
      <c r="C291" s="2">
        <f t="shared" si="50"/>
        <v>12</v>
      </c>
      <c r="D291" s="12">
        <v>2245</v>
      </c>
      <c r="E291" s="12"/>
      <c r="F291" s="2">
        <v>0</v>
      </c>
      <c r="G291" s="2">
        <f t="shared" si="51"/>
        <v>2257</v>
      </c>
      <c r="H291" s="3"/>
      <c r="I291" s="3"/>
      <c r="J291" s="3"/>
      <c r="K291" s="3"/>
      <c r="L291" s="3"/>
    </row>
    <row r="292" spans="1:12" s="2" customFormat="1" x14ac:dyDescent="0.2">
      <c r="A292" s="13" t="s">
        <v>139</v>
      </c>
      <c r="B292" s="14">
        <v>472</v>
      </c>
      <c r="C292" s="2">
        <f t="shared" si="50"/>
        <v>-14</v>
      </c>
      <c r="D292" s="12">
        <v>486</v>
      </c>
      <c r="E292" s="12"/>
      <c r="F292" s="2">
        <v>0</v>
      </c>
      <c r="G292" s="2">
        <f t="shared" si="51"/>
        <v>472</v>
      </c>
      <c r="H292" s="3"/>
      <c r="I292" s="3"/>
      <c r="J292" s="3"/>
      <c r="K292" s="3"/>
      <c r="L292" s="3"/>
    </row>
    <row r="293" spans="1:12" s="2" customFormat="1" x14ac:dyDescent="0.2">
      <c r="A293" s="13" t="s">
        <v>227</v>
      </c>
      <c r="B293" s="14">
        <v>1319</v>
      </c>
      <c r="C293" s="2">
        <f t="shared" si="50"/>
        <v>-6</v>
      </c>
      <c r="D293" s="12">
        <v>1325</v>
      </c>
      <c r="E293" s="12"/>
      <c r="F293" s="2">
        <v>0</v>
      </c>
      <c r="G293" s="2">
        <f t="shared" si="51"/>
        <v>1319</v>
      </c>
      <c r="H293" s="3"/>
      <c r="I293" s="3"/>
      <c r="J293" s="3"/>
      <c r="K293" s="3"/>
      <c r="L293" s="3"/>
    </row>
    <row r="294" spans="1:12" s="2" customFormat="1" x14ac:dyDescent="0.2">
      <c r="A294" s="13" t="s">
        <v>228</v>
      </c>
      <c r="B294" s="14">
        <v>134</v>
      </c>
      <c r="C294" s="2">
        <f t="shared" si="50"/>
        <v>0</v>
      </c>
      <c r="D294" s="12">
        <v>134</v>
      </c>
      <c r="E294" s="12"/>
      <c r="F294" s="2">
        <v>0</v>
      </c>
      <c r="G294" s="2">
        <f t="shared" si="51"/>
        <v>134</v>
      </c>
      <c r="H294" s="3"/>
      <c r="I294" s="3"/>
      <c r="J294" s="3"/>
      <c r="K294" s="3"/>
      <c r="L294" s="3"/>
    </row>
    <row r="295" spans="1:12" s="2" customFormat="1" x14ac:dyDescent="0.2">
      <c r="A295" s="13" t="s">
        <v>229</v>
      </c>
      <c r="B295" s="14">
        <v>2768</v>
      </c>
      <c r="C295" s="2">
        <f t="shared" si="50"/>
        <v>0</v>
      </c>
      <c r="D295" s="12">
        <v>2768</v>
      </c>
      <c r="E295" s="12"/>
      <c r="F295" s="2">
        <v>0</v>
      </c>
      <c r="G295" s="2">
        <f t="shared" si="51"/>
        <v>2768</v>
      </c>
      <c r="H295" s="3"/>
      <c r="I295" s="3"/>
      <c r="J295" s="3"/>
      <c r="K295" s="3"/>
      <c r="L295" s="3"/>
    </row>
    <row r="296" spans="1:12" s="2" customFormat="1" x14ac:dyDescent="0.2">
      <c r="A296" s="13" t="s">
        <v>230</v>
      </c>
      <c r="B296" s="14">
        <v>491</v>
      </c>
      <c r="C296" s="2">
        <f t="shared" si="50"/>
        <v>-11</v>
      </c>
      <c r="D296" s="12">
        <v>502</v>
      </c>
      <c r="E296" s="12"/>
      <c r="F296" s="2">
        <v>0</v>
      </c>
      <c r="G296" s="2">
        <f t="shared" si="51"/>
        <v>491</v>
      </c>
      <c r="H296" s="3"/>
      <c r="I296" s="3"/>
      <c r="J296" s="3"/>
      <c r="K296" s="3"/>
      <c r="L296" s="3"/>
    </row>
    <row r="297" spans="1:12" s="2" customFormat="1" x14ac:dyDescent="0.2">
      <c r="A297" s="13" t="s">
        <v>143</v>
      </c>
      <c r="B297" s="14">
        <v>31080</v>
      </c>
      <c r="C297" s="2">
        <f t="shared" si="50"/>
        <v>-446</v>
      </c>
      <c r="D297" s="12">
        <v>31526</v>
      </c>
      <c r="E297" s="12"/>
      <c r="F297" s="2">
        <v>0</v>
      </c>
      <c r="G297" s="2">
        <f t="shared" si="51"/>
        <v>31080</v>
      </c>
      <c r="H297" s="3"/>
      <c r="I297" s="3"/>
      <c r="J297" s="3"/>
      <c r="K297" s="3"/>
      <c r="L297" s="3"/>
    </row>
    <row r="298" spans="1:12" s="2" customFormat="1" x14ac:dyDescent="0.2">
      <c r="A298" s="15"/>
      <c r="B298" s="12"/>
      <c r="C298" s="12"/>
      <c r="D298" s="12"/>
      <c r="E298" s="12"/>
      <c r="H298" s="3"/>
      <c r="I298" s="3"/>
      <c r="J298" s="3"/>
      <c r="K298" s="3"/>
      <c r="L298" s="3"/>
    </row>
    <row r="299" spans="1:12" s="2" customFormat="1" x14ac:dyDescent="0.2">
      <c r="A299" s="11" t="s">
        <v>1392</v>
      </c>
      <c r="B299" s="12">
        <v>8519</v>
      </c>
      <c r="C299" s="2">
        <f t="shared" ref="C299:C301" si="52">B299-D299</f>
        <v>154</v>
      </c>
      <c r="D299" s="12">
        <v>8365</v>
      </c>
      <c r="E299" s="12"/>
      <c r="F299" s="2">
        <v>1744</v>
      </c>
      <c r="G299" s="2">
        <f>B299-F299</f>
        <v>6775</v>
      </c>
      <c r="H299" s="3"/>
      <c r="I299" s="3"/>
      <c r="J299" s="3"/>
      <c r="K299" s="3"/>
      <c r="L299" s="3"/>
    </row>
    <row r="300" spans="1:12" s="2" customFormat="1" x14ac:dyDescent="0.2">
      <c r="A300" s="13" t="s">
        <v>232</v>
      </c>
      <c r="B300" s="14">
        <v>995</v>
      </c>
      <c r="C300" s="2">
        <f t="shared" si="52"/>
        <v>-1</v>
      </c>
      <c r="D300" s="12">
        <v>996</v>
      </c>
      <c r="E300" s="12"/>
      <c r="F300" s="2">
        <v>56</v>
      </c>
      <c r="G300" s="2">
        <f>B300-F300</f>
        <v>939</v>
      </c>
      <c r="H300" s="3"/>
      <c r="I300" s="3"/>
      <c r="J300" s="3"/>
      <c r="K300" s="3"/>
      <c r="L300" s="3"/>
    </row>
    <row r="301" spans="1:12" s="2" customFormat="1" x14ac:dyDescent="0.2">
      <c r="A301" s="13" t="s">
        <v>143</v>
      </c>
      <c r="B301" s="14">
        <v>7524</v>
      </c>
      <c r="C301" s="2">
        <f t="shared" si="52"/>
        <v>155</v>
      </c>
      <c r="D301" s="12">
        <v>7369</v>
      </c>
      <c r="E301" s="12"/>
      <c r="F301" s="2">
        <v>1688</v>
      </c>
      <c r="G301" s="2">
        <f>B301-F301</f>
        <v>5836</v>
      </c>
      <c r="H301" s="3"/>
      <c r="I301" s="3"/>
      <c r="J301" s="3"/>
      <c r="K301" s="3"/>
      <c r="L301" s="3"/>
    </row>
    <row r="302" spans="1:12" s="2" customFormat="1" x14ac:dyDescent="0.2">
      <c r="A302" s="15"/>
      <c r="B302" s="12"/>
      <c r="C302" s="12"/>
      <c r="D302" s="12"/>
      <c r="E302" s="12"/>
      <c r="H302" s="3"/>
      <c r="I302" s="3"/>
      <c r="J302" s="3"/>
      <c r="K302" s="3"/>
      <c r="L302" s="3"/>
    </row>
    <row r="303" spans="1:12" s="2" customFormat="1" x14ac:dyDescent="0.2">
      <c r="A303" s="11" t="s">
        <v>1393</v>
      </c>
      <c r="B303" s="12">
        <v>19227</v>
      </c>
      <c r="C303" s="2">
        <f t="shared" ref="C303:C307" si="53">B303-D303</f>
        <v>3</v>
      </c>
      <c r="D303" s="12">
        <v>19224</v>
      </c>
      <c r="E303" s="12"/>
      <c r="F303" s="2">
        <v>1692</v>
      </c>
      <c r="G303" s="2">
        <f>B303-F303</f>
        <v>17535</v>
      </c>
      <c r="H303" s="3"/>
      <c r="I303" s="3"/>
      <c r="J303" s="3"/>
      <c r="K303" s="3"/>
      <c r="L303" s="3"/>
    </row>
    <row r="304" spans="1:12" s="2" customFormat="1" x14ac:dyDescent="0.2">
      <c r="A304" s="13" t="s">
        <v>234</v>
      </c>
      <c r="B304" s="14">
        <v>814</v>
      </c>
      <c r="C304" s="2">
        <f t="shared" si="53"/>
        <v>-29</v>
      </c>
      <c r="D304" s="12">
        <v>843</v>
      </c>
      <c r="E304" s="12"/>
      <c r="F304" s="2">
        <v>0</v>
      </c>
      <c r="G304" s="2">
        <f>B304-F304</f>
        <v>814</v>
      </c>
      <c r="H304" s="3"/>
      <c r="I304" s="3"/>
      <c r="J304" s="3"/>
      <c r="K304" s="3"/>
      <c r="L304" s="3"/>
    </row>
    <row r="305" spans="1:12" s="2" customFormat="1" x14ac:dyDescent="0.2">
      <c r="A305" s="13" t="s">
        <v>235</v>
      </c>
      <c r="B305" s="14">
        <v>340</v>
      </c>
      <c r="C305" s="2">
        <f t="shared" si="53"/>
        <v>-12</v>
      </c>
      <c r="D305" s="12">
        <v>352</v>
      </c>
      <c r="E305" s="12"/>
      <c r="F305" s="2">
        <v>0</v>
      </c>
      <c r="G305" s="2">
        <f>B305-F305</f>
        <v>340</v>
      </c>
      <c r="H305" s="3"/>
      <c r="I305" s="3"/>
      <c r="J305" s="3"/>
      <c r="K305" s="3"/>
      <c r="L305" s="3"/>
    </row>
    <row r="306" spans="1:12" s="2" customFormat="1" x14ac:dyDescent="0.2">
      <c r="A306" s="13" t="s">
        <v>236</v>
      </c>
      <c r="B306" s="14">
        <v>2862</v>
      </c>
      <c r="C306" s="2">
        <f t="shared" si="53"/>
        <v>19</v>
      </c>
      <c r="D306" s="12">
        <v>2843</v>
      </c>
      <c r="E306" s="12"/>
      <c r="F306" s="2">
        <v>0</v>
      </c>
      <c r="G306" s="2">
        <f>B306-F306</f>
        <v>2862</v>
      </c>
      <c r="H306" s="3"/>
      <c r="I306" s="3"/>
      <c r="J306" s="3"/>
      <c r="K306" s="3"/>
      <c r="L306" s="3"/>
    </row>
    <row r="307" spans="1:12" s="2" customFormat="1" x14ac:dyDescent="0.2">
      <c r="A307" s="13" t="s">
        <v>143</v>
      </c>
      <c r="B307" s="14">
        <v>15211</v>
      </c>
      <c r="C307" s="2">
        <f t="shared" si="53"/>
        <v>25</v>
      </c>
      <c r="D307" s="12">
        <v>15186</v>
      </c>
      <c r="E307" s="12"/>
      <c r="F307" s="2">
        <v>1692</v>
      </c>
      <c r="G307" s="2">
        <f>B307-F307</f>
        <v>13519</v>
      </c>
      <c r="H307" s="3"/>
      <c r="I307" s="3"/>
      <c r="J307" s="3"/>
      <c r="K307" s="3"/>
      <c r="L307" s="3"/>
    </row>
    <row r="308" spans="1:12" s="2" customFormat="1" x14ac:dyDescent="0.2">
      <c r="A308" s="15"/>
      <c r="B308" s="12"/>
      <c r="C308" s="12"/>
      <c r="D308" s="12"/>
      <c r="E308" s="12"/>
      <c r="H308" s="3"/>
      <c r="I308" s="3"/>
      <c r="J308" s="3"/>
      <c r="K308" s="3"/>
      <c r="L308" s="3"/>
    </row>
    <row r="309" spans="1:12" s="2" customFormat="1" x14ac:dyDescent="0.2">
      <c r="A309" s="11" t="s">
        <v>1394</v>
      </c>
      <c r="B309" s="12">
        <v>330302</v>
      </c>
      <c r="C309" s="2">
        <f t="shared" ref="C309:C316" si="54">B309-D309</f>
        <v>7469</v>
      </c>
      <c r="D309" s="12">
        <v>322833</v>
      </c>
      <c r="E309" s="12"/>
      <c r="F309" s="2">
        <v>190</v>
      </c>
      <c r="G309" s="2">
        <f t="shared" ref="G309:G316" si="55">B309-F309</f>
        <v>330112</v>
      </c>
      <c r="H309" s="3"/>
      <c r="I309" s="3"/>
      <c r="J309" s="3"/>
      <c r="K309" s="3"/>
      <c r="L309" s="3"/>
    </row>
    <row r="310" spans="1:12" s="2" customFormat="1" x14ac:dyDescent="0.2">
      <c r="A310" s="13" t="s">
        <v>238</v>
      </c>
      <c r="B310" s="14">
        <v>1521</v>
      </c>
      <c r="C310" s="2">
        <f t="shared" si="54"/>
        <v>18</v>
      </c>
      <c r="D310" s="12">
        <v>1503</v>
      </c>
      <c r="E310" s="12"/>
      <c r="F310" s="2">
        <v>0</v>
      </c>
      <c r="G310" s="2">
        <f t="shared" si="55"/>
        <v>1521</v>
      </c>
      <c r="H310" s="3"/>
      <c r="I310" s="3"/>
      <c r="J310" s="3"/>
      <c r="K310" s="3"/>
      <c r="L310" s="3"/>
    </row>
    <row r="311" spans="1:12" s="2" customFormat="1" x14ac:dyDescent="0.2">
      <c r="A311" s="13" t="s">
        <v>239</v>
      </c>
      <c r="B311" s="14">
        <v>50389</v>
      </c>
      <c r="C311" s="2">
        <f t="shared" si="54"/>
        <v>843</v>
      </c>
      <c r="D311" s="12">
        <v>49546</v>
      </c>
      <c r="E311" s="12"/>
      <c r="F311" s="2">
        <v>70</v>
      </c>
      <c r="G311" s="2">
        <f t="shared" si="55"/>
        <v>50319</v>
      </c>
      <c r="H311" s="3"/>
      <c r="I311" s="3"/>
      <c r="J311" s="3"/>
      <c r="K311" s="3"/>
      <c r="L311" s="3"/>
    </row>
    <row r="312" spans="1:12" s="2" customFormat="1" x14ac:dyDescent="0.2">
      <c r="A312" s="13" t="s">
        <v>240</v>
      </c>
      <c r="B312" s="14">
        <v>1175</v>
      </c>
      <c r="C312" s="2">
        <f t="shared" si="54"/>
        <v>4</v>
      </c>
      <c r="D312" s="12">
        <v>1171</v>
      </c>
      <c r="E312" s="12"/>
      <c r="F312" s="2">
        <v>0</v>
      </c>
      <c r="G312" s="2">
        <f t="shared" si="55"/>
        <v>1175</v>
      </c>
      <c r="H312" s="3"/>
      <c r="I312" s="3"/>
      <c r="J312" s="3"/>
      <c r="K312" s="3"/>
      <c r="L312" s="3"/>
    </row>
    <row r="313" spans="1:12" s="2" customFormat="1" x14ac:dyDescent="0.2">
      <c r="A313" s="13" t="s">
        <v>241</v>
      </c>
      <c r="B313" s="14">
        <v>3858</v>
      </c>
      <c r="C313" s="2">
        <f t="shared" si="54"/>
        <v>22</v>
      </c>
      <c r="D313" s="12">
        <v>3836</v>
      </c>
      <c r="E313" s="12"/>
      <c r="F313" s="2">
        <v>0</v>
      </c>
      <c r="G313" s="2">
        <f t="shared" si="55"/>
        <v>3858</v>
      </c>
      <c r="H313" s="3"/>
      <c r="I313" s="3"/>
      <c r="J313" s="3"/>
      <c r="K313" s="3"/>
      <c r="L313" s="3"/>
    </row>
    <row r="314" spans="1:12" s="2" customFormat="1" x14ac:dyDescent="0.2">
      <c r="A314" s="13" t="s">
        <v>242</v>
      </c>
      <c r="B314" s="14">
        <v>2393</v>
      </c>
      <c r="C314" s="2">
        <f t="shared" si="54"/>
        <v>-5</v>
      </c>
      <c r="D314" s="12">
        <v>2398</v>
      </c>
      <c r="E314" s="12"/>
      <c r="F314" s="2">
        <v>0</v>
      </c>
      <c r="G314" s="2">
        <f t="shared" si="55"/>
        <v>2393</v>
      </c>
      <c r="H314" s="3"/>
      <c r="I314" s="3"/>
      <c r="J314" s="3"/>
      <c r="K314" s="3"/>
      <c r="L314" s="3"/>
    </row>
    <row r="315" spans="1:12" s="2" customFormat="1" x14ac:dyDescent="0.2">
      <c r="A315" s="13" t="s">
        <v>243</v>
      </c>
      <c r="B315" s="14">
        <v>12755</v>
      </c>
      <c r="C315" s="2">
        <f t="shared" si="54"/>
        <v>149</v>
      </c>
      <c r="D315" s="12">
        <v>12606</v>
      </c>
      <c r="E315" s="12"/>
      <c r="F315" s="2">
        <v>0</v>
      </c>
      <c r="G315" s="2">
        <f t="shared" si="55"/>
        <v>12755</v>
      </c>
      <c r="H315" s="3"/>
      <c r="I315" s="3"/>
      <c r="J315" s="3"/>
      <c r="K315" s="3"/>
      <c r="L315" s="3"/>
    </row>
    <row r="316" spans="1:12" s="2" customFormat="1" x14ac:dyDescent="0.2">
      <c r="A316" s="13" t="s">
        <v>143</v>
      </c>
      <c r="B316" s="14">
        <v>258211</v>
      </c>
      <c r="C316" s="2">
        <f t="shared" si="54"/>
        <v>6438</v>
      </c>
      <c r="D316" s="12">
        <v>251773</v>
      </c>
      <c r="E316" s="12"/>
      <c r="F316" s="2">
        <v>120</v>
      </c>
      <c r="G316" s="2">
        <f t="shared" si="55"/>
        <v>258091</v>
      </c>
      <c r="H316" s="3"/>
      <c r="I316" s="3"/>
      <c r="J316" s="3"/>
      <c r="K316" s="3"/>
      <c r="L316" s="3"/>
    </row>
    <row r="317" spans="1:12" s="2" customFormat="1" x14ac:dyDescent="0.2">
      <c r="A317" s="15"/>
      <c r="B317" s="12"/>
      <c r="C317" s="12"/>
      <c r="D317" s="12"/>
      <c r="E317" s="12"/>
      <c r="H317" s="3"/>
      <c r="I317" s="3"/>
      <c r="J317" s="3"/>
      <c r="K317" s="3"/>
      <c r="L317" s="3"/>
    </row>
    <row r="318" spans="1:12" s="2" customFormat="1" x14ac:dyDescent="0.2">
      <c r="A318" s="11" t="s">
        <v>1432</v>
      </c>
      <c r="B318" s="12">
        <v>332989</v>
      </c>
      <c r="C318" s="2">
        <f t="shared" ref="C318:C324" si="56">B318-D318</f>
        <v>1691</v>
      </c>
      <c r="D318" s="12">
        <v>331298</v>
      </c>
      <c r="E318" s="12"/>
      <c r="F318" s="2">
        <v>4957</v>
      </c>
      <c r="G318" s="2">
        <f t="shared" ref="G318:G324" si="57">B318-F318</f>
        <v>328032</v>
      </c>
      <c r="H318" s="3"/>
      <c r="I318" s="3"/>
      <c r="J318" s="3"/>
      <c r="K318" s="3"/>
      <c r="L318" s="3"/>
    </row>
    <row r="319" spans="1:12" s="2" customFormat="1" x14ac:dyDescent="0.2">
      <c r="A319" s="13" t="s">
        <v>245</v>
      </c>
      <c r="B319" s="14">
        <v>4551</v>
      </c>
      <c r="C319" s="2">
        <f t="shared" si="56"/>
        <v>59</v>
      </c>
      <c r="D319" s="12">
        <v>4492</v>
      </c>
      <c r="E319" s="12"/>
      <c r="F319" s="2">
        <v>4</v>
      </c>
      <c r="G319" s="2">
        <f t="shared" si="57"/>
        <v>4547</v>
      </c>
      <c r="H319" s="3"/>
      <c r="I319" s="3"/>
      <c r="J319" s="3"/>
      <c r="K319" s="3"/>
      <c r="L319" s="3"/>
    </row>
    <row r="320" spans="1:12" s="2" customFormat="1" x14ac:dyDescent="0.2">
      <c r="A320" s="13" t="s">
        <v>246</v>
      </c>
      <c r="B320" s="14">
        <v>1740</v>
      </c>
      <c r="C320" s="2">
        <f t="shared" si="56"/>
        <v>7</v>
      </c>
      <c r="D320" s="12">
        <v>1733</v>
      </c>
      <c r="E320" s="12"/>
      <c r="F320" s="2">
        <v>0</v>
      </c>
      <c r="G320" s="2">
        <f t="shared" si="57"/>
        <v>1740</v>
      </c>
      <c r="H320" s="3"/>
      <c r="I320" s="3"/>
      <c r="J320" s="3"/>
      <c r="K320" s="3"/>
      <c r="L320" s="3"/>
    </row>
    <row r="321" spans="1:12" s="2" customFormat="1" x14ac:dyDescent="0.2">
      <c r="A321" s="13" t="s">
        <v>247</v>
      </c>
      <c r="B321" s="14">
        <v>455</v>
      </c>
      <c r="C321" s="2">
        <f t="shared" si="56"/>
        <v>3</v>
      </c>
      <c r="D321" s="12">
        <v>452</v>
      </c>
      <c r="E321" s="12"/>
      <c r="F321" s="2">
        <v>0</v>
      </c>
      <c r="G321" s="2">
        <f t="shared" si="57"/>
        <v>455</v>
      </c>
      <c r="H321" s="3"/>
      <c r="I321" s="3"/>
      <c r="J321" s="3"/>
      <c r="K321" s="3"/>
      <c r="L321" s="3"/>
    </row>
    <row r="322" spans="1:12" s="2" customFormat="1" x14ac:dyDescent="0.2">
      <c r="A322" s="13" t="s">
        <v>248</v>
      </c>
      <c r="B322" s="14">
        <v>57041</v>
      </c>
      <c r="C322" s="2">
        <f t="shared" si="56"/>
        <v>726</v>
      </c>
      <c r="D322" s="12">
        <v>56315</v>
      </c>
      <c r="E322" s="12"/>
      <c r="F322" s="2">
        <v>132</v>
      </c>
      <c r="G322" s="2">
        <f t="shared" si="57"/>
        <v>56909</v>
      </c>
      <c r="H322" s="3"/>
      <c r="I322" s="3"/>
      <c r="J322" s="3"/>
      <c r="K322" s="3"/>
      <c r="L322" s="3"/>
    </row>
    <row r="323" spans="1:12" s="2" customFormat="1" x14ac:dyDescent="0.2">
      <c r="A323" s="13" t="s">
        <v>249</v>
      </c>
      <c r="B323" s="14">
        <v>516</v>
      </c>
      <c r="C323" s="2">
        <f t="shared" si="56"/>
        <v>10</v>
      </c>
      <c r="D323" s="12">
        <v>506</v>
      </c>
      <c r="E323" s="12"/>
      <c r="F323" s="2">
        <v>0</v>
      </c>
      <c r="G323" s="2">
        <f t="shared" si="57"/>
        <v>516</v>
      </c>
      <c r="H323" s="3"/>
      <c r="I323" s="3"/>
      <c r="J323" s="3"/>
      <c r="K323" s="3"/>
      <c r="L323" s="3"/>
    </row>
    <row r="324" spans="1:12" s="2" customFormat="1" x14ac:dyDescent="0.2">
      <c r="A324" s="13" t="s">
        <v>143</v>
      </c>
      <c r="B324" s="14">
        <v>268686</v>
      </c>
      <c r="C324" s="2">
        <f t="shared" si="56"/>
        <v>886</v>
      </c>
      <c r="D324" s="12">
        <v>267800</v>
      </c>
      <c r="E324" s="12"/>
      <c r="F324" s="2">
        <v>4821</v>
      </c>
      <c r="G324" s="2">
        <f t="shared" si="57"/>
        <v>263865</v>
      </c>
      <c r="H324" s="3"/>
      <c r="I324" s="3"/>
      <c r="J324" s="3"/>
      <c r="K324" s="3"/>
      <c r="L324" s="3"/>
    </row>
    <row r="325" spans="1:12" s="2" customFormat="1" x14ac:dyDescent="0.2">
      <c r="A325" s="15"/>
      <c r="B325" s="12"/>
      <c r="C325" s="12"/>
      <c r="D325" s="12"/>
      <c r="E325" s="12"/>
      <c r="H325" s="3"/>
      <c r="I325" s="3"/>
      <c r="J325" s="3"/>
      <c r="K325" s="3"/>
      <c r="L325" s="3"/>
    </row>
    <row r="326" spans="1:12" x14ac:dyDescent="0.2">
      <c r="A326" s="11" t="s">
        <v>1396</v>
      </c>
      <c r="B326" s="12">
        <v>147203</v>
      </c>
      <c r="C326" s="2">
        <f t="shared" ref="C326:C331" si="58">B326-D326</f>
        <v>885</v>
      </c>
      <c r="D326" s="12">
        <v>146318</v>
      </c>
      <c r="E326" s="12"/>
      <c r="F326" s="2">
        <v>1700</v>
      </c>
      <c r="G326" s="2">
        <f t="shared" ref="G326:G331" si="59">B326-F326</f>
        <v>145503</v>
      </c>
    </row>
    <row r="327" spans="1:12" s="2" customFormat="1" x14ac:dyDescent="0.2">
      <c r="A327" s="13" t="s">
        <v>252</v>
      </c>
      <c r="B327" s="14">
        <v>817</v>
      </c>
      <c r="C327" s="2">
        <f t="shared" si="58"/>
        <v>0</v>
      </c>
      <c r="D327" s="12">
        <v>817</v>
      </c>
      <c r="E327" s="12"/>
      <c r="F327" s="2">
        <v>0</v>
      </c>
      <c r="G327" s="2">
        <f t="shared" si="59"/>
        <v>817</v>
      </c>
      <c r="H327" s="3"/>
      <c r="I327" s="3"/>
      <c r="J327" s="3"/>
      <c r="K327" s="3"/>
      <c r="L327" s="3"/>
    </row>
    <row r="328" spans="1:12" s="2" customFormat="1" x14ac:dyDescent="0.2">
      <c r="A328" s="13" t="s">
        <v>1433</v>
      </c>
      <c r="B328" s="14">
        <v>324</v>
      </c>
      <c r="C328" s="2">
        <f t="shared" si="58"/>
        <v>-31</v>
      </c>
      <c r="D328" s="12">
        <v>355</v>
      </c>
      <c r="E328" s="12"/>
      <c r="F328" s="2">
        <v>0</v>
      </c>
      <c r="G328" s="2">
        <f t="shared" si="59"/>
        <v>324</v>
      </c>
      <c r="H328" s="3"/>
      <c r="I328" s="3"/>
      <c r="J328" s="3"/>
      <c r="K328" s="3"/>
      <c r="L328" s="3"/>
    </row>
    <row r="329" spans="1:12" s="2" customFormat="1" x14ac:dyDescent="0.2">
      <c r="A329" s="13" t="s">
        <v>254</v>
      </c>
      <c r="B329" s="14">
        <v>2005</v>
      </c>
      <c r="C329" s="2">
        <f t="shared" si="58"/>
        <v>9</v>
      </c>
      <c r="D329" s="12">
        <v>1996</v>
      </c>
      <c r="E329" s="12"/>
      <c r="F329" s="2">
        <v>0</v>
      </c>
      <c r="G329" s="2">
        <f t="shared" si="59"/>
        <v>2005</v>
      </c>
      <c r="H329" s="3"/>
      <c r="I329" s="3"/>
      <c r="J329" s="3"/>
      <c r="K329" s="3"/>
      <c r="L329" s="3"/>
    </row>
    <row r="330" spans="1:12" s="2" customFormat="1" x14ac:dyDescent="0.2">
      <c r="A330" s="13" t="s">
        <v>255</v>
      </c>
      <c r="B330" s="14">
        <v>15725</v>
      </c>
      <c r="C330" s="2">
        <f t="shared" si="58"/>
        <v>132</v>
      </c>
      <c r="D330" s="12">
        <v>15593</v>
      </c>
      <c r="E330" s="12"/>
      <c r="F330" s="2">
        <v>24</v>
      </c>
      <c r="G330" s="2">
        <f t="shared" si="59"/>
        <v>15701</v>
      </c>
      <c r="H330" s="3"/>
      <c r="I330" s="3"/>
      <c r="J330" s="3"/>
      <c r="K330" s="3"/>
      <c r="L330" s="3"/>
    </row>
    <row r="331" spans="1:12" s="2" customFormat="1" x14ac:dyDescent="0.2">
      <c r="A331" s="13" t="s">
        <v>143</v>
      </c>
      <c r="B331" s="14">
        <v>128332</v>
      </c>
      <c r="C331" s="2">
        <f t="shared" si="58"/>
        <v>775</v>
      </c>
      <c r="D331" s="12">
        <v>127557</v>
      </c>
      <c r="E331" s="12"/>
      <c r="F331" s="2">
        <v>1676</v>
      </c>
      <c r="G331" s="2">
        <f t="shared" si="59"/>
        <v>126656</v>
      </c>
      <c r="H331" s="3"/>
      <c r="I331" s="3"/>
      <c r="J331" s="3"/>
      <c r="K331" s="3"/>
      <c r="L331" s="3"/>
    </row>
    <row r="332" spans="1:12" x14ac:dyDescent="0.2">
      <c r="A332" s="15"/>
      <c r="B332" s="12"/>
      <c r="C332" s="12"/>
      <c r="D332" s="12"/>
      <c r="E332" s="12"/>
      <c r="G332" s="2"/>
    </row>
    <row r="333" spans="1:12" x14ac:dyDescent="0.2">
      <c r="A333" s="11" t="s">
        <v>1434</v>
      </c>
      <c r="B333" s="12">
        <v>2551290</v>
      </c>
      <c r="C333" s="2">
        <f t="shared" ref="C333:C369" si="60">B333-D333</f>
        <v>54833</v>
      </c>
      <c r="D333" s="12">
        <v>2496457</v>
      </c>
      <c r="E333" s="12"/>
      <c r="F333" s="2">
        <v>9362</v>
      </c>
      <c r="G333" s="2">
        <f t="shared" ref="G333:G369" si="61">B333-F333</f>
        <v>2541928</v>
      </c>
    </row>
    <row r="334" spans="1:12" x14ac:dyDescent="0.2">
      <c r="A334" s="13" t="s">
        <v>257</v>
      </c>
      <c r="B334" s="14">
        <v>37239</v>
      </c>
      <c r="C334" s="2">
        <f t="shared" si="60"/>
        <v>1477</v>
      </c>
      <c r="D334" s="12">
        <v>35762</v>
      </c>
      <c r="E334" s="12"/>
      <c r="F334" s="2">
        <v>0</v>
      </c>
      <c r="G334" s="2">
        <f t="shared" si="61"/>
        <v>37239</v>
      </c>
    </row>
    <row r="335" spans="1:12" x14ac:dyDescent="0.2">
      <c r="A335" s="13" t="s">
        <v>258</v>
      </c>
      <c r="B335" s="14">
        <v>2976</v>
      </c>
      <c r="C335" s="2">
        <f t="shared" si="60"/>
        <v>463</v>
      </c>
      <c r="D335" s="12">
        <v>2513</v>
      </c>
      <c r="E335" s="12"/>
      <c r="F335" s="2">
        <v>0</v>
      </c>
      <c r="G335" s="2">
        <f t="shared" si="61"/>
        <v>2976</v>
      </c>
    </row>
    <row r="336" spans="1:12" x14ac:dyDescent="0.2">
      <c r="A336" s="13" t="s">
        <v>259</v>
      </c>
      <c r="B336" s="14">
        <v>5755</v>
      </c>
      <c r="C336" s="2">
        <f t="shared" si="60"/>
        <v>127</v>
      </c>
      <c r="D336" s="12">
        <v>5628</v>
      </c>
      <c r="E336" s="12"/>
      <c r="F336" s="2">
        <v>0</v>
      </c>
      <c r="G336" s="2">
        <f t="shared" si="61"/>
        <v>5755</v>
      </c>
    </row>
    <row r="337" spans="1:7" x14ac:dyDescent="0.2">
      <c r="A337" s="13" t="s">
        <v>260</v>
      </c>
      <c r="B337" s="14">
        <v>3099</v>
      </c>
      <c r="C337" s="2">
        <f t="shared" si="60"/>
        <v>44</v>
      </c>
      <c r="D337" s="12">
        <v>3055</v>
      </c>
      <c r="E337" s="12"/>
      <c r="F337" s="2">
        <v>0</v>
      </c>
      <c r="G337" s="2">
        <f t="shared" si="61"/>
        <v>3099</v>
      </c>
    </row>
    <row r="338" spans="1:7" x14ac:dyDescent="0.2">
      <c r="A338" s="13" t="s">
        <v>752</v>
      </c>
      <c r="B338" s="14">
        <v>47885</v>
      </c>
      <c r="C338" s="2">
        <f t="shared" si="60"/>
        <v>1109</v>
      </c>
      <c r="D338" s="12">
        <v>46776</v>
      </c>
      <c r="E338" s="12"/>
      <c r="F338" s="2">
        <v>0</v>
      </c>
      <c r="G338" s="2">
        <f t="shared" si="61"/>
        <v>47885</v>
      </c>
    </row>
    <row r="339" spans="1:7" x14ac:dyDescent="0.2">
      <c r="A339" s="13" t="s">
        <v>262</v>
      </c>
      <c r="B339" s="14">
        <v>41441</v>
      </c>
      <c r="C339" s="2">
        <f t="shared" si="60"/>
        <v>1155</v>
      </c>
      <c r="D339" s="12">
        <v>40286</v>
      </c>
      <c r="E339" s="12"/>
      <c r="F339" s="2">
        <v>0</v>
      </c>
      <c r="G339" s="2">
        <f t="shared" si="61"/>
        <v>41441</v>
      </c>
    </row>
    <row r="340" spans="1:7" x14ac:dyDescent="0.2">
      <c r="A340" s="13" t="s">
        <v>753</v>
      </c>
      <c r="B340" s="2">
        <v>47534</v>
      </c>
      <c r="C340" s="2">
        <f t="shared" si="60"/>
        <v>1825</v>
      </c>
      <c r="D340" s="2">
        <v>45709</v>
      </c>
      <c r="F340" s="2">
        <v>0</v>
      </c>
      <c r="G340" s="2">
        <f t="shared" si="61"/>
        <v>47534</v>
      </c>
    </row>
    <row r="341" spans="1:7" x14ac:dyDescent="0.2">
      <c r="A341" s="13" t="s">
        <v>264</v>
      </c>
      <c r="B341" s="14">
        <v>2361</v>
      </c>
      <c r="C341" s="2">
        <f t="shared" si="60"/>
        <v>36</v>
      </c>
      <c r="D341" s="12">
        <v>2325</v>
      </c>
      <c r="E341" s="12"/>
      <c r="F341" s="2">
        <v>0</v>
      </c>
      <c r="G341" s="2">
        <f t="shared" si="61"/>
        <v>2361</v>
      </c>
    </row>
    <row r="342" spans="1:7" x14ac:dyDescent="0.2">
      <c r="A342" s="13" t="s">
        <v>265</v>
      </c>
      <c r="B342" s="14">
        <v>11850</v>
      </c>
      <c r="C342" s="2">
        <f t="shared" si="60"/>
        <v>605</v>
      </c>
      <c r="D342" s="12">
        <v>11245</v>
      </c>
      <c r="E342" s="12"/>
      <c r="F342" s="2">
        <v>0</v>
      </c>
      <c r="G342" s="2">
        <f t="shared" si="61"/>
        <v>11850</v>
      </c>
    </row>
    <row r="343" spans="1:7" x14ac:dyDescent="0.2">
      <c r="A343" s="13" t="s">
        <v>266</v>
      </c>
      <c r="B343" s="14">
        <v>924</v>
      </c>
      <c r="C343" s="2">
        <f t="shared" si="60"/>
        <v>5</v>
      </c>
      <c r="D343" s="12">
        <v>919</v>
      </c>
      <c r="E343" s="12"/>
      <c r="F343" s="2">
        <v>0</v>
      </c>
      <c r="G343" s="2">
        <f t="shared" si="61"/>
        <v>924</v>
      </c>
    </row>
    <row r="344" spans="1:7" x14ac:dyDescent="0.2">
      <c r="A344" s="13" t="s">
        <v>754</v>
      </c>
      <c r="B344" s="14">
        <v>227395</v>
      </c>
      <c r="C344" s="2">
        <f t="shared" si="60"/>
        <v>2728</v>
      </c>
      <c r="D344" s="12">
        <v>224667</v>
      </c>
      <c r="E344" s="12"/>
      <c r="F344" s="2">
        <v>0</v>
      </c>
      <c r="G344" s="2">
        <f t="shared" si="61"/>
        <v>227395</v>
      </c>
    </row>
    <row r="345" spans="1:7" x14ac:dyDescent="0.2">
      <c r="A345" s="13" t="s">
        <v>268</v>
      </c>
      <c r="B345" s="14">
        <v>21957</v>
      </c>
      <c r="C345" s="2">
        <f t="shared" si="60"/>
        <v>213</v>
      </c>
      <c r="D345" s="12">
        <v>21744</v>
      </c>
      <c r="E345" s="12"/>
      <c r="F345" s="2">
        <v>0</v>
      </c>
      <c r="G345" s="2">
        <f t="shared" si="61"/>
        <v>21957</v>
      </c>
    </row>
    <row r="346" spans="1:7" x14ac:dyDescent="0.2">
      <c r="A346" s="13" t="s">
        <v>755</v>
      </c>
      <c r="B346" s="14">
        <v>63290</v>
      </c>
      <c r="C346" s="2">
        <f t="shared" si="60"/>
        <v>2781</v>
      </c>
      <c r="D346" s="12">
        <v>60509</v>
      </c>
      <c r="E346" s="12"/>
      <c r="F346" s="2">
        <v>18</v>
      </c>
      <c r="G346" s="2">
        <f t="shared" si="61"/>
        <v>63272</v>
      </c>
    </row>
    <row r="347" spans="1:7" x14ac:dyDescent="0.2">
      <c r="A347" s="13" t="s">
        <v>270</v>
      </c>
      <c r="B347" s="14">
        <v>92</v>
      </c>
      <c r="C347" s="2">
        <f t="shared" si="60"/>
        <v>6</v>
      </c>
      <c r="D347" s="12">
        <v>86</v>
      </c>
      <c r="E347" s="12"/>
      <c r="F347" s="2">
        <v>0</v>
      </c>
      <c r="G347" s="2">
        <f t="shared" si="61"/>
        <v>92</v>
      </c>
    </row>
    <row r="348" spans="1:7" x14ac:dyDescent="0.2">
      <c r="A348" s="13" t="s">
        <v>1442</v>
      </c>
      <c r="B348" s="14">
        <v>18</v>
      </c>
      <c r="C348" s="2">
        <f t="shared" si="60"/>
        <v>0</v>
      </c>
      <c r="D348" s="12">
        <v>18</v>
      </c>
      <c r="E348" s="12"/>
      <c r="F348" s="2">
        <v>0</v>
      </c>
      <c r="G348" s="2">
        <f t="shared" si="61"/>
        <v>18</v>
      </c>
    </row>
    <row r="349" spans="1:7" x14ac:dyDescent="0.2">
      <c r="A349" s="13" t="s">
        <v>271</v>
      </c>
      <c r="B349" s="14">
        <v>12402</v>
      </c>
      <c r="C349" s="2">
        <f t="shared" si="60"/>
        <v>58</v>
      </c>
      <c r="D349" s="12">
        <v>12344</v>
      </c>
      <c r="E349" s="12"/>
      <c r="F349" s="2">
        <v>0</v>
      </c>
      <c r="G349" s="2">
        <f t="shared" si="61"/>
        <v>12402</v>
      </c>
    </row>
    <row r="350" spans="1:7" x14ac:dyDescent="0.2">
      <c r="A350" s="13" t="s">
        <v>272</v>
      </c>
      <c r="B350" s="14">
        <v>858</v>
      </c>
      <c r="C350" s="2">
        <f t="shared" si="60"/>
        <v>20</v>
      </c>
      <c r="D350" s="12">
        <v>838</v>
      </c>
      <c r="E350" s="12"/>
      <c r="F350" s="2">
        <v>0</v>
      </c>
      <c r="G350" s="2">
        <f t="shared" si="61"/>
        <v>858</v>
      </c>
    </row>
    <row r="351" spans="1:7" x14ac:dyDescent="0.2">
      <c r="A351" s="13" t="s">
        <v>757</v>
      </c>
      <c r="B351" s="2">
        <v>414751</v>
      </c>
      <c r="C351" s="2">
        <f t="shared" si="60"/>
        <v>15243</v>
      </c>
      <c r="D351" s="2">
        <v>399508</v>
      </c>
      <c r="F351" s="2">
        <v>2425</v>
      </c>
      <c r="G351" s="2">
        <f t="shared" si="61"/>
        <v>412326</v>
      </c>
    </row>
    <row r="352" spans="1:7" x14ac:dyDescent="0.2">
      <c r="A352" s="13" t="s">
        <v>758</v>
      </c>
      <c r="B352" s="14">
        <v>90097</v>
      </c>
      <c r="C352" s="2">
        <f t="shared" si="60"/>
        <v>2319</v>
      </c>
      <c r="D352" s="12">
        <v>87778</v>
      </c>
      <c r="E352" s="12"/>
      <c r="F352" s="2">
        <v>0</v>
      </c>
      <c r="G352" s="2">
        <f t="shared" si="61"/>
        <v>90097</v>
      </c>
    </row>
    <row r="353" spans="1:7" x14ac:dyDescent="0.2">
      <c r="A353" s="13" t="s">
        <v>759</v>
      </c>
      <c r="B353" s="14">
        <v>107147</v>
      </c>
      <c r="C353" s="2">
        <f t="shared" si="60"/>
        <v>-19</v>
      </c>
      <c r="D353" s="12">
        <v>107166</v>
      </c>
      <c r="E353" s="12"/>
      <c r="F353" s="2">
        <v>0</v>
      </c>
      <c r="G353" s="2">
        <f t="shared" si="61"/>
        <v>107147</v>
      </c>
    </row>
    <row r="354" spans="1:7" x14ac:dyDescent="0.2">
      <c r="A354" s="13" t="s">
        <v>276</v>
      </c>
      <c r="B354" s="14">
        <v>29448</v>
      </c>
      <c r="C354" s="2">
        <f t="shared" si="60"/>
        <v>87</v>
      </c>
      <c r="D354" s="12">
        <v>29361</v>
      </c>
      <c r="E354" s="12"/>
      <c r="F354" s="2">
        <v>12</v>
      </c>
      <c r="G354" s="2">
        <f t="shared" si="61"/>
        <v>29436</v>
      </c>
    </row>
    <row r="355" spans="1:7" x14ac:dyDescent="0.2">
      <c r="A355" s="13" t="s">
        <v>277</v>
      </c>
      <c r="B355" s="14">
        <v>10659</v>
      </c>
      <c r="C355" s="2">
        <f t="shared" si="60"/>
        <v>166</v>
      </c>
      <c r="D355" s="12">
        <v>10493</v>
      </c>
      <c r="E355" s="12"/>
      <c r="F355" s="2">
        <v>0</v>
      </c>
      <c r="G355" s="2">
        <f t="shared" si="61"/>
        <v>10659</v>
      </c>
    </row>
    <row r="356" spans="1:7" x14ac:dyDescent="0.2">
      <c r="A356" s="13" t="s">
        <v>278</v>
      </c>
      <c r="B356" s="14">
        <v>14037</v>
      </c>
      <c r="C356" s="2">
        <f t="shared" si="60"/>
        <v>228</v>
      </c>
      <c r="D356" s="12">
        <v>13809</v>
      </c>
      <c r="E356" s="12"/>
      <c r="F356" s="2">
        <v>0</v>
      </c>
      <c r="G356" s="2">
        <f t="shared" si="61"/>
        <v>14037</v>
      </c>
    </row>
    <row r="357" spans="1:7" x14ac:dyDescent="0.2">
      <c r="A357" s="13" t="s">
        <v>279</v>
      </c>
      <c r="B357" s="14">
        <v>7524</v>
      </c>
      <c r="C357" s="2">
        <f t="shared" si="60"/>
        <v>387</v>
      </c>
      <c r="D357" s="12">
        <v>7137</v>
      </c>
      <c r="E357" s="12"/>
      <c r="F357" s="2">
        <v>0</v>
      </c>
      <c r="G357" s="2">
        <f t="shared" si="61"/>
        <v>7524</v>
      </c>
    </row>
    <row r="358" spans="1:7" x14ac:dyDescent="0.2">
      <c r="A358" s="13" t="s">
        <v>760</v>
      </c>
      <c r="B358" s="2">
        <v>60313</v>
      </c>
      <c r="C358" s="2">
        <f t="shared" si="60"/>
        <v>1401</v>
      </c>
      <c r="D358" s="2">
        <v>58912</v>
      </c>
      <c r="F358" s="2">
        <v>0</v>
      </c>
      <c r="G358" s="2">
        <f t="shared" si="61"/>
        <v>60313</v>
      </c>
    </row>
    <row r="359" spans="1:7" x14ac:dyDescent="0.2">
      <c r="A359" s="13" t="s">
        <v>282</v>
      </c>
      <c r="B359" s="14">
        <v>42113</v>
      </c>
      <c r="C359" s="2">
        <f t="shared" si="60"/>
        <v>590</v>
      </c>
      <c r="D359" s="12">
        <v>41523</v>
      </c>
      <c r="E359" s="12"/>
      <c r="F359" s="2">
        <v>0</v>
      </c>
      <c r="G359" s="2">
        <f t="shared" si="61"/>
        <v>42113</v>
      </c>
    </row>
    <row r="360" spans="1:7" x14ac:dyDescent="0.2">
      <c r="A360" s="13" t="s">
        <v>283</v>
      </c>
      <c r="B360" s="14">
        <v>15610</v>
      </c>
      <c r="C360" s="2">
        <f t="shared" si="60"/>
        <v>391</v>
      </c>
      <c r="D360" s="12">
        <v>15219</v>
      </c>
      <c r="E360" s="12"/>
      <c r="F360" s="2">
        <v>0</v>
      </c>
      <c r="G360" s="2">
        <f t="shared" si="61"/>
        <v>15610</v>
      </c>
    </row>
    <row r="361" spans="1:7" x14ac:dyDescent="0.2">
      <c r="A361" s="13" t="s">
        <v>761</v>
      </c>
      <c r="B361" s="14">
        <v>23643</v>
      </c>
      <c r="C361" s="2">
        <f t="shared" si="60"/>
        <v>235</v>
      </c>
      <c r="D361" s="12">
        <v>23408</v>
      </c>
      <c r="E361" s="12"/>
      <c r="F361" s="2">
        <v>0</v>
      </c>
      <c r="G361" s="2">
        <f t="shared" si="61"/>
        <v>23643</v>
      </c>
    </row>
    <row r="362" spans="1:7" x14ac:dyDescent="0.2">
      <c r="A362" s="13" t="s">
        <v>285</v>
      </c>
      <c r="B362" s="14">
        <v>18447</v>
      </c>
      <c r="C362" s="2">
        <f t="shared" si="60"/>
        <v>224</v>
      </c>
      <c r="D362" s="12">
        <v>18223</v>
      </c>
      <c r="E362" s="12"/>
      <c r="F362" s="2">
        <v>0</v>
      </c>
      <c r="G362" s="2">
        <f t="shared" si="61"/>
        <v>18447</v>
      </c>
    </row>
    <row r="363" spans="1:7" x14ac:dyDescent="0.2">
      <c r="A363" s="13" t="s">
        <v>286</v>
      </c>
      <c r="B363" s="14">
        <v>13576</v>
      </c>
      <c r="C363" s="2">
        <f t="shared" si="60"/>
        <v>1919</v>
      </c>
      <c r="D363" s="12">
        <v>11657</v>
      </c>
      <c r="E363" s="12"/>
      <c r="F363" s="2">
        <v>0</v>
      </c>
      <c r="G363" s="2">
        <f t="shared" si="61"/>
        <v>13576</v>
      </c>
    </row>
    <row r="364" spans="1:7" x14ac:dyDescent="0.2">
      <c r="A364" s="13" t="s">
        <v>287</v>
      </c>
      <c r="B364" s="14">
        <v>21395</v>
      </c>
      <c r="C364" s="2">
        <f t="shared" si="60"/>
        <v>563</v>
      </c>
      <c r="D364" s="12">
        <v>20832</v>
      </c>
      <c r="E364" s="12"/>
      <c r="F364" s="2">
        <v>0</v>
      </c>
      <c r="G364" s="2">
        <f t="shared" si="61"/>
        <v>21395</v>
      </c>
    </row>
    <row r="365" spans="1:7" x14ac:dyDescent="0.2">
      <c r="A365" s="13" t="s">
        <v>288</v>
      </c>
      <c r="B365" s="14">
        <v>5776</v>
      </c>
      <c r="C365" s="2">
        <f t="shared" si="60"/>
        <v>32</v>
      </c>
      <c r="D365" s="12">
        <v>5744</v>
      </c>
      <c r="E365" s="12"/>
      <c r="F365" s="2">
        <v>0</v>
      </c>
      <c r="G365" s="2">
        <f t="shared" si="61"/>
        <v>5776</v>
      </c>
    </row>
    <row r="366" spans="1:7" x14ac:dyDescent="0.2">
      <c r="A366" s="13" t="s">
        <v>289</v>
      </c>
      <c r="B366" s="2">
        <v>19963</v>
      </c>
      <c r="C366" s="2">
        <f t="shared" si="60"/>
        <v>6464</v>
      </c>
      <c r="D366" s="12">
        <v>13499</v>
      </c>
      <c r="E366" s="12"/>
      <c r="F366" s="2">
        <v>0</v>
      </c>
      <c r="G366" s="2">
        <f t="shared" si="61"/>
        <v>19963</v>
      </c>
    </row>
    <row r="367" spans="1:7" x14ac:dyDescent="0.2">
      <c r="A367" s="13" t="s">
        <v>290</v>
      </c>
      <c r="B367" s="14">
        <v>2394</v>
      </c>
      <c r="C367" s="2">
        <f t="shared" si="60"/>
        <v>19</v>
      </c>
      <c r="D367" s="12">
        <v>2375</v>
      </c>
      <c r="E367" s="12"/>
      <c r="F367" s="2">
        <v>0</v>
      </c>
      <c r="G367" s="2">
        <f t="shared" si="61"/>
        <v>2394</v>
      </c>
    </row>
    <row r="368" spans="1:7" x14ac:dyDescent="0.2">
      <c r="A368" s="13" t="s">
        <v>291</v>
      </c>
      <c r="B368" s="14">
        <v>6024</v>
      </c>
      <c r="C368" s="2">
        <f t="shared" si="60"/>
        <v>59</v>
      </c>
      <c r="D368" s="12">
        <v>5965</v>
      </c>
      <c r="E368" s="12"/>
      <c r="F368" s="2">
        <v>0</v>
      </c>
      <c r="G368" s="2">
        <f t="shared" si="61"/>
        <v>6024</v>
      </c>
    </row>
    <row r="369" spans="1:12" x14ac:dyDescent="0.2">
      <c r="A369" s="13" t="s">
        <v>740</v>
      </c>
      <c r="B369" s="2">
        <v>1121297</v>
      </c>
      <c r="C369" s="2">
        <f t="shared" si="60"/>
        <v>11873</v>
      </c>
      <c r="D369" s="2">
        <v>1109424</v>
      </c>
      <c r="F369" s="2">
        <v>6907</v>
      </c>
      <c r="G369" s="2">
        <f t="shared" si="61"/>
        <v>1114390</v>
      </c>
    </row>
    <row r="370" spans="1:12" x14ac:dyDescent="0.2">
      <c r="A370" s="15"/>
      <c r="B370" s="12"/>
      <c r="C370" s="12"/>
      <c r="D370" s="12"/>
      <c r="E370" s="12"/>
      <c r="G370" s="2"/>
    </row>
    <row r="371" spans="1:12" s="2" customFormat="1" x14ac:dyDescent="0.2">
      <c r="A371" s="11" t="s">
        <v>1400</v>
      </c>
      <c r="B371" s="12">
        <v>72897</v>
      </c>
      <c r="C371" s="2">
        <f t="shared" ref="C371:C377" si="62">B371-D371</f>
        <v>-193</v>
      </c>
      <c r="D371" s="12">
        <v>73090</v>
      </c>
      <c r="E371" s="12"/>
      <c r="F371" s="2">
        <v>69</v>
      </c>
      <c r="G371" s="2">
        <f t="shared" ref="G371:G377" si="63">B371-F371</f>
        <v>72828</v>
      </c>
      <c r="H371" s="3"/>
      <c r="I371" s="3"/>
      <c r="J371" s="3"/>
      <c r="K371" s="3"/>
      <c r="L371" s="3"/>
    </row>
    <row r="372" spans="1:12" x14ac:dyDescent="0.2">
      <c r="A372" s="13" t="s">
        <v>293</v>
      </c>
      <c r="B372" s="14">
        <v>6165</v>
      </c>
      <c r="C372" s="2">
        <f t="shared" si="62"/>
        <v>46</v>
      </c>
      <c r="D372" s="12">
        <v>6119</v>
      </c>
      <c r="E372" s="12"/>
      <c r="F372" s="2">
        <v>0</v>
      </c>
      <c r="G372" s="2">
        <f t="shared" si="63"/>
        <v>6165</v>
      </c>
    </row>
    <row r="373" spans="1:12" x14ac:dyDescent="0.2">
      <c r="A373" s="13" t="s">
        <v>294</v>
      </c>
      <c r="B373" s="14">
        <v>802</v>
      </c>
      <c r="C373" s="2">
        <f t="shared" si="62"/>
        <v>5</v>
      </c>
      <c r="D373" s="12">
        <v>797</v>
      </c>
      <c r="E373" s="12"/>
      <c r="F373" s="2">
        <v>0</v>
      </c>
      <c r="G373" s="2">
        <f t="shared" si="63"/>
        <v>802</v>
      </c>
    </row>
    <row r="374" spans="1:12" x14ac:dyDescent="0.2">
      <c r="A374" s="13" t="s">
        <v>295</v>
      </c>
      <c r="B374" s="14">
        <v>24607</v>
      </c>
      <c r="C374" s="2">
        <f t="shared" si="62"/>
        <v>-42</v>
      </c>
      <c r="D374" s="12">
        <v>24649</v>
      </c>
      <c r="E374" s="12"/>
      <c r="F374" s="2">
        <v>7</v>
      </c>
      <c r="G374" s="2">
        <f t="shared" si="63"/>
        <v>24600</v>
      </c>
    </row>
    <row r="375" spans="1:12" x14ac:dyDescent="0.2">
      <c r="A375" s="13" t="s">
        <v>296</v>
      </c>
      <c r="B375" s="14">
        <v>185</v>
      </c>
      <c r="C375" s="2">
        <f t="shared" si="62"/>
        <v>1</v>
      </c>
      <c r="D375" s="12">
        <v>184</v>
      </c>
      <c r="E375" s="12"/>
      <c r="F375" s="2">
        <v>0</v>
      </c>
      <c r="G375" s="2">
        <f t="shared" si="63"/>
        <v>185</v>
      </c>
    </row>
    <row r="376" spans="1:12" x14ac:dyDescent="0.2">
      <c r="A376" s="13" t="s">
        <v>297</v>
      </c>
      <c r="B376" s="14">
        <v>8362</v>
      </c>
      <c r="C376" s="2">
        <f t="shared" si="62"/>
        <v>65</v>
      </c>
      <c r="D376" s="12">
        <v>8297</v>
      </c>
      <c r="E376" s="12"/>
      <c r="F376" s="2">
        <v>0</v>
      </c>
      <c r="G376" s="2">
        <f t="shared" si="63"/>
        <v>8362</v>
      </c>
    </row>
    <row r="377" spans="1:12" x14ac:dyDescent="0.2">
      <c r="A377" s="13" t="s">
        <v>143</v>
      </c>
      <c r="B377" s="14">
        <v>32776</v>
      </c>
      <c r="C377" s="2">
        <f t="shared" si="62"/>
        <v>-268</v>
      </c>
      <c r="D377" s="12">
        <v>33044</v>
      </c>
      <c r="E377" s="12"/>
      <c r="F377" s="2">
        <v>62</v>
      </c>
      <c r="G377" s="2">
        <f t="shared" si="63"/>
        <v>32714</v>
      </c>
    </row>
    <row r="378" spans="1:12" s="2" customFormat="1" x14ac:dyDescent="0.2">
      <c r="A378" s="15"/>
      <c r="B378" s="12"/>
      <c r="C378" s="12"/>
      <c r="D378" s="12"/>
      <c r="E378" s="12"/>
      <c r="H378" s="3"/>
      <c r="I378" s="3"/>
      <c r="J378" s="3"/>
      <c r="K378" s="3"/>
      <c r="L378" s="3"/>
    </row>
    <row r="379" spans="1:12" s="2" customFormat="1" x14ac:dyDescent="0.2">
      <c r="A379" s="11" t="s">
        <v>1401</v>
      </c>
      <c r="B379" s="12">
        <v>73745</v>
      </c>
      <c r="C379" s="2">
        <f t="shared" ref="C379:C383" si="64">B379-D379</f>
        <v>431</v>
      </c>
      <c r="D379" s="12">
        <v>73314</v>
      </c>
      <c r="E379" s="12"/>
      <c r="F379" s="2">
        <v>69</v>
      </c>
      <c r="G379" s="2">
        <f>B379-F379</f>
        <v>73676</v>
      </c>
      <c r="H379" s="3"/>
      <c r="I379" s="3"/>
      <c r="J379" s="3"/>
      <c r="K379" s="3"/>
      <c r="L379" s="3"/>
    </row>
    <row r="380" spans="1:12" s="2" customFormat="1" x14ac:dyDescent="0.2">
      <c r="A380" s="13" t="s">
        <v>299</v>
      </c>
      <c r="B380" s="14">
        <v>1138</v>
      </c>
      <c r="C380" s="2">
        <f t="shared" si="64"/>
        <v>15</v>
      </c>
      <c r="D380" s="12">
        <v>1123</v>
      </c>
      <c r="E380" s="12"/>
      <c r="F380" s="2">
        <v>0</v>
      </c>
      <c r="G380" s="2">
        <f>B380-F380</f>
        <v>1138</v>
      </c>
      <c r="H380" s="3"/>
      <c r="I380" s="3"/>
      <c r="J380" s="3"/>
      <c r="K380" s="3"/>
      <c r="L380" s="3"/>
    </row>
    <row r="381" spans="1:12" s="2" customFormat="1" x14ac:dyDescent="0.2">
      <c r="A381" s="13" t="s">
        <v>300</v>
      </c>
      <c r="B381" s="14">
        <v>11541</v>
      </c>
      <c r="C381" s="2">
        <f t="shared" si="64"/>
        <v>54</v>
      </c>
      <c r="D381" s="12">
        <v>11487</v>
      </c>
      <c r="E381" s="12"/>
      <c r="F381" s="2">
        <v>23</v>
      </c>
      <c r="G381" s="2">
        <f>B381-F381</f>
        <v>11518</v>
      </c>
      <c r="H381" s="3"/>
      <c r="I381" s="3"/>
      <c r="J381" s="3"/>
      <c r="K381" s="3"/>
      <c r="L381" s="3"/>
    </row>
    <row r="382" spans="1:12" s="2" customFormat="1" x14ac:dyDescent="0.2">
      <c r="A382" s="13" t="s">
        <v>301</v>
      </c>
      <c r="B382" s="14">
        <v>3069</v>
      </c>
      <c r="C382" s="2">
        <f t="shared" si="64"/>
        <v>-17</v>
      </c>
      <c r="D382" s="12">
        <v>3086</v>
      </c>
      <c r="E382" s="12"/>
      <c r="F382" s="2">
        <v>0</v>
      </c>
      <c r="G382" s="2">
        <f>B382-F382</f>
        <v>3069</v>
      </c>
      <c r="H382" s="3"/>
      <c r="I382" s="3"/>
      <c r="J382" s="3"/>
      <c r="K382" s="3"/>
      <c r="L382" s="3"/>
    </row>
    <row r="383" spans="1:12" s="2" customFormat="1" x14ac:dyDescent="0.2">
      <c r="A383" s="13" t="s">
        <v>143</v>
      </c>
      <c r="B383" s="14">
        <v>57997</v>
      </c>
      <c r="C383" s="2">
        <f t="shared" si="64"/>
        <v>379</v>
      </c>
      <c r="D383" s="12">
        <v>57618</v>
      </c>
      <c r="E383" s="12"/>
      <c r="F383" s="2">
        <v>46</v>
      </c>
      <c r="G383" s="2">
        <f>B383-F383</f>
        <v>57951</v>
      </c>
      <c r="H383" s="3"/>
      <c r="I383" s="3"/>
      <c r="J383" s="3"/>
      <c r="K383" s="3"/>
      <c r="L383" s="3"/>
    </row>
    <row r="384" spans="1:12" s="2" customFormat="1" x14ac:dyDescent="0.2">
      <c r="A384" s="15"/>
      <c r="B384" s="12"/>
      <c r="C384" s="12"/>
      <c r="D384" s="12"/>
      <c r="E384" s="12"/>
      <c r="H384" s="3"/>
      <c r="I384" s="3"/>
      <c r="J384" s="3"/>
      <c r="K384" s="3"/>
      <c r="L384" s="3"/>
    </row>
    <row r="385" spans="1:12" x14ac:dyDescent="0.2">
      <c r="A385" s="11" t="s">
        <v>1402</v>
      </c>
      <c r="B385" s="12">
        <v>187280</v>
      </c>
      <c r="C385" s="2">
        <f t="shared" ref="C385:C395" si="65">B385-D385</f>
        <v>6458</v>
      </c>
      <c r="D385" s="12">
        <v>180822</v>
      </c>
      <c r="E385" s="12"/>
      <c r="F385" s="2">
        <v>1477</v>
      </c>
      <c r="G385" s="2">
        <f t="shared" ref="G385:G395" si="66">B385-F385</f>
        <v>185803</v>
      </c>
    </row>
    <row r="386" spans="1:12" s="2" customFormat="1" x14ac:dyDescent="0.2">
      <c r="A386" s="13" t="s">
        <v>303</v>
      </c>
      <c r="B386" s="2">
        <v>385</v>
      </c>
      <c r="C386" s="2">
        <f t="shared" si="65"/>
        <v>2</v>
      </c>
      <c r="D386" s="12">
        <v>383</v>
      </c>
      <c r="E386" s="12"/>
      <c r="F386" s="2">
        <v>0</v>
      </c>
      <c r="G386" s="2">
        <f t="shared" si="66"/>
        <v>385</v>
      </c>
      <c r="H386" s="3"/>
      <c r="I386" s="3"/>
      <c r="J386" s="3"/>
      <c r="K386" s="3"/>
      <c r="L386" s="3"/>
    </row>
    <row r="387" spans="1:12" s="2" customFormat="1" x14ac:dyDescent="0.2">
      <c r="A387" s="13" t="s">
        <v>304</v>
      </c>
      <c r="B387" s="2">
        <v>22742</v>
      </c>
      <c r="C387" s="2">
        <f t="shared" si="65"/>
        <v>1764</v>
      </c>
      <c r="D387" s="12">
        <v>20978</v>
      </c>
      <c r="E387" s="12"/>
      <c r="F387" s="2">
        <v>0</v>
      </c>
      <c r="G387" s="2">
        <f t="shared" si="66"/>
        <v>22742</v>
      </c>
      <c r="H387" s="3"/>
      <c r="I387" s="3"/>
      <c r="J387" s="3"/>
      <c r="K387" s="3"/>
      <c r="L387" s="3"/>
    </row>
    <row r="388" spans="1:12" s="2" customFormat="1" x14ac:dyDescent="0.2">
      <c r="A388" s="13" t="s">
        <v>305</v>
      </c>
      <c r="B388" s="2">
        <v>12404</v>
      </c>
      <c r="C388" s="2">
        <f t="shared" si="65"/>
        <v>99</v>
      </c>
      <c r="D388" s="12">
        <v>12305</v>
      </c>
      <c r="E388" s="12"/>
      <c r="F388" s="2">
        <v>0</v>
      </c>
      <c r="G388" s="2">
        <f t="shared" si="66"/>
        <v>12404</v>
      </c>
      <c r="H388" s="3"/>
      <c r="I388" s="3"/>
      <c r="J388" s="3"/>
      <c r="K388" s="3"/>
      <c r="L388" s="3"/>
    </row>
    <row r="389" spans="1:12" s="2" customFormat="1" x14ac:dyDescent="0.2">
      <c r="A389" s="13" t="s">
        <v>306</v>
      </c>
      <c r="B389" s="2">
        <v>20194</v>
      </c>
      <c r="C389" s="2">
        <f t="shared" si="65"/>
        <v>687</v>
      </c>
      <c r="D389" s="12">
        <v>19507</v>
      </c>
      <c r="E389" s="12"/>
      <c r="F389" s="2">
        <v>0</v>
      </c>
      <c r="G389" s="2">
        <f t="shared" si="66"/>
        <v>20194</v>
      </c>
      <c r="H389" s="3"/>
      <c r="I389" s="3"/>
      <c r="J389" s="3"/>
      <c r="K389" s="3"/>
      <c r="L389" s="3"/>
    </row>
    <row r="390" spans="1:12" s="2" customFormat="1" x14ac:dyDescent="0.2">
      <c r="A390" s="13" t="s">
        <v>307</v>
      </c>
      <c r="B390" s="2">
        <v>529</v>
      </c>
      <c r="C390" s="2">
        <f t="shared" si="65"/>
        <v>-8</v>
      </c>
      <c r="D390" s="12">
        <v>537</v>
      </c>
      <c r="E390" s="12"/>
      <c r="F390" s="2">
        <v>0</v>
      </c>
      <c r="G390" s="2">
        <f t="shared" si="66"/>
        <v>529</v>
      </c>
      <c r="H390" s="3"/>
      <c r="I390" s="3"/>
      <c r="J390" s="3"/>
      <c r="K390" s="3"/>
      <c r="L390" s="3"/>
    </row>
    <row r="391" spans="1:12" x14ac:dyDescent="0.2">
      <c r="A391" s="13" t="s">
        <v>308</v>
      </c>
      <c r="B391" s="2">
        <v>3857</v>
      </c>
      <c r="C391" s="2">
        <f t="shared" si="65"/>
        <v>6</v>
      </c>
      <c r="D391" s="12">
        <v>3851</v>
      </c>
      <c r="E391" s="12"/>
      <c r="F391" s="2">
        <v>0</v>
      </c>
      <c r="G391" s="2">
        <f t="shared" si="66"/>
        <v>3857</v>
      </c>
    </row>
    <row r="392" spans="1:12" x14ac:dyDescent="0.2">
      <c r="A392" s="13" t="s">
        <v>309</v>
      </c>
      <c r="B392" s="2">
        <v>13309</v>
      </c>
      <c r="C392" s="2">
        <f t="shared" si="65"/>
        <v>560</v>
      </c>
      <c r="D392" s="12">
        <v>12749</v>
      </c>
      <c r="E392" s="12"/>
      <c r="F392" s="2">
        <v>0</v>
      </c>
      <c r="G392" s="2">
        <f t="shared" si="66"/>
        <v>13309</v>
      </c>
    </row>
    <row r="393" spans="1:12" x14ac:dyDescent="0.2">
      <c r="A393" s="13" t="s">
        <v>310</v>
      </c>
      <c r="B393" s="2">
        <v>731</v>
      </c>
      <c r="C393" s="2">
        <f t="shared" si="65"/>
        <v>14</v>
      </c>
      <c r="D393" s="12">
        <v>717</v>
      </c>
      <c r="E393" s="12"/>
      <c r="F393" s="2">
        <v>0</v>
      </c>
      <c r="G393" s="2">
        <f t="shared" si="66"/>
        <v>731</v>
      </c>
    </row>
    <row r="394" spans="1:12" x14ac:dyDescent="0.2">
      <c r="A394" s="13" t="s">
        <v>311</v>
      </c>
      <c r="B394" s="2">
        <v>5226</v>
      </c>
      <c r="C394" s="2">
        <f t="shared" si="65"/>
        <v>190</v>
      </c>
      <c r="D394" s="12">
        <v>5036</v>
      </c>
      <c r="E394" s="12"/>
      <c r="F394" s="2">
        <v>0</v>
      </c>
      <c r="G394" s="2">
        <f t="shared" si="66"/>
        <v>5226</v>
      </c>
    </row>
    <row r="395" spans="1:12" s="2" customFormat="1" x14ac:dyDescent="0.2">
      <c r="A395" s="13" t="s">
        <v>143</v>
      </c>
      <c r="B395" s="2">
        <v>107903</v>
      </c>
      <c r="C395" s="2">
        <f t="shared" si="65"/>
        <v>3144</v>
      </c>
      <c r="D395" s="12">
        <v>104759</v>
      </c>
      <c r="E395" s="12"/>
      <c r="F395" s="2">
        <v>1477</v>
      </c>
      <c r="G395" s="2">
        <f t="shared" si="66"/>
        <v>106426</v>
      </c>
      <c r="H395" s="3"/>
      <c r="I395" s="3"/>
      <c r="J395" s="3"/>
      <c r="K395" s="3"/>
      <c r="L395" s="3"/>
    </row>
    <row r="396" spans="1:12" x14ac:dyDescent="0.2">
      <c r="A396" s="15"/>
      <c r="B396" s="12"/>
      <c r="C396" s="12"/>
      <c r="D396" s="12"/>
      <c r="E396" s="12"/>
      <c r="G396" s="2"/>
    </row>
    <row r="397" spans="1:12" x14ac:dyDescent="0.2">
      <c r="A397" s="11" t="s">
        <v>1403</v>
      </c>
      <c r="B397" s="12">
        <v>39805</v>
      </c>
      <c r="C397" s="2">
        <f t="shared" ref="C397:C399" si="67">B397-D397</f>
        <v>-191</v>
      </c>
      <c r="D397" s="12">
        <v>39996</v>
      </c>
      <c r="E397" s="12"/>
      <c r="F397" s="2">
        <v>1888</v>
      </c>
      <c r="G397" s="2">
        <f>B397-F397</f>
        <v>37917</v>
      </c>
    </row>
    <row r="398" spans="1:12" x14ac:dyDescent="0.2">
      <c r="A398" s="13" t="s">
        <v>313</v>
      </c>
      <c r="B398" s="14">
        <v>5578</v>
      </c>
      <c r="C398" s="2">
        <f t="shared" si="67"/>
        <v>-43</v>
      </c>
      <c r="D398" s="12">
        <v>5621</v>
      </c>
      <c r="E398" s="12"/>
      <c r="F398" s="2">
        <v>0</v>
      </c>
      <c r="G398" s="2">
        <f>B398-F398</f>
        <v>5578</v>
      </c>
    </row>
    <row r="399" spans="1:12" x14ac:dyDescent="0.2">
      <c r="A399" s="13" t="s">
        <v>143</v>
      </c>
      <c r="B399" s="14">
        <v>34227</v>
      </c>
      <c r="C399" s="2">
        <f t="shared" si="67"/>
        <v>-148</v>
      </c>
      <c r="D399" s="12">
        <v>34375</v>
      </c>
      <c r="E399" s="12"/>
      <c r="F399" s="2">
        <v>1888</v>
      </c>
      <c r="G399" s="2">
        <f>B399-F399</f>
        <v>32339</v>
      </c>
    </row>
    <row r="400" spans="1:12" x14ac:dyDescent="0.2">
      <c r="A400" s="15"/>
      <c r="B400" s="12"/>
      <c r="C400" s="12"/>
      <c r="D400" s="12"/>
      <c r="E400" s="12"/>
      <c r="G400" s="2"/>
    </row>
    <row r="401" spans="1:7" x14ac:dyDescent="0.2">
      <c r="A401" s="11" t="s">
        <v>1404</v>
      </c>
      <c r="B401" s="12">
        <v>1175941</v>
      </c>
      <c r="C401" s="2">
        <f t="shared" ref="C401:C415" si="68">B401-D401</f>
        <v>29985</v>
      </c>
      <c r="D401" s="12">
        <v>1145956</v>
      </c>
      <c r="E401" s="12"/>
      <c r="F401" s="2">
        <v>3448</v>
      </c>
      <c r="G401" s="2">
        <f t="shared" ref="G401:G415" si="69">B401-F401</f>
        <v>1172493</v>
      </c>
    </row>
    <row r="402" spans="1:7" x14ac:dyDescent="0.2">
      <c r="A402" s="13" t="s">
        <v>315</v>
      </c>
      <c r="B402" s="14">
        <v>42805</v>
      </c>
      <c r="C402" s="2">
        <f t="shared" si="68"/>
        <v>1263</v>
      </c>
      <c r="D402" s="12">
        <v>41542</v>
      </c>
      <c r="E402" s="12"/>
      <c r="F402" s="2">
        <v>0</v>
      </c>
      <c r="G402" s="2">
        <f t="shared" si="69"/>
        <v>42805</v>
      </c>
    </row>
    <row r="403" spans="1:7" x14ac:dyDescent="0.2">
      <c r="A403" s="13" t="s">
        <v>316</v>
      </c>
      <c r="B403" s="2">
        <v>9</v>
      </c>
      <c r="C403" s="2">
        <f t="shared" si="68"/>
        <v>-38</v>
      </c>
      <c r="D403" s="12">
        <v>47</v>
      </c>
      <c r="E403" s="12"/>
      <c r="F403" s="2">
        <v>0</v>
      </c>
      <c r="G403" s="2">
        <f t="shared" si="69"/>
        <v>9</v>
      </c>
    </row>
    <row r="404" spans="1:7" x14ac:dyDescent="0.2">
      <c r="A404" s="13" t="s">
        <v>317</v>
      </c>
      <c r="B404" s="14">
        <v>6361</v>
      </c>
      <c r="C404" s="2">
        <f t="shared" si="68"/>
        <v>373</v>
      </c>
      <c r="D404" s="12">
        <v>5988</v>
      </c>
      <c r="E404" s="12"/>
      <c r="F404" s="2">
        <v>0</v>
      </c>
      <c r="G404" s="2">
        <f t="shared" si="69"/>
        <v>6361</v>
      </c>
    </row>
    <row r="405" spans="1:7" x14ac:dyDescent="0.2">
      <c r="A405" s="13" t="s">
        <v>318</v>
      </c>
      <c r="B405" s="14">
        <v>2232</v>
      </c>
      <c r="C405" s="2">
        <f t="shared" si="68"/>
        <v>73</v>
      </c>
      <c r="D405" s="12">
        <v>2159</v>
      </c>
      <c r="E405" s="12"/>
      <c r="F405" s="2">
        <v>64</v>
      </c>
      <c r="G405" s="2">
        <f t="shared" si="69"/>
        <v>2168</v>
      </c>
    </row>
    <row r="406" spans="1:7" x14ac:dyDescent="0.2">
      <c r="A406" s="13" t="s">
        <v>319</v>
      </c>
      <c r="B406" s="14">
        <v>2602</v>
      </c>
      <c r="C406" s="2">
        <f t="shared" si="68"/>
        <v>99</v>
      </c>
      <c r="D406" s="12">
        <v>2503</v>
      </c>
      <c r="E406" s="12"/>
      <c r="F406" s="2">
        <v>0</v>
      </c>
      <c r="G406" s="2">
        <f t="shared" si="69"/>
        <v>2602</v>
      </c>
    </row>
    <row r="407" spans="1:7" x14ac:dyDescent="0.2">
      <c r="A407" s="13" t="s">
        <v>320</v>
      </c>
      <c r="B407" s="2">
        <v>22</v>
      </c>
      <c r="C407" s="2">
        <f t="shared" si="68"/>
        <v>12</v>
      </c>
      <c r="D407" s="12">
        <v>10</v>
      </c>
      <c r="E407" s="12"/>
      <c r="F407" s="2">
        <v>0</v>
      </c>
      <c r="G407" s="2">
        <f t="shared" si="69"/>
        <v>22</v>
      </c>
    </row>
    <row r="408" spans="1:7" x14ac:dyDescent="0.2">
      <c r="A408" s="13" t="s">
        <v>321</v>
      </c>
      <c r="B408" s="14">
        <v>15911</v>
      </c>
      <c r="C408" s="2">
        <f t="shared" si="68"/>
        <v>160</v>
      </c>
      <c r="D408" s="12">
        <v>15751</v>
      </c>
      <c r="E408" s="12"/>
      <c r="F408" s="2">
        <v>0</v>
      </c>
      <c r="G408" s="2">
        <f t="shared" si="69"/>
        <v>15911</v>
      </c>
    </row>
    <row r="409" spans="1:7" x14ac:dyDescent="0.2">
      <c r="A409" s="13" t="s">
        <v>322</v>
      </c>
      <c r="B409" s="14">
        <v>2534</v>
      </c>
      <c r="C409" s="2">
        <f t="shared" si="68"/>
        <v>-4</v>
      </c>
      <c r="D409" s="12">
        <v>2538</v>
      </c>
      <c r="E409" s="12"/>
      <c r="F409" s="2">
        <v>0</v>
      </c>
      <c r="G409" s="2">
        <f t="shared" si="69"/>
        <v>2534</v>
      </c>
    </row>
    <row r="410" spans="1:7" x14ac:dyDescent="0.2">
      <c r="A410" s="13" t="s">
        <v>323</v>
      </c>
      <c r="B410" s="14">
        <v>36947</v>
      </c>
      <c r="C410" s="2">
        <f t="shared" si="68"/>
        <v>1368</v>
      </c>
      <c r="D410" s="12">
        <v>35579</v>
      </c>
      <c r="E410" s="12"/>
      <c r="F410" s="2">
        <v>0</v>
      </c>
      <c r="G410" s="2">
        <f t="shared" si="69"/>
        <v>36947</v>
      </c>
    </row>
    <row r="411" spans="1:7" x14ac:dyDescent="0.2">
      <c r="A411" s="13" t="s">
        <v>324</v>
      </c>
      <c r="B411" s="14">
        <v>245402</v>
      </c>
      <c r="C411" s="2">
        <f t="shared" si="68"/>
        <v>7102</v>
      </c>
      <c r="D411" s="12">
        <v>238300</v>
      </c>
      <c r="E411" s="12"/>
      <c r="F411" s="2">
        <v>479</v>
      </c>
      <c r="G411" s="2">
        <f t="shared" si="69"/>
        <v>244923</v>
      </c>
    </row>
    <row r="412" spans="1:7" x14ac:dyDescent="0.2">
      <c r="A412" s="13" t="s">
        <v>325</v>
      </c>
      <c r="B412" s="2">
        <v>2855</v>
      </c>
      <c r="C412" s="2">
        <f t="shared" si="68"/>
        <v>393</v>
      </c>
      <c r="D412" s="12">
        <v>2462</v>
      </c>
      <c r="E412" s="12"/>
      <c r="F412" s="2">
        <v>0</v>
      </c>
      <c r="G412" s="2">
        <f t="shared" si="69"/>
        <v>2855</v>
      </c>
    </row>
    <row r="413" spans="1:7" x14ac:dyDescent="0.2">
      <c r="A413" s="13" t="s">
        <v>326</v>
      </c>
      <c r="B413" s="14">
        <v>36063</v>
      </c>
      <c r="C413" s="2">
        <f t="shared" si="68"/>
        <v>1495</v>
      </c>
      <c r="D413" s="12">
        <v>34568</v>
      </c>
      <c r="E413" s="12"/>
      <c r="F413" s="2">
        <v>0</v>
      </c>
      <c r="G413" s="2">
        <f t="shared" si="69"/>
        <v>36063</v>
      </c>
    </row>
    <row r="414" spans="1:7" x14ac:dyDescent="0.2">
      <c r="A414" s="13" t="s">
        <v>327</v>
      </c>
      <c r="B414" s="14">
        <v>27728</v>
      </c>
      <c r="C414" s="2">
        <f t="shared" si="68"/>
        <v>-124</v>
      </c>
      <c r="D414" s="12">
        <v>27852</v>
      </c>
      <c r="E414" s="12"/>
      <c r="F414" s="2">
        <v>0</v>
      </c>
      <c r="G414" s="2">
        <f t="shared" si="69"/>
        <v>27728</v>
      </c>
    </row>
    <row r="415" spans="1:7" x14ac:dyDescent="0.2">
      <c r="A415" s="13" t="s">
        <v>143</v>
      </c>
      <c r="B415" s="14">
        <v>754470</v>
      </c>
      <c r="C415" s="2">
        <f t="shared" si="68"/>
        <v>17813</v>
      </c>
      <c r="D415" s="12">
        <v>736657</v>
      </c>
      <c r="E415" s="12"/>
      <c r="F415" s="2">
        <v>2905</v>
      </c>
      <c r="G415" s="2">
        <f t="shared" si="69"/>
        <v>751565</v>
      </c>
    </row>
    <row r="416" spans="1:7" x14ac:dyDescent="0.2">
      <c r="A416" s="15"/>
      <c r="B416" s="12"/>
      <c r="C416" s="12"/>
      <c r="D416" s="12"/>
      <c r="E416" s="12"/>
      <c r="G416" s="2"/>
    </row>
    <row r="417" spans="1:7" x14ac:dyDescent="0.2">
      <c r="A417" s="16" t="s">
        <v>1405</v>
      </c>
      <c r="B417" s="14">
        <v>280866</v>
      </c>
      <c r="C417" s="2">
        <f t="shared" ref="C417:C420" si="70">B417-D417</f>
        <v>12181</v>
      </c>
      <c r="D417" s="12">
        <v>268685</v>
      </c>
      <c r="E417" s="12"/>
      <c r="F417" s="2">
        <v>405</v>
      </c>
      <c r="G417" s="2">
        <f>B417-F417</f>
        <v>280461</v>
      </c>
    </row>
    <row r="418" spans="1:7" x14ac:dyDescent="0.2">
      <c r="A418" s="13" t="s">
        <v>329</v>
      </c>
      <c r="B418" s="14">
        <v>62322</v>
      </c>
      <c r="C418" s="2">
        <f t="shared" si="70"/>
        <v>2640</v>
      </c>
      <c r="D418" s="12">
        <v>59682</v>
      </c>
      <c r="E418" s="12"/>
      <c r="F418" s="2">
        <v>184</v>
      </c>
      <c r="G418" s="2">
        <f>B418-F418</f>
        <v>62138</v>
      </c>
    </row>
    <row r="419" spans="1:7" x14ac:dyDescent="0.2">
      <c r="A419" s="13" t="s">
        <v>330</v>
      </c>
      <c r="B419" s="14">
        <v>37723</v>
      </c>
      <c r="C419" s="2">
        <f t="shared" si="70"/>
        <v>2540</v>
      </c>
      <c r="D419" s="12">
        <v>35183</v>
      </c>
      <c r="E419" s="12"/>
      <c r="F419" s="2">
        <v>0</v>
      </c>
      <c r="G419" s="2">
        <f>B419-F419</f>
        <v>37723</v>
      </c>
    </row>
    <row r="420" spans="1:7" x14ac:dyDescent="0.2">
      <c r="A420" s="13" t="s">
        <v>143</v>
      </c>
      <c r="B420" s="14">
        <v>180821</v>
      </c>
      <c r="C420" s="2">
        <f t="shared" si="70"/>
        <v>7001</v>
      </c>
      <c r="D420" s="12">
        <v>173820</v>
      </c>
      <c r="E420" s="12"/>
      <c r="F420" s="2">
        <v>221</v>
      </c>
      <c r="G420" s="2">
        <f>B420-F420</f>
        <v>180600</v>
      </c>
    </row>
    <row r="421" spans="1:7" x14ac:dyDescent="0.2">
      <c r="A421" s="13"/>
      <c r="B421" s="14"/>
      <c r="C421" s="14"/>
      <c r="D421" s="12"/>
      <c r="E421" s="12"/>
      <c r="G421" s="2"/>
    </row>
    <row r="422" spans="1:7" x14ac:dyDescent="0.2">
      <c r="A422" s="11" t="s">
        <v>1406</v>
      </c>
      <c r="B422" s="12">
        <v>1335415</v>
      </c>
      <c r="C422" s="2">
        <f t="shared" ref="C422:C461" si="71">B422-D422</f>
        <v>15281</v>
      </c>
      <c r="D422" s="12">
        <v>1320134</v>
      </c>
      <c r="E422" s="12"/>
      <c r="F422" s="2">
        <v>3192</v>
      </c>
      <c r="G422" s="2">
        <f t="shared" ref="G422:G461" si="72">B422-F422</f>
        <v>1332223</v>
      </c>
    </row>
    <row r="423" spans="1:7" x14ac:dyDescent="0.2">
      <c r="A423" s="13" t="s">
        <v>332</v>
      </c>
      <c r="B423" s="14">
        <v>2017</v>
      </c>
      <c r="C423" s="2">
        <f t="shared" si="71"/>
        <v>12</v>
      </c>
      <c r="D423" s="12">
        <v>2005</v>
      </c>
      <c r="E423" s="12"/>
      <c r="F423" s="2">
        <v>0</v>
      </c>
      <c r="G423" s="2">
        <f t="shared" si="72"/>
        <v>2017</v>
      </c>
    </row>
    <row r="424" spans="1:7" x14ac:dyDescent="0.2">
      <c r="A424" s="13" t="s">
        <v>333</v>
      </c>
      <c r="B424" s="14">
        <v>17722</v>
      </c>
      <c r="C424" s="2">
        <f t="shared" si="71"/>
        <v>255</v>
      </c>
      <c r="D424" s="12">
        <v>17467</v>
      </c>
      <c r="E424" s="12"/>
      <c r="F424" s="2">
        <v>0</v>
      </c>
      <c r="G424" s="2">
        <f t="shared" si="72"/>
        <v>17722</v>
      </c>
    </row>
    <row r="425" spans="1:7" x14ac:dyDescent="0.2">
      <c r="A425" s="13" t="s">
        <v>334</v>
      </c>
      <c r="B425" s="14">
        <v>85413</v>
      </c>
      <c r="C425" s="2">
        <f t="shared" si="71"/>
        <v>1021</v>
      </c>
      <c r="D425" s="12">
        <v>84392</v>
      </c>
      <c r="E425" s="12"/>
      <c r="F425" s="2">
        <v>0</v>
      </c>
      <c r="G425" s="2">
        <f t="shared" si="72"/>
        <v>85413</v>
      </c>
    </row>
    <row r="426" spans="1:7" x14ac:dyDescent="0.2">
      <c r="A426" s="13" t="s">
        <v>335</v>
      </c>
      <c r="B426" s="14">
        <v>68741</v>
      </c>
      <c r="C426" s="2">
        <f t="shared" si="71"/>
        <v>524</v>
      </c>
      <c r="D426" s="12">
        <v>68217</v>
      </c>
      <c r="E426" s="12"/>
      <c r="F426" s="2">
        <v>0</v>
      </c>
      <c r="G426" s="2">
        <f t="shared" si="72"/>
        <v>68741</v>
      </c>
    </row>
    <row r="427" spans="1:7" x14ac:dyDescent="0.2">
      <c r="A427" s="13" t="s">
        <v>336</v>
      </c>
      <c r="B427" s="14">
        <v>604</v>
      </c>
      <c r="C427" s="2">
        <f t="shared" si="71"/>
        <v>3</v>
      </c>
      <c r="D427" s="12">
        <v>601</v>
      </c>
      <c r="E427" s="12"/>
      <c r="F427" s="2">
        <v>0</v>
      </c>
      <c r="G427" s="2">
        <f t="shared" si="72"/>
        <v>604</v>
      </c>
    </row>
    <row r="428" spans="1:7" x14ac:dyDescent="0.2">
      <c r="A428" s="13" t="s">
        <v>337</v>
      </c>
      <c r="B428" s="14">
        <v>133</v>
      </c>
      <c r="C428" s="2">
        <f t="shared" si="71"/>
        <v>-2</v>
      </c>
      <c r="D428" s="12">
        <v>135</v>
      </c>
      <c r="E428" s="12"/>
      <c r="F428" s="2">
        <v>0</v>
      </c>
      <c r="G428" s="2">
        <f t="shared" si="72"/>
        <v>133</v>
      </c>
    </row>
    <row r="429" spans="1:7" x14ac:dyDescent="0.2">
      <c r="A429" s="13" t="s">
        <v>338</v>
      </c>
      <c r="B429" s="14">
        <v>61495</v>
      </c>
      <c r="C429" s="2">
        <f t="shared" si="71"/>
        <v>973</v>
      </c>
      <c r="D429" s="12">
        <v>60522</v>
      </c>
      <c r="E429" s="12"/>
      <c r="F429" s="2">
        <v>0</v>
      </c>
      <c r="G429" s="2">
        <f t="shared" si="72"/>
        <v>61495</v>
      </c>
    </row>
    <row r="430" spans="1:7" x14ac:dyDescent="0.2">
      <c r="A430" s="13" t="s">
        <v>339</v>
      </c>
      <c r="B430" s="14">
        <v>220</v>
      </c>
      <c r="C430" s="2">
        <f t="shared" si="71"/>
        <v>1</v>
      </c>
      <c r="D430" s="12">
        <v>219</v>
      </c>
      <c r="E430" s="12"/>
      <c r="F430" s="2">
        <v>0</v>
      </c>
      <c r="G430" s="2">
        <f t="shared" si="72"/>
        <v>220</v>
      </c>
    </row>
    <row r="431" spans="1:7" x14ac:dyDescent="0.2">
      <c r="A431" s="13" t="s">
        <v>340</v>
      </c>
      <c r="B431" s="14">
        <v>252</v>
      </c>
      <c r="C431" s="2">
        <f t="shared" si="71"/>
        <v>0</v>
      </c>
      <c r="D431" s="12">
        <v>252</v>
      </c>
      <c r="E431" s="12"/>
      <c r="F431" s="2">
        <v>0</v>
      </c>
      <c r="G431" s="2">
        <f t="shared" si="72"/>
        <v>252</v>
      </c>
    </row>
    <row r="432" spans="1:7" x14ac:dyDescent="0.2">
      <c r="A432" s="13" t="s">
        <v>341</v>
      </c>
      <c r="B432" s="14">
        <v>38079</v>
      </c>
      <c r="C432" s="2">
        <f t="shared" si="71"/>
        <v>506</v>
      </c>
      <c r="D432" s="12">
        <v>37573</v>
      </c>
      <c r="E432" s="12"/>
      <c r="F432" s="2">
        <v>0</v>
      </c>
      <c r="G432" s="2">
        <f t="shared" si="72"/>
        <v>38079</v>
      </c>
    </row>
    <row r="433" spans="1:12" x14ac:dyDescent="0.2">
      <c r="A433" s="13" t="s">
        <v>342</v>
      </c>
      <c r="B433" s="14">
        <v>928</v>
      </c>
      <c r="C433" s="2">
        <f t="shared" si="71"/>
        <v>142</v>
      </c>
      <c r="D433" s="12">
        <v>786</v>
      </c>
      <c r="E433" s="12"/>
      <c r="F433" s="2">
        <v>0</v>
      </c>
      <c r="G433" s="2">
        <f t="shared" si="72"/>
        <v>928</v>
      </c>
    </row>
    <row r="434" spans="1:12" x14ac:dyDescent="0.2">
      <c r="A434" s="13" t="s">
        <v>343</v>
      </c>
      <c r="B434" s="14">
        <v>1885</v>
      </c>
      <c r="C434" s="2">
        <f t="shared" si="71"/>
        <v>12</v>
      </c>
      <c r="D434" s="12">
        <v>1873</v>
      </c>
      <c r="E434" s="12"/>
      <c r="F434" s="2">
        <v>0</v>
      </c>
      <c r="G434" s="2">
        <f t="shared" si="72"/>
        <v>1885</v>
      </c>
    </row>
    <row r="435" spans="1:12" s="2" customFormat="1" x14ac:dyDescent="0.2">
      <c r="A435" s="13" t="s">
        <v>344</v>
      </c>
      <c r="B435" s="14">
        <v>3629</v>
      </c>
      <c r="C435" s="2">
        <f t="shared" si="71"/>
        <v>90</v>
      </c>
      <c r="D435" s="12">
        <v>3539</v>
      </c>
      <c r="E435" s="12"/>
      <c r="F435" s="2">
        <v>0</v>
      </c>
      <c r="G435" s="2">
        <f t="shared" si="72"/>
        <v>3629</v>
      </c>
      <c r="H435" s="3"/>
      <c r="I435" s="3"/>
      <c r="J435" s="3"/>
      <c r="K435" s="3"/>
      <c r="L435" s="3"/>
    </row>
    <row r="436" spans="1:12" s="2" customFormat="1" x14ac:dyDescent="0.2">
      <c r="A436" s="13" t="s">
        <v>345</v>
      </c>
      <c r="B436" s="14">
        <v>2631</v>
      </c>
      <c r="C436" s="2">
        <f t="shared" si="71"/>
        <v>43</v>
      </c>
      <c r="D436" s="12">
        <v>2588</v>
      </c>
      <c r="E436" s="12"/>
      <c r="F436" s="2">
        <v>0</v>
      </c>
      <c r="G436" s="2">
        <f t="shared" si="72"/>
        <v>2631</v>
      </c>
      <c r="H436" s="3"/>
      <c r="I436" s="3"/>
      <c r="J436" s="3"/>
      <c r="K436" s="3"/>
      <c r="L436" s="3"/>
    </row>
    <row r="437" spans="1:12" s="2" customFormat="1" x14ac:dyDescent="0.2">
      <c r="A437" s="13" t="s">
        <v>346</v>
      </c>
      <c r="B437" s="14">
        <v>3233</v>
      </c>
      <c r="C437" s="2">
        <f t="shared" si="71"/>
        <v>57</v>
      </c>
      <c r="D437" s="12">
        <v>3176</v>
      </c>
      <c r="E437" s="12"/>
      <c r="F437" s="2">
        <v>0</v>
      </c>
      <c r="G437" s="2">
        <f t="shared" si="72"/>
        <v>3233</v>
      </c>
      <c r="H437" s="3"/>
      <c r="I437" s="3"/>
      <c r="J437" s="3"/>
      <c r="K437" s="3"/>
      <c r="L437" s="3"/>
    </row>
    <row r="438" spans="1:12" s="2" customFormat="1" x14ac:dyDescent="0.2">
      <c r="A438" s="13" t="s">
        <v>347</v>
      </c>
      <c r="B438" s="14">
        <v>56337</v>
      </c>
      <c r="C438" s="2">
        <f t="shared" si="71"/>
        <v>1181</v>
      </c>
      <c r="D438" s="12">
        <v>55156</v>
      </c>
      <c r="E438" s="12"/>
      <c r="F438" s="2">
        <v>0</v>
      </c>
      <c r="G438" s="2">
        <f t="shared" si="72"/>
        <v>56337</v>
      </c>
      <c r="H438" s="3"/>
      <c r="I438" s="3"/>
      <c r="J438" s="3"/>
      <c r="K438" s="3"/>
      <c r="L438" s="3"/>
    </row>
    <row r="439" spans="1:12" s="2" customFormat="1" x14ac:dyDescent="0.2">
      <c r="A439" s="13" t="s">
        <v>348</v>
      </c>
      <c r="B439" s="14">
        <v>398</v>
      </c>
      <c r="C439" s="2">
        <f t="shared" si="71"/>
        <v>-2</v>
      </c>
      <c r="D439" s="12">
        <v>400</v>
      </c>
      <c r="E439" s="12"/>
      <c r="F439" s="2">
        <v>0</v>
      </c>
      <c r="G439" s="2">
        <f t="shared" si="72"/>
        <v>398</v>
      </c>
      <c r="H439" s="3"/>
      <c r="I439" s="3"/>
      <c r="J439" s="3"/>
      <c r="K439" s="3"/>
      <c r="L439" s="3"/>
    </row>
    <row r="440" spans="1:12" s="2" customFormat="1" x14ac:dyDescent="0.2">
      <c r="A440" s="13" t="s">
        <v>349</v>
      </c>
      <c r="B440" s="14">
        <v>3359</v>
      </c>
      <c r="C440" s="2">
        <f t="shared" si="71"/>
        <v>-17</v>
      </c>
      <c r="D440" s="12">
        <v>3376</v>
      </c>
      <c r="E440" s="12"/>
      <c r="F440" s="2">
        <v>0</v>
      </c>
      <c r="G440" s="2">
        <f t="shared" si="72"/>
        <v>3359</v>
      </c>
      <c r="H440" s="3"/>
      <c r="I440" s="3"/>
      <c r="J440" s="3"/>
      <c r="K440" s="3"/>
      <c r="L440" s="3"/>
    </row>
    <row r="441" spans="1:12" s="2" customFormat="1" x14ac:dyDescent="0.2">
      <c r="A441" s="13" t="s">
        <v>350</v>
      </c>
      <c r="B441" s="14">
        <v>8272</v>
      </c>
      <c r="C441" s="2">
        <f t="shared" si="71"/>
        <v>117</v>
      </c>
      <c r="D441" s="12">
        <v>8155</v>
      </c>
      <c r="E441" s="12"/>
      <c r="F441" s="2">
        <v>0</v>
      </c>
      <c r="G441" s="2">
        <f t="shared" si="72"/>
        <v>8272</v>
      </c>
      <c r="H441" s="3"/>
      <c r="I441" s="3"/>
      <c r="J441" s="3"/>
      <c r="K441" s="3"/>
      <c r="L441" s="3"/>
    </row>
    <row r="442" spans="1:12" s="2" customFormat="1" x14ac:dyDescent="0.2">
      <c r="A442" s="13" t="s">
        <v>713</v>
      </c>
      <c r="B442" s="14">
        <v>35110</v>
      </c>
      <c r="C442" s="2">
        <f t="shared" si="71"/>
        <v>200</v>
      </c>
      <c r="D442" s="12">
        <v>34910</v>
      </c>
      <c r="E442" s="12"/>
      <c r="F442" s="2">
        <v>0</v>
      </c>
      <c r="G442" s="2">
        <f t="shared" si="72"/>
        <v>35110</v>
      </c>
      <c r="H442" s="3"/>
      <c r="I442" s="3"/>
      <c r="J442" s="3"/>
      <c r="K442" s="3"/>
      <c r="L442" s="3"/>
    </row>
    <row r="443" spans="1:12" s="2" customFormat="1" x14ac:dyDescent="0.2">
      <c r="A443" s="13" t="s">
        <v>352</v>
      </c>
      <c r="B443" s="14">
        <v>10536</v>
      </c>
      <c r="C443" s="2">
        <f t="shared" si="71"/>
        <v>113</v>
      </c>
      <c r="D443" s="12">
        <v>10423</v>
      </c>
      <c r="E443" s="12"/>
      <c r="F443" s="2">
        <v>67</v>
      </c>
      <c r="G443" s="2">
        <f t="shared" si="72"/>
        <v>10469</v>
      </c>
      <c r="H443" s="3"/>
      <c r="I443" s="3"/>
      <c r="J443" s="3"/>
      <c r="K443" s="3"/>
      <c r="L443" s="3"/>
    </row>
    <row r="444" spans="1:12" s="2" customFormat="1" x14ac:dyDescent="0.2">
      <c r="A444" s="13" t="s">
        <v>353</v>
      </c>
      <c r="B444" s="14">
        <v>3173</v>
      </c>
      <c r="C444" s="2">
        <f t="shared" si="71"/>
        <v>-7</v>
      </c>
      <c r="D444" s="12">
        <v>3180</v>
      </c>
      <c r="E444" s="12"/>
      <c r="F444" s="2">
        <v>0</v>
      </c>
      <c r="G444" s="2">
        <f t="shared" si="72"/>
        <v>3173</v>
      </c>
      <c r="H444" s="3"/>
      <c r="I444" s="3"/>
      <c r="J444" s="3"/>
      <c r="K444" s="3"/>
      <c r="L444" s="3"/>
    </row>
    <row r="445" spans="1:12" s="2" customFormat="1" x14ac:dyDescent="0.2">
      <c r="A445" s="13" t="s">
        <v>354</v>
      </c>
      <c r="B445" s="14">
        <v>410</v>
      </c>
      <c r="C445" s="2">
        <f t="shared" si="71"/>
        <v>4</v>
      </c>
      <c r="D445" s="12">
        <v>406</v>
      </c>
      <c r="E445" s="12"/>
      <c r="F445" s="2">
        <v>0</v>
      </c>
      <c r="G445" s="2">
        <f t="shared" si="72"/>
        <v>410</v>
      </c>
      <c r="H445" s="3"/>
      <c r="I445" s="3"/>
      <c r="J445" s="3"/>
      <c r="K445" s="3"/>
      <c r="L445" s="3"/>
    </row>
    <row r="446" spans="1:12" s="2" customFormat="1" x14ac:dyDescent="0.2">
      <c r="A446" s="13" t="s">
        <v>355</v>
      </c>
      <c r="B446" s="14">
        <v>1783</v>
      </c>
      <c r="C446" s="2">
        <f t="shared" si="71"/>
        <v>-105</v>
      </c>
      <c r="D446" s="12">
        <v>1888</v>
      </c>
      <c r="E446" s="12"/>
      <c r="F446" s="2">
        <v>0</v>
      </c>
      <c r="G446" s="2">
        <f t="shared" si="72"/>
        <v>1783</v>
      </c>
      <c r="H446" s="3"/>
      <c r="I446" s="3"/>
      <c r="J446" s="3"/>
      <c r="K446" s="3"/>
      <c r="L446" s="3"/>
    </row>
    <row r="447" spans="1:12" s="2" customFormat="1" x14ac:dyDescent="0.2">
      <c r="A447" s="13" t="s">
        <v>356</v>
      </c>
      <c r="B447" s="14">
        <v>12177</v>
      </c>
      <c r="C447" s="2">
        <f t="shared" si="71"/>
        <v>162</v>
      </c>
      <c r="D447" s="12">
        <v>12015</v>
      </c>
      <c r="E447" s="12"/>
      <c r="F447" s="2">
        <v>0</v>
      </c>
      <c r="G447" s="2">
        <f t="shared" si="72"/>
        <v>12177</v>
      </c>
      <c r="H447" s="3"/>
      <c r="I447" s="3"/>
      <c r="J447" s="3"/>
      <c r="K447" s="3"/>
      <c r="L447" s="3"/>
    </row>
    <row r="448" spans="1:12" s="2" customFormat="1" x14ac:dyDescent="0.2">
      <c r="A448" s="13" t="s">
        <v>357</v>
      </c>
      <c r="B448" s="14">
        <v>1807</v>
      </c>
      <c r="C448" s="2">
        <f t="shared" si="71"/>
        <v>21</v>
      </c>
      <c r="D448" s="12">
        <v>1786</v>
      </c>
      <c r="E448" s="12"/>
      <c r="F448" s="2">
        <v>0</v>
      </c>
      <c r="G448" s="2">
        <f t="shared" si="72"/>
        <v>1807</v>
      </c>
      <c r="H448" s="3"/>
      <c r="I448" s="3"/>
      <c r="J448" s="3"/>
      <c r="K448" s="3"/>
      <c r="L448" s="3"/>
    </row>
    <row r="449" spans="1:12" s="2" customFormat="1" x14ac:dyDescent="0.2">
      <c r="A449" s="13" t="s">
        <v>358</v>
      </c>
      <c r="B449" s="14">
        <v>5858</v>
      </c>
      <c r="C449" s="2">
        <f t="shared" si="71"/>
        <v>209</v>
      </c>
      <c r="D449" s="12">
        <v>5649</v>
      </c>
      <c r="E449" s="12"/>
      <c r="F449" s="2">
        <v>360</v>
      </c>
      <c r="G449" s="2">
        <f t="shared" si="72"/>
        <v>5498</v>
      </c>
      <c r="H449" s="3"/>
      <c r="I449" s="3"/>
      <c r="J449" s="3"/>
      <c r="K449" s="3"/>
      <c r="L449" s="3"/>
    </row>
    <row r="450" spans="1:12" s="2" customFormat="1" x14ac:dyDescent="0.2">
      <c r="A450" s="13" t="s">
        <v>359</v>
      </c>
      <c r="B450" s="14">
        <v>8358</v>
      </c>
      <c r="C450" s="2">
        <f t="shared" si="71"/>
        <v>10</v>
      </c>
      <c r="D450" s="12">
        <v>8348</v>
      </c>
      <c r="E450" s="12"/>
      <c r="F450" s="2">
        <v>0</v>
      </c>
      <c r="G450" s="2">
        <f t="shared" si="72"/>
        <v>8358</v>
      </c>
      <c r="H450" s="3"/>
      <c r="I450" s="3"/>
      <c r="J450" s="3"/>
      <c r="K450" s="3"/>
      <c r="L450" s="3"/>
    </row>
    <row r="451" spans="1:12" x14ac:dyDescent="0.2">
      <c r="A451" s="13" t="s">
        <v>763</v>
      </c>
      <c r="B451" s="2">
        <v>49108</v>
      </c>
      <c r="C451" s="2">
        <f t="shared" si="71"/>
        <v>668</v>
      </c>
      <c r="D451" s="2">
        <v>48440</v>
      </c>
      <c r="F451" s="2">
        <v>0</v>
      </c>
      <c r="G451" s="2">
        <f t="shared" si="72"/>
        <v>49108</v>
      </c>
    </row>
    <row r="452" spans="1:12" x14ac:dyDescent="0.2">
      <c r="A452" s="13" t="s">
        <v>361</v>
      </c>
      <c r="B452" s="14">
        <v>1150</v>
      </c>
      <c r="C452" s="2">
        <f t="shared" si="71"/>
        <v>8</v>
      </c>
      <c r="D452" s="12">
        <v>1142</v>
      </c>
      <c r="E452" s="12"/>
      <c r="F452" s="2">
        <v>0</v>
      </c>
      <c r="G452" s="2">
        <f t="shared" si="72"/>
        <v>1150</v>
      </c>
    </row>
    <row r="453" spans="1:12" x14ac:dyDescent="0.2">
      <c r="A453" s="13" t="s">
        <v>362</v>
      </c>
      <c r="B453" s="2">
        <v>19769</v>
      </c>
      <c r="C453" s="2">
        <f t="shared" si="71"/>
        <v>841</v>
      </c>
      <c r="D453" s="12">
        <v>18928</v>
      </c>
      <c r="E453" s="12"/>
      <c r="F453" s="2">
        <v>0</v>
      </c>
      <c r="G453" s="2">
        <f t="shared" si="72"/>
        <v>19769</v>
      </c>
    </row>
    <row r="454" spans="1:12" x14ac:dyDescent="0.2">
      <c r="A454" s="13" t="s">
        <v>363</v>
      </c>
      <c r="B454" s="14">
        <v>32723</v>
      </c>
      <c r="C454" s="2">
        <f t="shared" si="71"/>
        <v>235</v>
      </c>
      <c r="D454" s="12">
        <v>32488</v>
      </c>
      <c r="E454" s="12"/>
      <c r="F454" s="2">
        <v>0</v>
      </c>
      <c r="G454" s="2">
        <f t="shared" si="72"/>
        <v>32723</v>
      </c>
    </row>
    <row r="455" spans="1:12" x14ac:dyDescent="0.2">
      <c r="A455" s="13" t="s">
        <v>364</v>
      </c>
      <c r="B455" s="14">
        <v>34421</v>
      </c>
      <c r="C455" s="2">
        <f t="shared" si="71"/>
        <v>281</v>
      </c>
      <c r="D455" s="12">
        <v>34140</v>
      </c>
      <c r="E455" s="12"/>
      <c r="F455" s="2">
        <v>0</v>
      </c>
      <c r="G455" s="2">
        <f t="shared" si="72"/>
        <v>34421</v>
      </c>
    </row>
    <row r="456" spans="1:12" x14ac:dyDescent="0.2">
      <c r="A456" s="13" t="s">
        <v>365</v>
      </c>
      <c r="B456" s="14">
        <v>4711</v>
      </c>
      <c r="C456" s="2">
        <f t="shared" si="71"/>
        <v>-165</v>
      </c>
      <c r="D456" s="12">
        <v>4876</v>
      </c>
      <c r="E456" s="12"/>
      <c r="F456" s="2">
        <v>1849</v>
      </c>
      <c r="G456" s="2">
        <f t="shared" si="72"/>
        <v>2862</v>
      </c>
    </row>
    <row r="457" spans="1:12" x14ac:dyDescent="0.2">
      <c r="A457" s="13" t="s">
        <v>366</v>
      </c>
      <c r="B457" s="14">
        <v>1212</v>
      </c>
      <c r="C457" s="2">
        <f t="shared" si="71"/>
        <v>41</v>
      </c>
      <c r="D457" s="12">
        <v>1171</v>
      </c>
      <c r="E457" s="12"/>
      <c r="F457" s="2">
        <v>0</v>
      </c>
      <c r="G457" s="2">
        <f t="shared" si="72"/>
        <v>1212</v>
      </c>
    </row>
    <row r="458" spans="1:12" x14ac:dyDescent="0.2">
      <c r="A458" s="13" t="s">
        <v>367</v>
      </c>
      <c r="B458" s="14">
        <v>5652</v>
      </c>
      <c r="C458" s="2">
        <f t="shared" si="71"/>
        <v>23</v>
      </c>
      <c r="D458" s="12">
        <v>5629</v>
      </c>
      <c r="E458" s="12"/>
      <c r="F458" s="2">
        <v>0</v>
      </c>
      <c r="G458" s="2">
        <f t="shared" si="72"/>
        <v>5652</v>
      </c>
    </row>
    <row r="459" spans="1:12" x14ac:dyDescent="0.2">
      <c r="A459" s="13" t="s">
        <v>368</v>
      </c>
      <c r="B459" s="14">
        <v>57514</v>
      </c>
      <c r="C459" s="2">
        <f t="shared" si="71"/>
        <v>1006</v>
      </c>
      <c r="D459" s="12">
        <v>56508</v>
      </c>
      <c r="E459" s="12"/>
      <c r="F459" s="2">
        <v>0</v>
      </c>
      <c r="G459" s="2">
        <f t="shared" si="72"/>
        <v>57514</v>
      </c>
    </row>
    <row r="460" spans="1:12" x14ac:dyDescent="0.2">
      <c r="A460" s="13" t="s">
        <v>370</v>
      </c>
      <c r="B460" s="14">
        <v>101668</v>
      </c>
      <c r="C460" s="2">
        <f t="shared" si="71"/>
        <v>1749</v>
      </c>
      <c r="D460" s="12">
        <v>99919</v>
      </c>
      <c r="E460" s="12"/>
      <c r="F460" s="2">
        <v>292</v>
      </c>
      <c r="G460" s="2">
        <f t="shared" si="72"/>
        <v>101376</v>
      </c>
    </row>
    <row r="461" spans="1:12" x14ac:dyDescent="0.2">
      <c r="A461" s="13" t="s">
        <v>740</v>
      </c>
      <c r="B461" s="2">
        <v>592927</v>
      </c>
      <c r="C461" s="2">
        <f t="shared" si="71"/>
        <v>5071</v>
      </c>
      <c r="D461" s="12">
        <v>587856</v>
      </c>
      <c r="E461" s="12"/>
      <c r="F461" s="2">
        <v>624</v>
      </c>
      <c r="G461" s="2">
        <f t="shared" si="72"/>
        <v>592303</v>
      </c>
    </row>
    <row r="462" spans="1:12" x14ac:dyDescent="0.2">
      <c r="A462" s="15"/>
      <c r="B462" s="12"/>
      <c r="C462" s="12"/>
      <c r="D462" s="12"/>
      <c r="E462" s="12"/>
      <c r="G462" s="2"/>
    </row>
    <row r="463" spans="1:12" x14ac:dyDescent="0.2">
      <c r="A463" s="11" t="s">
        <v>1407</v>
      </c>
      <c r="B463" s="12">
        <v>468562</v>
      </c>
      <c r="C463" s="2">
        <f t="shared" ref="C463:C470" si="73">B463-D463</f>
        <v>3865</v>
      </c>
      <c r="D463" s="12">
        <v>464697</v>
      </c>
      <c r="E463" s="12"/>
      <c r="F463" s="2">
        <v>807</v>
      </c>
      <c r="G463" s="2">
        <f t="shared" ref="G463:G470" si="74">B463-F463</f>
        <v>467755</v>
      </c>
    </row>
    <row r="464" spans="1:12" x14ac:dyDescent="0.2">
      <c r="A464" s="13" t="s">
        <v>372</v>
      </c>
      <c r="B464" s="14">
        <v>6467</v>
      </c>
      <c r="C464" s="2">
        <f t="shared" si="73"/>
        <v>30</v>
      </c>
      <c r="D464" s="12">
        <v>6437</v>
      </c>
      <c r="E464" s="12"/>
      <c r="F464" s="2">
        <v>0</v>
      </c>
      <c r="G464" s="2">
        <f t="shared" si="74"/>
        <v>6467</v>
      </c>
    </row>
    <row r="465" spans="1:7" x14ac:dyDescent="0.2">
      <c r="A465" s="13" t="s">
        <v>373</v>
      </c>
      <c r="B465" s="14">
        <v>14849</v>
      </c>
      <c r="C465" s="2">
        <f t="shared" si="73"/>
        <v>-62</v>
      </c>
      <c r="D465" s="12">
        <v>14911</v>
      </c>
      <c r="E465" s="12"/>
      <c r="F465" s="2">
        <v>0</v>
      </c>
      <c r="G465" s="2">
        <f t="shared" si="74"/>
        <v>14849</v>
      </c>
    </row>
    <row r="466" spans="1:7" x14ac:dyDescent="0.2">
      <c r="A466" s="13" t="s">
        <v>374</v>
      </c>
      <c r="B466" s="14">
        <v>2672</v>
      </c>
      <c r="C466" s="2">
        <f t="shared" si="73"/>
        <v>1</v>
      </c>
      <c r="D466" s="12">
        <v>2671</v>
      </c>
      <c r="E466" s="12"/>
      <c r="F466" s="2">
        <v>0</v>
      </c>
      <c r="G466" s="2">
        <f t="shared" si="74"/>
        <v>2672</v>
      </c>
    </row>
    <row r="467" spans="1:7" x14ac:dyDescent="0.2">
      <c r="A467" s="13" t="s">
        <v>375</v>
      </c>
      <c r="B467" s="14">
        <v>1419</v>
      </c>
      <c r="C467" s="2">
        <f t="shared" si="73"/>
        <v>79</v>
      </c>
      <c r="D467" s="12">
        <v>1340</v>
      </c>
      <c r="E467" s="12"/>
      <c r="F467" s="2">
        <v>0</v>
      </c>
      <c r="G467" s="2">
        <f t="shared" si="74"/>
        <v>1419</v>
      </c>
    </row>
    <row r="468" spans="1:7" x14ac:dyDescent="0.2">
      <c r="A468" s="13" t="s">
        <v>376</v>
      </c>
      <c r="B468" s="14">
        <v>1134</v>
      </c>
      <c r="C468" s="2">
        <f t="shared" si="73"/>
        <v>-4</v>
      </c>
      <c r="D468" s="12">
        <v>1138</v>
      </c>
      <c r="E468" s="12"/>
      <c r="F468" s="2">
        <v>0</v>
      </c>
      <c r="G468" s="2">
        <f t="shared" si="74"/>
        <v>1134</v>
      </c>
    </row>
    <row r="469" spans="1:7" x14ac:dyDescent="0.2">
      <c r="A469" s="13" t="s">
        <v>377</v>
      </c>
      <c r="B469" s="2">
        <v>13702</v>
      </c>
      <c r="C469" s="2">
        <f t="shared" si="73"/>
        <v>414</v>
      </c>
      <c r="D469" s="12">
        <v>13288</v>
      </c>
      <c r="E469" s="12"/>
      <c r="F469" s="2">
        <v>0</v>
      </c>
      <c r="G469" s="2">
        <f t="shared" si="74"/>
        <v>13702</v>
      </c>
    </row>
    <row r="470" spans="1:7" x14ac:dyDescent="0.2">
      <c r="A470" s="13" t="s">
        <v>143</v>
      </c>
      <c r="B470" s="14">
        <v>428319</v>
      </c>
      <c r="C470" s="2">
        <f t="shared" si="73"/>
        <v>3407</v>
      </c>
      <c r="D470" s="12">
        <v>424912</v>
      </c>
      <c r="E470" s="12"/>
      <c r="F470" s="2">
        <v>807</v>
      </c>
      <c r="G470" s="2">
        <f t="shared" si="74"/>
        <v>427512</v>
      </c>
    </row>
    <row r="471" spans="1:7" x14ac:dyDescent="0.2">
      <c r="A471" s="15"/>
      <c r="B471" s="12"/>
      <c r="C471" s="12"/>
      <c r="D471" s="12"/>
      <c r="E471" s="12"/>
      <c r="G471" s="2"/>
    </row>
    <row r="472" spans="1:7" x14ac:dyDescent="0.2">
      <c r="A472" s="11" t="s">
        <v>1408</v>
      </c>
      <c r="B472" s="12">
        <v>920381</v>
      </c>
      <c r="C472" s="2">
        <f t="shared" ref="C472:C497" si="75">B472-D472</f>
        <v>3839</v>
      </c>
      <c r="D472" s="12">
        <v>916542</v>
      </c>
      <c r="E472" s="12"/>
      <c r="F472" s="2">
        <v>1271</v>
      </c>
      <c r="G472" s="2">
        <f t="shared" ref="G472:G497" si="76">B472-F472</f>
        <v>919110</v>
      </c>
    </row>
    <row r="473" spans="1:7" x14ac:dyDescent="0.2">
      <c r="A473" s="13" t="s">
        <v>379</v>
      </c>
      <c r="B473" s="14">
        <v>3897</v>
      </c>
      <c r="C473" s="2">
        <f t="shared" si="75"/>
        <v>28</v>
      </c>
      <c r="D473" s="12">
        <v>3869</v>
      </c>
      <c r="E473" s="12"/>
      <c r="F473" s="2">
        <v>0</v>
      </c>
      <c r="G473" s="2">
        <f t="shared" si="76"/>
        <v>3897</v>
      </c>
    </row>
    <row r="474" spans="1:7" x14ac:dyDescent="0.2">
      <c r="A474" s="13" t="s">
        <v>380</v>
      </c>
      <c r="B474" s="14">
        <v>1558</v>
      </c>
      <c r="C474" s="2">
        <f t="shared" si="75"/>
        <v>-2</v>
      </c>
      <c r="D474" s="12">
        <v>1560</v>
      </c>
      <c r="E474" s="12"/>
      <c r="F474" s="2">
        <v>0</v>
      </c>
      <c r="G474" s="2">
        <f t="shared" si="76"/>
        <v>1558</v>
      </c>
    </row>
    <row r="475" spans="1:7" x14ac:dyDescent="0.2">
      <c r="A475" s="13" t="s">
        <v>381</v>
      </c>
      <c r="B475" s="14">
        <v>2029</v>
      </c>
      <c r="C475" s="2">
        <f t="shared" si="75"/>
        <v>-2</v>
      </c>
      <c r="D475" s="12">
        <v>2031</v>
      </c>
      <c r="E475" s="12"/>
      <c r="F475" s="2">
        <v>0</v>
      </c>
      <c r="G475" s="2">
        <f t="shared" si="76"/>
        <v>2029</v>
      </c>
    </row>
    <row r="476" spans="1:7" x14ac:dyDescent="0.2">
      <c r="A476" s="13" t="s">
        <v>382</v>
      </c>
      <c r="B476" s="14">
        <v>109</v>
      </c>
      <c r="C476" s="2">
        <f t="shared" si="75"/>
        <v>0</v>
      </c>
      <c r="D476" s="12">
        <v>109</v>
      </c>
      <c r="E476" s="12"/>
      <c r="F476" s="2">
        <v>0</v>
      </c>
      <c r="G476" s="2">
        <f t="shared" si="76"/>
        <v>109</v>
      </c>
    </row>
    <row r="477" spans="1:7" x14ac:dyDescent="0.2">
      <c r="A477" s="13" t="s">
        <v>383</v>
      </c>
      <c r="B477" s="14">
        <v>107906</v>
      </c>
      <c r="C477" s="2">
        <f t="shared" si="75"/>
        <v>221</v>
      </c>
      <c r="D477" s="12">
        <v>107685</v>
      </c>
      <c r="E477" s="12"/>
      <c r="F477" s="2">
        <v>0</v>
      </c>
      <c r="G477" s="2">
        <f t="shared" si="76"/>
        <v>107906</v>
      </c>
    </row>
    <row r="478" spans="1:7" x14ac:dyDescent="0.2">
      <c r="A478" s="13" t="s">
        <v>384</v>
      </c>
      <c r="B478" s="14">
        <v>35309</v>
      </c>
      <c r="C478" s="2">
        <f t="shared" si="75"/>
        <v>-12</v>
      </c>
      <c r="D478" s="12">
        <v>35321</v>
      </c>
      <c r="E478" s="12"/>
      <c r="F478" s="2">
        <v>6</v>
      </c>
      <c r="G478" s="2">
        <f t="shared" si="76"/>
        <v>35303</v>
      </c>
    </row>
    <row r="479" spans="1:7" x14ac:dyDescent="0.2">
      <c r="A479" s="13" t="s">
        <v>385</v>
      </c>
      <c r="B479" s="14">
        <v>12016</v>
      </c>
      <c r="C479" s="2">
        <f t="shared" si="75"/>
        <v>-13</v>
      </c>
      <c r="D479" s="12">
        <v>12029</v>
      </c>
      <c r="E479" s="12"/>
      <c r="F479" s="2">
        <v>0</v>
      </c>
      <c r="G479" s="2">
        <f t="shared" si="76"/>
        <v>12016</v>
      </c>
    </row>
    <row r="480" spans="1:7" x14ac:dyDescent="0.2">
      <c r="A480" s="13" t="s">
        <v>386</v>
      </c>
      <c r="B480" s="14">
        <v>4113</v>
      </c>
      <c r="C480" s="2">
        <f t="shared" si="75"/>
        <v>0</v>
      </c>
      <c r="D480" s="12">
        <v>4113</v>
      </c>
      <c r="E480" s="12"/>
      <c r="F480" s="2">
        <v>0</v>
      </c>
      <c r="G480" s="2">
        <f t="shared" si="76"/>
        <v>4113</v>
      </c>
    </row>
    <row r="481" spans="1:12" s="2" customFormat="1" x14ac:dyDescent="0.2">
      <c r="A481" s="13" t="s">
        <v>387</v>
      </c>
      <c r="B481" s="14">
        <v>1420</v>
      </c>
      <c r="C481" s="2">
        <f t="shared" si="75"/>
        <v>0</v>
      </c>
      <c r="D481" s="12">
        <v>1420</v>
      </c>
      <c r="E481" s="12"/>
      <c r="F481" s="2">
        <v>0</v>
      </c>
      <c r="G481" s="2">
        <f t="shared" si="76"/>
        <v>1420</v>
      </c>
      <c r="H481" s="3"/>
      <c r="I481" s="3"/>
      <c r="J481" s="3"/>
      <c r="K481" s="3"/>
      <c r="L481" s="3"/>
    </row>
    <row r="482" spans="1:12" s="2" customFormat="1" x14ac:dyDescent="0.2">
      <c r="A482" s="13" t="s">
        <v>388</v>
      </c>
      <c r="B482" s="14">
        <v>4949</v>
      </c>
      <c r="C482" s="2">
        <f t="shared" si="75"/>
        <v>-31</v>
      </c>
      <c r="D482" s="12">
        <v>4980</v>
      </c>
      <c r="E482" s="12"/>
      <c r="F482" s="2">
        <v>0</v>
      </c>
      <c r="G482" s="2">
        <f t="shared" si="76"/>
        <v>4949</v>
      </c>
      <c r="H482" s="3"/>
      <c r="I482" s="3"/>
      <c r="J482" s="3"/>
      <c r="K482" s="3"/>
      <c r="L482" s="3"/>
    </row>
    <row r="483" spans="1:12" s="2" customFormat="1" x14ac:dyDescent="0.2">
      <c r="A483" s="13" t="s">
        <v>389</v>
      </c>
      <c r="B483" s="14">
        <v>77836</v>
      </c>
      <c r="C483" s="2">
        <f t="shared" si="75"/>
        <v>188</v>
      </c>
      <c r="D483" s="12">
        <v>77648</v>
      </c>
      <c r="E483" s="12"/>
      <c r="F483" s="2">
        <v>0</v>
      </c>
      <c r="G483" s="2">
        <f t="shared" si="76"/>
        <v>77836</v>
      </c>
      <c r="H483" s="3"/>
      <c r="I483" s="3"/>
      <c r="J483" s="3"/>
      <c r="K483" s="3"/>
      <c r="L483" s="3"/>
    </row>
    <row r="484" spans="1:12" s="2" customFormat="1" x14ac:dyDescent="0.2">
      <c r="A484" s="13" t="s">
        <v>390</v>
      </c>
      <c r="B484" s="14">
        <v>4305</v>
      </c>
      <c r="C484" s="2">
        <f t="shared" si="75"/>
        <v>42</v>
      </c>
      <c r="D484" s="12">
        <v>4263</v>
      </c>
      <c r="E484" s="12"/>
      <c r="F484" s="2">
        <v>0</v>
      </c>
      <c r="G484" s="2">
        <f t="shared" si="76"/>
        <v>4305</v>
      </c>
      <c r="H484" s="3"/>
      <c r="I484" s="3"/>
      <c r="J484" s="3"/>
      <c r="K484" s="3"/>
      <c r="L484" s="3"/>
    </row>
    <row r="485" spans="1:12" s="2" customFormat="1" x14ac:dyDescent="0.2">
      <c r="A485" s="13" t="s">
        <v>391</v>
      </c>
      <c r="B485" s="14">
        <v>1440</v>
      </c>
      <c r="C485" s="2">
        <f t="shared" si="75"/>
        <v>23</v>
      </c>
      <c r="D485" s="12">
        <v>1417</v>
      </c>
      <c r="E485" s="12"/>
      <c r="F485" s="2">
        <v>0</v>
      </c>
      <c r="G485" s="2">
        <f t="shared" si="76"/>
        <v>1440</v>
      </c>
      <c r="H485" s="3"/>
      <c r="I485" s="3"/>
      <c r="J485" s="3"/>
      <c r="K485" s="3"/>
      <c r="L485" s="3"/>
    </row>
    <row r="486" spans="1:12" s="2" customFormat="1" x14ac:dyDescent="0.2">
      <c r="A486" s="13" t="s">
        <v>392</v>
      </c>
      <c r="B486" s="14">
        <v>13583</v>
      </c>
      <c r="C486" s="2">
        <f t="shared" si="75"/>
        <v>-8</v>
      </c>
      <c r="D486" s="12">
        <v>13591</v>
      </c>
      <c r="E486" s="12"/>
      <c r="F486" s="2">
        <v>0</v>
      </c>
      <c r="G486" s="2">
        <f t="shared" si="76"/>
        <v>13583</v>
      </c>
      <c r="H486" s="3"/>
      <c r="I486" s="3"/>
      <c r="J486" s="3"/>
      <c r="K486" s="3"/>
      <c r="L486" s="3"/>
    </row>
    <row r="487" spans="1:12" s="2" customFormat="1" x14ac:dyDescent="0.2">
      <c r="A487" s="13" t="s">
        <v>393</v>
      </c>
      <c r="B487" s="14">
        <v>49653</v>
      </c>
      <c r="C487" s="2">
        <f t="shared" si="75"/>
        <v>574</v>
      </c>
      <c r="D487" s="12">
        <v>49079</v>
      </c>
      <c r="E487" s="12"/>
      <c r="F487" s="2">
        <v>0</v>
      </c>
      <c r="G487" s="2">
        <f t="shared" si="76"/>
        <v>49653</v>
      </c>
      <c r="H487" s="3"/>
      <c r="I487" s="3"/>
      <c r="J487" s="3"/>
      <c r="K487" s="3"/>
      <c r="L487" s="3"/>
    </row>
    <row r="488" spans="1:12" s="2" customFormat="1" x14ac:dyDescent="0.2">
      <c r="A488" s="13" t="s">
        <v>394</v>
      </c>
      <c r="B488" s="14">
        <v>1435</v>
      </c>
      <c r="C488" s="2">
        <f t="shared" si="75"/>
        <v>8</v>
      </c>
      <c r="D488" s="12">
        <v>1427</v>
      </c>
      <c r="E488" s="12"/>
      <c r="F488" s="2">
        <v>0</v>
      </c>
      <c r="G488" s="2">
        <f t="shared" si="76"/>
        <v>1435</v>
      </c>
      <c r="H488" s="3"/>
      <c r="I488" s="3"/>
      <c r="J488" s="3"/>
      <c r="K488" s="3"/>
      <c r="L488" s="3"/>
    </row>
    <row r="489" spans="1:12" s="2" customFormat="1" x14ac:dyDescent="0.2">
      <c r="A489" s="13" t="s">
        <v>395</v>
      </c>
      <c r="B489" s="14">
        <v>2129</v>
      </c>
      <c r="C489" s="2">
        <f t="shared" si="75"/>
        <v>8</v>
      </c>
      <c r="D489" s="12">
        <v>2121</v>
      </c>
      <c r="E489" s="12"/>
      <c r="F489" s="2">
        <v>0</v>
      </c>
      <c r="G489" s="2">
        <f t="shared" si="76"/>
        <v>2129</v>
      </c>
      <c r="H489" s="3"/>
      <c r="I489" s="3"/>
      <c r="J489" s="3"/>
      <c r="K489" s="3"/>
      <c r="L489" s="3"/>
    </row>
    <row r="490" spans="1:12" s="2" customFormat="1" x14ac:dyDescent="0.2">
      <c r="A490" s="13" t="s">
        <v>396</v>
      </c>
      <c r="B490" s="14">
        <v>16851</v>
      </c>
      <c r="C490" s="2">
        <f t="shared" si="75"/>
        <v>-33</v>
      </c>
      <c r="D490" s="12">
        <v>16884</v>
      </c>
      <c r="E490" s="12"/>
      <c r="F490" s="2">
        <v>6</v>
      </c>
      <c r="G490" s="2">
        <f t="shared" si="76"/>
        <v>16845</v>
      </c>
      <c r="H490" s="3"/>
      <c r="I490" s="3"/>
      <c r="J490" s="3"/>
      <c r="K490" s="3"/>
      <c r="L490" s="3"/>
    </row>
    <row r="491" spans="1:12" s="2" customFormat="1" x14ac:dyDescent="0.2">
      <c r="A491" s="13" t="s">
        <v>398</v>
      </c>
      <c r="B491" s="14">
        <v>247673</v>
      </c>
      <c r="C491" s="2">
        <f t="shared" si="75"/>
        <v>2904</v>
      </c>
      <c r="D491" s="12">
        <v>244769</v>
      </c>
      <c r="E491" s="12"/>
      <c r="F491" s="2">
        <v>420</v>
      </c>
      <c r="G491" s="2">
        <f t="shared" si="76"/>
        <v>247253</v>
      </c>
      <c r="H491" s="3"/>
      <c r="I491" s="3"/>
      <c r="J491" s="3"/>
      <c r="K491" s="3"/>
      <c r="L491" s="3"/>
    </row>
    <row r="492" spans="1:12" s="2" customFormat="1" x14ac:dyDescent="0.2">
      <c r="A492" s="13" t="s">
        <v>397</v>
      </c>
      <c r="B492" s="14">
        <v>9357</v>
      </c>
      <c r="C492" s="2">
        <f t="shared" si="75"/>
        <v>11</v>
      </c>
      <c r="D492" s="12">
        <v>9346</v>
      </c>
      <c r="E492" s="12"/>
      <c r="F492" s="2">
        <v>0</v>
      </c>
      <c r="G492" s="2">
        <f t="shared" si="76"/>
        <v>9357</v>
      </c>
      <c r="H492" s="3"/>
      <c r="I492" s="3"/>
      <c r="J492" s="3"/>
      <c r="K492" s="3"/>
      <c r="L492" s="3"/>
    </row>
    <row r="493" spans="1:12" s="2" customFormat="1" x14ac:dyDescent="0.2">
      <c r="A493" s="13" t="s">
        <v>399</v>
      </c>
      <c r="B493" s="14">
        <v>17184</v>
      </c>
      <c r="C493" s="2">
        <f t="shared" si="75"/>
        <v>-49</v>
      </c>
      <c r="D493" s="12">
        <v>17233</v>
      </c>
      <c r="E493" s="12"/>
      <c r="F493" s="2">
        <v>0</v>
      </c>
      <c r="G493" s="2">
        <f t="shared" si="76"/>
        <v>17184</v>
      </c>
      <c r="H493" s="3"/>
      <c r="I493" s="3"/>
      <c r="J493" s="3"/>
      <c r="K493" s="3"/>
      <c r="L493" s="3"/>
    </row>
    <row r="494" spans="1:12" s="2" customFormat="1" x14ac:dyDescent="0.2">
      <c r="A494" s="13" t="s">
        <v>400</v>
      </c>
      <c r="B494" s="14">
        <v>5046</v>
      </c>
      <c r="C494" s="2">
        <f t="shared" si="75"/>
        <v>82</v>
      </c>
      <c r="D494" s="12">
        <v>4964</v>
      </c>
      <c r="E494" s="12"/>
      <c r="F494" s="2">
        <v>0</v>
      </c>
      <c r="G494" s="2">
        <f t="shared" si="76"/>
        <v>5046</v>
      </c>
      <c r="H494" s="3"/>
      <c r="I494" s="3"/>
      <c r="J494" s="3"/>
      <c r="K494" s="3"/>
      <c r="L494" s="3"/>
    </row>
    <row r="495" spans="1:12" s="2" customFormat="1" x14ac:dyDescent="0.2">
      <c r="A495" s="13" t="s">
        <v>401</v>
      </c>
      <c r="B495" s="14">
        <v>23767</v>
      </c>
      <c r="C495" s="2">
        <f t="shared" si="75"/>
        <v>283</v>
      </c>
      <c r="D495" s="12">
        <v>23484</v>
      </c>
      <c r="E495" s="12"/>
      <c r="F495" s="2">
        <v>0</v>
      </c>
      <c r="G495" s="2">
        <f t="shared" si="76"/>
        <v>23767</v>
      </c>
      <c r="H495" s="3"/>
      <c r="I495" s="3"/>
      <c r="J495" s="3"/>
      <c r="K495" s="3"/>
      <c r="L495" s="3"/>
    </row>
    <row r="496" spans="1:12" s="2" customFormat="1" x14ac:dyDescent="0.2">
      <c r="A496" s="13" t="s">
        <v>402</v>
      </c>
      <c r="B496" s="14">
        <v>6707</v>
      </c>
      <c r="C496" s="2">
        <f t="shared" si="75"/>
        <v>2</v>
      </c>
      <c r="D496" s="12">
        <v>6705</v>
      </c>
      <c r="E496" s="12"/>
      <c r="F496" s="2">
        <v>0</v>
      </c>
      <c r="G496" s="2">
        <f t="shared" si="76"/>
        <v>6707</v>
      </c>
      <c r="H496" s="3"/>
      <c r="I496" s="3"/>
      <c r="J496" s="3"/>
      <c r="K496" s="3"/>
      <c r="L496" s="3"/>
    </row>
    <row r="497" spans="1:7" x14ac:dyDescent="0.2">
      <c r="A497" s="13" t="s">
        <v>143</v>
      </c>
      <c r="B497" s="14">
        <v>270109</v>
      </c>
      <c r="C497" s="2">
        <f t="shared" si="75"/>
        <v>-385</v>
      </c>
      <c r="D497" s="12">
        <v>270494</v>
      </c>
      <c r="E497" s="12"/>
      <c r="F497" s="2">
        <v>839</v>
      </c>
      <c r="G497" s="2">
        <f t="shared" si="76"/>
        <v>269270</v>
      </c>
    </row>
    <row r="498" spans="1:7" x14ac:dyDescent="0.2">
      <c r="A498" s="15"/>
      <c r="B498" s="12"/>
      <c r="C498" s="12"/>
      <c r="D498" s="12"/>
      <c r="E498" s="12"/>
      <c r="G498" s="2"/>
    </row>
    <row r="499" spans="1:7" x14ac:dyDescent="0.2">
      <c r="A499" s="11" t="s">
        <v>1409</v>
      </c>
      <c r="B499" s="12">
        <v>606888</v>
      </c>
      <c r="C499" s="2">
        <f t="shared" ref="C499:C517" si="77">B499-D499</f>
        <v>4793</v>
      </c>
      <c r="D499" s="12">
        <v>602095</v>
      </c>
      <c r="E499" s="12"/>
      <c r="F499" s="2">
        <v>3354</v>
      </c>
      <c r="G499" s="2">
        <f t="shared" ref="G499:G517" si="78">B499-F499</f>
        <v>603534</v>
      </c>
    </row>
    <row r="500" spans="1:7" x14ac:dyDescent="0.2">
      <c r="A500" s="13" t="s">
        <v>404</v>
      </c>
      <c r="B500" s="14">
        <v>13792</v>
      </c>
      <c r="C500" s="2">
        <f t="shared" si="77"/>
        <v>285</v>
      </c>
      <c r="D500" s="12">
        <v>13507</v>
      </c>
      <c r="E500" s="12"/>
      <c r="F500" s="2">
        <v>0</v>
      </c>
      <c r="G500" s="2">
        <f t="shared" si="78"/>
        <v>13792</v>
      </c>
    </row>
    <row r="501" spans="1:7" x14ac:dyDescent="0.2">
      <c r="A501" s="13" t="s">
        <v>405</v>
      </c>
      <c r="B501" s="14">
        <v>17316</v>
      </c>
      <c r="C501" s="2">
        <f t="shared" si="77"/>
        <v>18</v>
      </c>
      <c r="D501" s="12">
        <v>17298</v>
      </c>
      <c r="E501" s="12"/>
      <c r="F501" s="2">
        <v>174</v>
      </c>
      <c r="G501" s="2">
        <f t="shared" si="78"/>
        <v>17142</v>
      </c>
    </row>
    <row r="502" spans="1:7" x14ac:dyDescent="0.2">
      <c r="A502" s="13" t="s">
        <v>406</v>
      </c>
      <c r="B502" s="14">
        <v>2965</v>
      </c>
      <c r="C502" s="2">
        <f t="shared" si="77"/>
        <v>77</v>
      </c>
      <c r="D502" s="12">
        <v>2888</v>
      </c>
      <c r="E502" s="12"/>
      <c r="F502" s="2">
        <v>0</v>
      </c>
      <c r="G502" s="2">
        <f t="shared" si="78"/>
        <v>2965</v>
      </c>
    </row>
    <row r="503" spans="1:7" x14ac:dyDescent="0.2">
      <c r="A503" s="13" t="s">
        <v>407</v>
      </c>
      <c r="B503" s="14">
        <v>3800</v>
      </c>
      <c r="C503" s="2">
        <f t="shared" si="77"/>
        <v>83</v>
      </c>
      <c r="D503" s="12">
        <v>3717</v>
      </c>
      <c r="E503" s="12"/>
      <c r="F503" s="2">
        <v>0</v>
      </c>
      <c r="G503" s="2">
        <f t="shared" si="78"/>
        <v>3800</v>
      </c>
    </row>
    <row r="504" spans="1:7" x14ac:dyDescent="0.2">
      <c r="A504" s="13" t="s">
        <v>408</v>
      </c>
      <c r="B504" s="14">
        <v>2286</v>
      </c>
      <c r="C504" s="2">
        <f t="shared" si="77"/>
        <v>31</v>
      </c>
      <c r="D504" s="12">
        <v>2255</v>
      </c>
      <c r="E504" s="12"/>
      <c r="F504" s="2">
        <v>0</v>
      </c>
      <c r="G504" s="2">
        <f t="shared" si="78"/>
        <v>2286</v>
      </c>
    </row>
    <row r="505" spans="1:7" x14ac:dyDescent="0.2">
      <c r="A505" s="13" t="s">
        <v>409</v>
      </c>
      <c r="B505" s="14">
        <v>5595</v>
      </c>
      <c r="C505" s="2">
        <f t="shared" si="77"/>
        <v>-31</v>
      </c>
      <c r="D505" s="12">
        <v>5626</v>
      </c>
      <c r="E505" s="12"/>
      <c r="F505" s="2">
        <v>0</v>
      </c>
      <c r="G505" s="2">
        <f t="shared" si="78"/>
        <v>5595</v>
      </c>
    </row>
    <row r="506" spans="1:7" x14ac:dyDescent="0.2">
      <c r="A506" s="13" t="s">
        <v>410</v>
      </c>
      <c r="B506" s="14">
        <v>2966</v>
      </c>
      <c r="C506" s="2">
        <f t="shared" si="77"/>
        <v>-26</v>
      </c>
      <c r="D506" s="12">
        <v>2992</v>
      </c>
      <c r="E506" s="12"/>
      <c r="F506" s="2">
        <v>0</v>
      </c>
      <c r="G506" s="2">
        <f t="shared" si="78"/>
        <v>2966</v>
      </c>
    </row>
    <row r="507" spans="1:7" x14ac:dyDescent="0.2">
      <c r="A507" s="13" t="s">
        <v>767</v>
      </c>
      <c r="B507" s="2">
        <v>20837</v>
      </c>
      <c r="C507" s="2">
        <f t="shared" si="77"/>
        <v>277</v>
      </c>
      <c r="D507" s="12">
        <v>20560</v>
      </c>
      <c r="E507" s="12"/>
      <c r="F507" s="2">
        <v>0</v>
      </c>
      <c r="G507" s="2">
        <f t="shared" si="78"/>
        <v>20837</v>
      </c>
    </row>
    <row r="508" spans="1:7" x14ac:dyDescent="0.2">
      <c r="A508" s="13" t="s">
        <v>412</v>
      </c>
      <c r="B508" s="14">
        <v>232</v>
      </c>
      <c r="C508" s="2">
        <f t="shared" si="77"/>
        <v>2</v>
      </c>
      <c r="D508" s="12">
        <v>230</v>
      </c>
      <c r="E508" s="12"/>
      <c r="F508" s="2">
        <v>0</v>
      </c>
      <c r="G508" s="2">
        <f t="shared" si="78"/>
        <v>232</v>
      </c>
    </row>
    <row r="509" spans="1:7" x14ac:dyDescent="0.2">
      <c r="A509" s="13" t="s">
        <v>413</v>
      </c>
      <c r="B509" s="14">
        <v>250</v>
      </c>
      <c r="C509" s="2">
        <f t="shared" si="77"/>
        <v>-4</v>
      </c>
      <c r="D509" s="12">
        <v>254</v>
      </c>
      <c r="E509" s="12"/>
      <c r="F509" s="2">
        <v>0</v>
      </c>
      <c r="G509" s="2">
        <f t="shared" si="78"/>
        <v>250</v>
      </c>
    </row>
    <row r="510" spans="1:7" x14ac:dyDescent="0.2">
      <c r="A510" s="13" t="s">
        <v>414</v>
      </c>
      <c r="B510" s="14">
        <v>5018</v>
      </c>
      <c r="C510" s="2">
        <f t="shared" si="77"/>
        <v>3</v>
      </c>
      <c r="D510" s="12">
        <v>5015</v>
      </c>
      <c r="E510" s="12"/>
      <c r="F510" s="2">
        <v>0</v>
      </c>
      <c r="G510" s="2">
        <f t="shared" si="78"/>
        <v>5018</v>
      </c>
    </row>
    <row r="511" spans="1:7" x14ac:dyDescent="0.2">
      <c r="A511" s="13" t="s">
        <v>415</v>
      </c>
      <c r="B511" s="14">
        <v>1253</v>
      </c>
      <c r="C511" s="2">
        <f t="shared" si="77"/>
        <v>22</v>
      </c>
      <c r="D511" s="12">
        <v>1231</v>
      </c>
      <c r="E511" s="12"/>
      <c r="F511" s="2">
        <v>0</v>
      </c>
      <c r="G511" s="2">
        <f t="shared" si="78"/>
        <v>1253</v>
      </c>
    </row>
    <row r="512" spans="1:7" x14ac:dyDescent="0.2">
      <c r="A512" s="13" t="s">
        <v>417</v>
      </c>
      <c r="B512" s="14">
        <v>14323</v>
      </c>
      <c r="C512" s="2">
        <f t="shared" si="77"/>
        <v>98</v>
      </c>
      <c r="D512" s="12">
        <v>14225</v>
      </c>
      <c r="E512" s="12"/>
      <c r="F512" s="2">
        <v>0</v>
      </c>
      <c r="G512" s="2">
        <f t="shared" si="78"/>
        <v>14323</v>
      </c>
    </row>
    <row r="513" spans="1:12" x14ac:dyDescent="0.2">
      <c r="A513" s="13" t="s">
        <v>416</v>
      </c>
      <c r="B513" s="14">
        <v>98200</v>
      </c>
      <c r="C513" s="2">
        <f t="shared" si="77"/>
        <v>778</v>
      </c>
      <c r="D513" s="12">
        <v>97422</v>
      </c>
      <c r="E513" s="12"/>
      <c r="F513" s="2">
        <v>0</v>
      </c>
      <c r="G513" s="2">
        <f t="shared" si="78"/>
        <v>98200</v>
      </c>
    </row>
    <row r="514" spans="1:12" x14ac:dyDescent="0.2">
      <c r="A514" s="13" t="s">
        <v>418</v>
      </c>
      <c r="B514" s="14">
        <v>3780</v>
      </c>
      <c r="C514" s="2">
        <f t="shared" si="77"/>
        <v>-37</v>
      </c>
      <c r="D514" s="12">
        <v>3817</v>
      </c>
      <c r="E514" s="12"/>
      <c r="F514" s="2">
        <v>0</v>
      </c>
      <c r="G514" s="2">
        <f t="shared" si="78"/>
        <v>3780</v>
      </c>
    </row>
    <row r="515" spans="1:12" x14ac:dyDescent="0.2">
      <c r="A515" s="13" t="s">
        <v>419</v>
      </c>
      <c r="B515" s="14">
        <v>1572</v>
      </c>
      <c r="C515" s="2">
        <f t="shared" si="77"/>
        <v>10</v>
      </c>
      <c r="D515" s="12">
        <v>1562</v>
      </c>
      <c r="E515" s="12"/>
      <c r="F515" s="2">
        <v>0</v>
      </c>
      <c r="G515" s="2">
        <f t="shared" si="78"/>
        <v>1572</v>
      </c>
    </row>
    <row r="516" spans="1:12" x14ac:dyDescent="0.2">
      <c r="A516" s="13" t="s">
        <v>420</v>
      </c>
      <c r="B516" s="14">
        <v>34388</v>
      </c>
      <c r="C516" s="2">
        <f t="shared" si="77"/>
        <v>514</v>
      </c>
      <c r="D516" s="12">
        <v>33874</v>
      </c>
      <c r="E516" s="12"/>
      <c r="F516" s="2">
        <v>0</v>
      </c>
      <c r="G516" s="2">
        <f t="shared" si="78"/>
        <v>34388</v>
      </c>
    </row>
    <row r="517" spans="1:12" x14ac:dyDescent="0.2">
      <c r="A517" s="13" t="s">
        <v>740</v>
      </c>
      <c r="B517" s="2">
        <v>378315</v>
      </c>
      <c r="C517" s="2">
        <f t="shared" si="77"/>
        <v>2693</v>
      </c>
      <c r="D517" s="12">
        <v>375622</v>
      </c>
      <c r="E517" s="12"/>
      <c r="F517" s="2">
        <v>3180</v>
      </c>
      <c r="G517" s="2">
        <f t="shared" si="78"/>
        <v>375135</v>
      </c>
    </row>
    <row r="518" spans="1:12" x14ac:dyDescent="0.2">
      <c r="A518" s="15"/>
      <c r="B518" s="12"/>
      <c r="C518" s="12"/>
      <c r="D518" s="12"/>
      <c r="E518" s="12"/>
      <c r="G518" s="2"/>
    </row>
    <row r="519" spans="1:12" x14ac:dyDescent="0.2">
      <c r="A519" s="11" t="s">
        <v>1410</v>
      </c>
      <c r="B519" s="12">
        <v>73158</v>
      </c>
      <c r="C519" s="2">
        <f t="shared" ref="C519:C525" si="79">B519-D519</f>
        <v>-1206</v>
      </c>
      <c r="D519" s="12">
        <v>74364</v>
      </c>
      <c r="E519" s="12"/>
      <c r="F519" s="2">
        <v>484</v>
      </c>
      <c r="G519" s="2">
        <f t="shared" ref="G519:G525" si="80">B519-F519</f>
        <v>72674</v>
      </c>
    </row>
    <row r="520" spans="1:12" x14ac:dyDescent="0.2">
      <c r="A520" s="13" t="s">
        <v>422</v>
      </c>
      <c r="B520" s="2">
        <v>1522</v>
      </c>
      <c r="C520" s="2">
        <f t="shared" si="79"/>
        <v>-55</v>
      </c>
      <c r="D520" s="12">
        <v>1577</v>
      </c>
      <c r="E520" s="12"/>
      <c r="F520" s="2">
        <v>0</v>
      </c>
      <c r="G520" s="2">
        <f t="shared" si="80"/>
        <v>1522</v>
      </c>
    </row>
    <row r="521" spans="1:12" x14ac:dyDescent="0.2">
      <c r="A521" s="13" t="s">
        <v>423</v>
      </c>
      <c r="B521" s="14">
        <v>1375</v>
      </c>
      <c r="C521" s="2">
        <f t="shared" si="79"/>
        <v>-28</v>
      </c>
      <c r="D521" s="12">
        <v>1403</v>
      </c>
      <c r="E521" s="12"/>
      <c r="F521" s="2">
        <v>0</v>
      </c>
      <c r="G521" s="2">
        <f t="shared" si="80"/>
        <v>1375</v>
      </c>
    </row>
    <row r="522" spans="1:12" x14ac:dyDescent="0.2">
      <c r="A522" s="13" t="s">
        <v>424</v>
      </c>
      <c r="B522" s="14">
        <v>10203</v>
      </c>
      <c r="C522" s="2">
        <f t="shared" si="79"/>
        <v>-355</v>
      </c>
      <c r="D522" s="12">
        <v>10558</v>
      </c>
      <c r="E522" s="12"/>
      <c r="F522" s="2">
        <v>0</v>
      </c>
      <c r="G522" s="2">
        <f t="shared" si="80"/>
        <v>10203</v>
      </c>
    </row>
    <row r="523" spans="1:12" x14ac:dyDescent="0.2">
      <c r="A523" s="13" t="s">
        <v>425</v>
      </c>
      <c r="B523" s="14">
        <v>888</v>
      </c>
      <c r="C523" s="2">
        <f t="shared" si="79"/>
        <v>-24</v>
      </c>
      <c r="D523" s="12">
        <v>912</v>
      </c>
      <c r="E523" s="12"/>
      <c r="F523" s="2">
        <v>0</v>
      </c>
      <c r="G523" s="2">
        <f t="shared" si="80"/>
        <v>888</v>
      </c>
    </row>
    <row r="524" spans="1:12" x14ac:dyDescent="0.2">
      <c r="A524" s="13" t="s">
        <v>426</v>
      </c>
      <c r="B524" s="14">
        <v>717</v>
      </c>
      <c r="C524" s="2">
        <f t="shared" si="79"/>
        <v>16</v>
      </c>
      <c r="D524" s="12">
        <v>701</v>
      </c>
      <c r="E524" s="12"/>
      <c r="F524" s="2">
        <v>0</v>
      </c>
      <c r="G524" s="2">
        <f t="shared" si="80"/>
        <v>717</v>
      </c>
    </row>
    <row r="525" spans="1:12" x14ac:dyDescent="0.2">
      <c r="A525" s="13" t="s">
        <v>143</v>
      </c>
      <c r="B525" s="14">
        <v>58453</v>
      </c>
      <c r="C525" s="2">
        <f t="shared" si="79"/>
        <v>-760</v>
      </c>
      <c r="D525" s="12">
        <v>59213</v>
      </c>
      <c r="E525" s="12"/>
      <c r="F525" s="2">
        <v>484</v>
      </c>
      <c r="G525" s="2">
        <f t="shared" si="80"/>
        <v>57969</v>
      </c>
    </row>
    <row r="526" spans="1:12" x14ac:dyDescent="0.2">
      <c r="A526" s="15"/>
      <c r="B526" s="12"/>
      <c r="C526" s="12"/>
      <c r="D526" s="12"/>
      <c r="E526" s="12"/>
      <c r="G526" s="2"/>
    </row>
    <row r="527" spans="1:12" s="2" customFormat="1" x14ac:dyDescent="0.2">
      <c r="A527" s="11" t="s">
        <v>1411</v>
      </c>
      <c r="B527" s="12">
        <v>196071</v>
      </c>
      <c r="C527" s="2">
        <f t="shared" ref="C527:C532" si="81">B527-D527</f>
        <v>6032</v>
      </c>
      <c r="D527" s="12">
        <v>190039</v>
      </c>
      <c r="E527" s="12"/>
      <c r="F527" s="2">
        <v>224</v>
      </c>
      <c r="G527" s="2">
        <f t="shared" ref="G527:G532" si="82">B527-F527</f>
        <v>195847</v>
      </c>
      <c r="H527" s="3"/>
      <c r="I527" s="3"/>
      <c r="J527" s="3"/>
      <c r="K527" s="3"/>
      <c r="L527" s="3"/>
    </row>
    <row r="528" spans="1:12" s="2" customFormat="1" x14ac:dyDescent="0.2">
      <c r="A528" s="13" t="s">
        <v>1338</v>
      </c>
      <c r="B528" s="14">
        <v>593</v>
      </c>
      <c r="C528" s="2">
        <f t="shared" si="81"/>
        <v>13</v>
      </c>
      <c r="D528" s="12">
        <v>580</v>
      </c>
      <c r="E528" s="12"/>
      <c r="F528" s="2">
        <v>0</v>
      </c>
      <c r="G528" s="2">
        <f t="shared" si="82"/>
        <v>593</v>
      </c>
      <c r="H528" s="3"/>
      <c r="I528" s="3"/>
      <c r="J528" s="3"/>
      <c r="K528" s="3"/>
      <c r="L528" s="3"/>
    </row>
    <row r="529" spans="1:12" s="2" customFormat="1" x14ac:dyDescent="0.2">
      <c r="A529" s="13" t="s">
        <v>125</v>
      </c>
      <c r="B529" s="14">
        <v>0</v>
      </c>
      <c r="C529" s="2">
        <f t="shared" si="81"/>
        <v>0</v>
      </c>
      <c r="D529" s="12">
        <v>0</v>
      </c>
      <c r="E529" s="12"/>
      <c r="F529" s="2">
        <v>0</v>
      </c>
      <c r="G529" s="2">
        <f t="shared" si="82"/>
        <v>0</v>
      </c>
      <c r="H529" s="3"/>
      <c r="I529" s="3"/>
      <c r="J529" s="3"/>
      <c r="K529" s="3"/>
      <c r="L529" s="3"/>
    </row>
    <row r="530" spans="1:12" s="2" customFormat="1" x14ac:dyDescent="0.2">
      <c r="A530" s="13" t="s">
        <v>428</v>
      </c>
      <c r="B530" s="14">
        <v>13092</v>
      </c>
      <c r="C530" s="2">
        <f t="shared" si="81"/>
        <v>117</v>
      </c>
      <c r="D530" s="12">
        <v>12975</v>
      </c>
      <c r="E530" s="12"/>
      <c r="F530" s="2">
        <v>0</v>
      </c>
      <c r="G530" s="2">
        <f t="shared" si="82"/>
        <v>13092</v>
      </c>
      <c r="H530" s="3"/>
      <c r="I530" s="3"/>
      <c r="J530" s="3"/>
      <c r="K530" s="3"/>
      <c r="L530" s="3"/>
    </row>
    <row r="531" spans="1:12" s="2" customFormat="1" x14ac:dyDescent="0.2">
      <c r="A531" s="13" t="s">
        <v>429</v>
      </c>
      <c r="B531" s="14">
        <v>6258</v>
      </c>
      <c r="C531" s="2">
        <f t="shared" si="81"/>
        <v>82</v>
      </c>
      <c r="D531" s="12">
        <v>6176</v>
      </c>
      <c r="E531" s="12"/>
      <c r="F531" s="2">
        <v>0</v>
      </c>
      <c r="G531" s="2">
        <f t="shared" si="82"/>
        <v>6258</v>
      </c>
      <c r="H531" s="3"/>
      <c r="I531" s="3"/>
      <c r="J531" s="3"/>
      <c r="K531" s="3"/>
      <c r="L531" s="3"/>
    </row>
    <row r="532" spans="1:12" s="2" customFormat="1" x14ac:dyDescent="0.2">
      <c r="A532" s="13" t="s">
        <v>143</v>
      </c>
      <c r="B532" s="14">
        <v>176128</v>
      </c>
      <c r="C532" s="2">
        <f t="shared" si="81"/>
        <v>5820</v>
      </c>
      <c r="D532" s="12">
        <v>170308</v>
      </c>
      <c r="E532" s="12"/>
      <c r="F532" s="2">
        <v>224</v>
      </c>
      <c r="G532" s="2">
        <f t="shared" si="82"/>
        <v>175904</v>
      </c>
      <c r="H532" s="3"/>
      <c r="I532" s="3"/>
      <c r="J532" s="3"/>
      <c r="K532" s="3"/>
      <c r="L532" s="3"/>
    </row>
    <row r="533" spans="1:12" s="2" customFormat="1" x14ac:dyDescent="0.2">
      <c r="A533" s="15"/>
      <c r="B533" s="12"/>
      <c r="C533" s="12"/>
      <c r="D533" s="12"/>
      <c r="E533" s="12"/>
      <c r="H533" s="3"/>
      <c r="I533" s="3"/>
      <c r="J533" s="3"/>
      <c r="K533" s="3"/>
      <c r="L533" s="3"/>
    </row>
    <row r="534" spans="1:12" s="2" customFormat="1" x14ac:dyDescent="0.2">
      <c r="A534" s="16" t="s">
        <v>1412</v>
      </c>
      <c r="B534" s="14">
        <v>280355</v>
      </c>
      <c r="C534" s="2">
        <f t="shared" ref="C534:C538" si="83">B534-D534</f>
        <v>2566</v>
      </c>
      <c r="D534" s="12">
        <v>277789</v>
      </c>
      <c r="E534" s="12"/>
      <c r="F534" s="2">
        <v>113</v>
      </c>
      <c r="G534" s="2">
        <f>B534-F534</f>
        <v>280242</v>
      </c>
      <c r="H534" s="3"/>
      <c r="I534" s="3"/>
      <c r="J534" s="3"/>
      <c r="K534" s="3"/>
      <c r="L534" s="3"/>
    </row>
    <row r="535" spans="1:12" s="2" customFormat="1" x14ac:dyDescent="0.2">
      <c r="A535" s="13" t="s">
        <v>431</v>
      </c>
      <c r="B535" s="14">
        <v>41646</v>
      </c>
      <c r="C535" s="2">
        <f t="shared" si="83"/>
        <v>56</v>
      </c>
      <c r="D535" s="12">
        <v>41590</v>
      </c>
      <c r="E535" s="12"/>
      <c r="F535" s="2">
        <v>20</v>
      </c>
      <c r="G535" s="2">
        <f>B535-F535</f>
        <v>41626</v>
      </c>
      <c r="H535" s="3"/>
      <c r="I535" s="3"/>
      <c r="J535" s="3"/>
      <c r="K535" s="3"/>
      <c r="L535" s="3"/>
    </row>
    <row r="536" spans="1:12" s="2" customFormat="1" x14ac:dyDescent="0.2">
      <c r="A536" s="13" t="s">
        <v>432</v>
      </c>
      <c r="B536" s="14">
        <v>167252</v>
      </c>
      <c r="C536" s="2">
        <f t="shared" si="83"/>
        <v>2649</v>
      </c>
      <c r="D536" s="12">
        <v>164603</v>
      </c>
      <c r="E536" s="12"/>
      <c r="F536" s="2">
        <v>6</v>
      </c>
      <c r="G536" s="2">
        <f>B536-F536</f>
        <v>167246</v>
      </c>
      <c r="H536" s="3"/>
      <c r="I536" s="3"/>
      <c r="J536" s="3"/>
      <c r="K536" s="3"/>
      <c r="L536" s="3"/>
    </row>
    <row r="537" spans="1:12" s="2" customFormat="1" x14ac:dyDescent="0.2">
      <c r="A537" s="13" t="s">
        <v>433</v>
      </c>
      <c r="B537" s="14">
        <v>585</v>
      </c>
      <c r="C537" s="2">
        <f t="shared" si="83"/>
        <v>-5</v>
      </c>
      <c r="D537" s="12">
        <v>590</v>
      </c>
      <c r="E537" s="12"/>
      <c r="F537" s="2">
        <v>0</v>
      </c>
      <c r="G537" s="2">
        <f>B537-F537</f>
        <v>585</v>
      </c>
      <c r="H537" s="3"/>
      <c r="I537" s="3"/>
      <c r="J537" s="3"/>
      <c r="K537" s="3"/>
      <c r="L537" s="3"/>
    </row>
    <row r="538" spans="1:12" s="2" customFormat="1" x14ac:dyDescent="0.2">
      <c r="A538" s="13" t="s">
        <v>143</v>
      </c>
      <c r="B538" s="14">
        <v>70872</v>
      </c>
      <c r="C538" s="2">
        <f t="shared" si="83"/>
        <v>-134</v>
      </c>
      <c r="D538" s="12">
        <v>71006</v>
      </c>
      <c r="E538" s="12"/>
      <c r="F538" s="2">
        <v>87</v>
      </c>
      <c r="G538" s="2">
        <f>B538-F538</f>
        <v>70785</v>
      </c>
      <c r="H538" s="3"/>
      <c r="I538" s="3"/>
      <c r="J538" s="3"/>
      <c r="K538" s="3"/>
      <c r="L538" s="3"/>
    </row>
    <row r="539" spans="1:12" s="2" customFormat="1" x14ac:dyDescent="0.2">
      <c r="A539" s="13"/>
      <c r="B539" s="14"/>
      <c r="C539" s="14"/>
      <c r="D539" s="12"/>
      <c r="E539" s="12"/>
      <c r="H539" s="3"/>
      <c r="I539" s="3"/>
      <c r="J539" s="3"/>
      <c r="K539" s="3"/>
      <c r="L539" s="3"/>
    </row>
    <row r="540" spans="1:12" s="2" customFormat="1" x14ac:dyDescent="0.2">
      <c r="A540" s="11" t="s">
        <v>1413</v>
      </c>
      <c r="B540" s="12">
        <v>155390</v>
      </c>
      <c r="C540" s="2">
        <f t="shared" ref="C540:C544" si="84">B540-D540</f>
        <v>4018</v>
      </c>
      <c r="D540" s="12">
        <v>151372</v>
      </c>
      <c r="E540" s="12"/>
      <c r="F540" s="2">
        <v>5019</v>
      </c>
      <c r="G540" s="2">
        <f>B540-F540</f>
        <v>150371</v>
      </c>
      <c r="H540" s="3"/>
      <c r="I540" s="3"/>
      <c r="J540" s="3"/>
      <c r="K540" s="3"/>
      <c r="L540" s="3"/>
    </row>
    <row r="541" spans="1:12" s="2" customFormat="1" x14ac:dyDescent="0.2">
      <c r="A541" s="13" t="s">
        <v>435</v>
      </c>
      <c r="B541" s="14">
        <v>5790</v>
      </c>
      <c r="C541" s="2">
        <f t="shared" si="84"/>
        <v>27</v>
      </c>
      <c r="D541" s="12">
        <v>5763</v>
      </c>
      <c r="E541" s="12"/>
      <c r="F541" s="2">
        <v>0</v>
      </c>
      <c r="G541" s="2">
        <f>B541-F541</f>
        <v>5790</v>
      </c>
      <c r="H541" s="3"/>
      <c r="I541" s="3"/>
      <c r="J541" s="3"/>
      <c r="K541" s="3"/>
      <c r="L541" s="3"/>
    </row>
    <row r="542" spans="1:12" s="2" customFormat="1" x14ac:dyDescent="0.2">
      <c r="A542" s="13" t="s">
        <v>436</v>
      </c>
      <c r="B542" s="14">
        <v>526</v>
      </c>
      <c r="C542" s="2">
        <f t="shared" si="84"/>
        <v>-7</v>
      </c>
      <c r="D542" s="12">
        <v>533</v>
      </c>
      <c r="E542" s="12"/>
      <c r="F542" s="2">
        <v>0</v>
      </c>
      <c r="G542" s="2">
        <f>B542-F542</f>
        <v>526</v>
      </c>
      <c r="H542" s="3"/>
      <c r="I542" s="3"/>
      <c r="J542" s="3"/>
      <c r="K542" s="3"/>
      <c r="L542" s="3"/>
    </row>
    <row r="543" spans="1:12" s="2" customFormat="1" x14ac:dyDescent="0.2">
      <c r="A543" s="13" t="s">
        <v>437</v>
      </c>
      <c r="B543" s="14">
        <v>9139</v>
      </c>
      <c r="C543" s="2">
        <f t="shared" si="84"/>
        <v>313</v>
      </c>
      <c r="D543" s="12">
        <v>8826</v>
      </c>
      <c r="E543" s="12"/>
      <c r="F543" s="2">
        <v>80</v>
      </c>
      <c r="G543" s="2">
        <f>B543-F543</f>
        <v>9059</v>
      </c>
      <c r="H543" s="3"/>
      <c r="I543" s="3"/>
      <c r="J543" s="3"/>
      <c r="K543" s="3"/>
      <c r="L543" s="3"/>
    </row>
    <row r="544" spans="1:12" s="2" customFormat="1" x14ac:dyDescent="0.2">
      <c r="A544" s="13" t="s">
        <v>143</v>
      </c>
      <c r="B544" s="14">
        <v>139935</v>
      </c>
      <c r="C544" s="2">
        <f t="shared" si="84"/>
        <v>3685</v>
      </c>
      <c r="D544" s="12">
        <v>136250</v>
      </c>
      <c r="E544" s="12"/>
      <c r="F544" s="2">
        <v>4939</v>
      </c>
      <c r="G544" s="2">
        <f>B544-F544</f>
        <v>134996</v>
      </c>
      <c r="H544" s="3"/>
      <c r="I544" s="3"/>
      <c r="J544" s="3"/>
      <c r="K544" s="3"/>
      <c r="L544" s="3"/>
    </row>
    <row r="545" spans="1:12" s="2" customFormat="1" x14ac:dyDescent="0.2">
      <c r="A545" s="15"/>
      <c r="B545" s="12"/>
      <c r="C545" s="12"/>
      <c r="D545" s="12"/>
      <c r="E545" s="12"/>
      <c r="H545" s="3"/>
      <c r="I545" s="3"/>
      <c r="J545" s="3"/>
      <c r="K545" s="3"/>
      <c r="L545" s="3"/>
    </row>
    <row r="546" spans="1:12" s="2" customFormat="1" x14ac:dyDescent="0.2">
      <c r="A546" s="11" t="s">
        <v>1414</v>
      </c>
      <c r="B546" s="12">
        <v>383664</v>
      </c>
      <c r="C546" s="2">
        <f t="shared" ref="C546:C551" si="85">B546-D546</f>
        <v>4216</v>
      </c>
      <c r="D546" s="12">
        <v>379448</v>
      </c>
      <c r="E546" s="12"/>
      <c r="F546" s="2">
        <v>6</v>
      </c>
      <c r="G546" s="2">
        <f t="shared" ref="G546:G551" si="86">B546-F546</f>
        <v>383658</v>
      </c>
      <c r="H546" s="3"/>
      <c r="I546" s="3"/>
      <c r="J546" s="3"/>
      <c r="K546" s="3"/>
      <c r="L546" s="3"/>
    </row>
    <row r="547" spans="1:12" s="2" customFormat="1" x14ac:dyDescent="0.2">
      <c r="A547" s="13" t="s">
        <v>242</v>
      </c>
      <c r="B547" s="14">
        <v>4485</v>
      </c>
      <c r="C547" s="2">
        <f t="shared" si="85"/>
        <v>-5</v>
      </c>
      <c r="D547" s="12">
        <v>4490</v>
      </c>
      <c r="E547" s="12"/>
      <c r="F547" s="2">
        <v>0</v>
      </c>
      <c r="G547" s="2">
        <f t="shared" si="86"/>
        <v>4485</v>
      </c>
      <c r="H547" s="3"/>
      <c r="I547" s="3"/>
      <c r="J547" s="3"/>
      <c r="K547" s="3"/>
      <c r="L547" s="3"/>
    </row>
    <row r="548" spans="1:12" s="2" customFormat="1" x14ac:dyDescent="0.2">
      <c r="A548" s="13" t="s">
        <v>439</v>
      </c>
      <c r="B548" s="14">
        <v>58674</v>
      </c>
      <c r="C548" s="2">
        <f t="shared" si="85"/>
        <v>1317</v>
      </c>
      <c r="D548" s="12">
        <v>57357</v>
      </c>
      <c r="E548" s="12"/>
      <c r="F548" s="2">
        <v>0</v>
      </c>
      <c r="G548" s="2">
        <f t="shared" si="86"/>
        <v>58674</v>
      </c>
      <c r="H548" s="3"/>
      <c r="I548" s="3"/>
      <c r="J548" s="3"/>
      <c r="K548" s="3"/>
      <c r="L548" s="3"/>
    </row>
    <row r="549" spans="1:12" s="2" customFormat="1" x14ac:dyDescent="0.2">
      <c r="A549" s="13" t="s">
        <v>440</v>
      </c>
      <c r="B549" s="14">
        <v>52517</v>
      </c>
      <c r="C549" s="2">
        <f t="shared" si="85"/>
        <v>600</v>
      </c>
      <c r="D549" s="12">
        <v>51917</v>
      </c>
      <c r="E549" s="12"/>
      <c r="F549" s="2">
        <v>6</v>
      </c>
      <c r="G549" s="2">
        <f t="shared" si="86"/>
        <v>52511</v>
      </c>
      <c r="H549" s="3"/>
      <c r="I549" s="3"/>
      <c r="J549" s="3"/>
      <c r="K549" s="3"/>
      <c r="L549" s="3"/>
    </row>
    <row r="550" spans="1:12" s="2" customFormat="1" x14ac:dyDescent="0.2">
      <c r="A550" s="13" t="s">
        <v>441</v>
      </c>
      <c r="B550" s="14">
        <v>20918</v>
      </c>
      <c r="C550" s="2">
        <f t="shared" si="85"/>
        <v>170</v>
      </c>
      <c r="D550" s="12">
        <v>20748</v>
      </c>
      <c r="E550" s="12"/>
      <c r="F550" s="2">
        <v>0</v>
      </c>
      <c r="G550" s="2">
        <f t="shared" si="86"/>
        <v>20918</v>
      </c>
      <c r="H550" s="3"/>
      <c r="I550" s="3"/>
      <c r="J550" s="3"/>
      <c r="K550" s="3"/>
      <c r="L550" s="3"/>
    </row>
    <row r="551" spans="1:12" s="2" customFormat="1" x14ac:dyDescent="0.2">
      <c r="A551" s="13" t="s">
        <v>143</v>
      </c>
      <c r="B551" s="14">
        <v>247070</v>
      </c>
      <c r="C551" s="2">
        <f t="shared" si="85"/>
        <v>2134</v>
      </c>
      <c r="D551" s="12">
        <v>244936</v>
      </c>
      <c r="E551" s="12"/>
      <c r="F551" s="2">
        <v>0</v>
      </c>
      <c r="G551" s="2">
        <f t="shared" si="86"/>
        <v>247070</v>
      </c>
      <c r="H551" s="3"/>
      <c r="I551" s="3"/>
      <c r="J551" s="3"/>
      <c r="K551" s="3"/>
      <c r="L551" s="3"/>
    </row>
    <row r="552" spans="1:12" s="2" customFormat="1" x14ac:dyDescent="0.2">
      <c r="A552" s="15"/>
      <c r="B552" s="12"/>
      <c r="C552" s="12"/>
      <c r="D552" s="12"/>
      <c r="E552" s="12"/>
      <c r="H552" s="3"/>
      <c r="I552" s="3"/>
      <c r="J552" s="3"/>
      <c r="K552" s="3"/>
      <c r="L552" s="3"/>
    </row>
    <row r="553" spans="1:12" s="2" customFormat="1" x14ac:dyDescent="0.2">
      <c r="A553" s="11" t="s">
        <v>1415</v>
      </c>
      <c r="B553" s="12">
        <v>428104</v>
      </c>
      <c r="C553" s="2">
        <f t="shared" ref="C553:C561" si="87">B553-D553</f>
        <v>5386</v>
      </c>
      <c r="D553" s="12">
        <v>422718</v>
      </c>
      <c r="E553" s="12"/>
      <c r="F553" s="2">
        <v>130</v>
      </c>
      <c r="G553" s="2">
        <f t="shared" ref="G553:G561" si="88">B553-F553</f>
        <v>427974</v>
      </c>
      <c r="H553" s="3"/>
      <c r="I553" s="3"/>
      <c r="J553" s="3"/>
      <c r="K553" s="3"/>
      <c r="L553" s="3"/>
    </row>
    <row r="554" spans="1:12" s="2" customFormat="1" x14ac:dyDescent="0.2">
      <c r="A554" s="13" t="s">
        <v>443</v>
      </c>
      <c r="B554" s="14">
        <v>42159</v>
      </c>
      <c r="C554" s="2">
        <f t="shared" si="87"/>
        <v>663</v>
      </c>
      <c r="D554" s="12">
        <v>41496</v>
      </c>
      <c r="E554" s="12"/>
      <c r="F554" s="2">
        <v>0</v>
      </c>
      <c r="G554" s="2">
        <f t="shared" si="88"/>
        <v>42159</v>
      </c>
      <c r="H554" s="3"/>
      <c r="I554" s="3"/>
      <c r="J554" s="3"/>
      <c r="K554" s="3"/>
      <c r="L554" s="3"/>
    </row>
    <row r="555" spans="1:12" s="2" customFormat="1" x14ac:dyDescent="0.2">
      <c r="A555" s="13" t="s">
        <v>444</v>
      </c>
      <c r="B555" s="14">
        <v>26361</v>
      </c>
      <c r="C555" s="2">
        <f t="shared" si="87"/>
        <v>120</v>
      </c>
      <c r="D555" s="12">
        <v>26241</v>
      </c>
      <c r="E555" s="12"/>
      <c r="F555" s="2">
        <v>6</v>
      </c>
      <c r="G555" s="2">
        <f t="shared" si="88"/>
        <v>26355</v>
      </c>
      <c r="H555" s="3"/>
      <c r="I555" s="3"/>
      <c r="J555" s="3"/>
      <c r="K555" s="3"/>
      <c r="L555" s="3"/>
    </row>
    <row r="556" spans="1:12" s="2" customFormat="1" x14ac:dyDescent="0.2">
      <c r="A556" s="13" t="s">
        <v>445</v>
      </c>
      <c r="B556" s="14">
        <v>13937</v>
      </c>
      <c r="C556" s="2">
        <f t="shared" si="87"/>
        <v>115</v>
      </c>
      <c r="D556" s="12">
        <v>13822</v>
      </c>
      <c r="E556" s="12"/>
      <c r="F556" s="2">
        <v>0</v>
      </c>
      <c r="G556" s="2">
        <f t="shared" si="88"/>
        <v>13937</v>
      </c>
      <c r="H556" s="3"/>
      <c r="I556" s="3"/>
      <c r="J556" s="3"/>
      <c r="K556" s="3"/>
      <c r="L556" s="3"/>
    </row>
    <row r="557" spans="1:12" s="2" customFormat="1" x14ac:dyDescent="0.2">
      <c r="A557" s="13" t="s">
        <v>446</v>
      </c>
      <c r="B557" s="14">
        <v>13606</v>
      </c>
      <c r="C557" s="2">
        <f t="shared" si="87"/>
        <v>-51</v>
      </c>
      <c r="D557" s="12">
        <v>13657</v>
      </c>
      <c r="E557" s="12"/>
      <c r="F557" s="2">
        <v>0</v>
      </c>
      <c r="G557" s="2">
        <f t="shared" si="88"/>
        <v>13606</v>
      </c>
      <c r="H557" s="3"/>
      <c r="I557" s="3"/>
      <c r="J557" s="3"/>
      <c r="K557" s="3"/>
      <c r="L557" s="3"/>
    </row>
    <row r="558" spans="1:12" s="2" customFormat="1" x14ac:dyDescent="0.2">
      <c r="A558" s="13" t="s">
        <v>447</v>
      </c>
      <c r="B558" s="14">
        <v>34573</v>
      </c>
      <c r="C558" s="2">
        <f t="shared" si="87"/>
        <v>1231</v>
      </c>
      <c r="D558" s="12">
        <v>33342</v>
      </c>
      <c r="E558" s="12"/>
      <c r="F558" s="2">
        <v>0</v>
      </c>
      <c r="G558" s="2">
        <f t="shared" si="88"/>
        <v>34573</v>
      </c>
      <c r="H558" s="3"/>
      <c r="I558" s="3"/>
      <c r="J558" s="3"/>
      <c r="K558" s="3"/>
      <c r="L558" s="3"/>
    </row>
    <row r="559" spans="1:12" s="2" customFormat="1" x14ac:dyDescent="0.2">
      <c r="A559" s="13" t="s">
        <v>448</v>
      </c>
      <c r="B559" s="14">
        <v>54064</v>
      </c>
      <c r="C559" s="2">
        <f t="shared" si="87"/>
        <v>494</v>
      </c>
      <c r="D559" s="12">
        <v>53570</v>
      </c>
      <c r="E559" s="12"/>
      <c r="F559" s="2">
        <v>0</v>
      </c>
      <c r="G559" s="2">
        <f t="shared" si="88"/>
        <v>54064</v>
      </c>
      <c r="H559" s="3"/>
      <c r="I559" s="3"/>
      <c r="J559" s="3"/>
      <c r="K559" s="3"/>
      <c r="L559" s="3"/>
    </row>
    <row r="560" spans="1:12" s="2" customFormat="1" x14ac:dyDescent="0.2">
      <c r="A560" s="13" t="s">
        <v>449</v>
      </c>
      <c r="B560" s="14">
        <v>33430</v>
      </c>
      <c r="C560" s="2">
        <f t="shared" si="87"/>
        <v>148</v>
      </c>
      <c r="D560" s="12">
        <v>33282</v>
      </c>
      <c r="E560" s="12"/>
      <c r="F560" s="2">
        <v>0</v>
      </c>
      <c r="G560" s="2">
        <f t="shared" si="88"/>
        <v>33430</v>
      </c>
      <c r="H560" s="3"/>
      <c r="I560" s="3"/>
      <c r="J560" s="3"/>
      <c r="K560" s="3"/>
      <c r="L560" s="3"/>
    </row>
    <row r="561" spans="1:12" s="2" customFormat="1" x14ac:dyDescent="0.2">
      <c r="A561" s="13" t="s">
        <v>143</v>
      </c>
      <c r="B561" s="14">
        <v>209974</v>
      </c>
      <c r="C561" s="2">
        <f t="shared" si="87"/>
        <v>2666</v>
      </c>
      <c r="D561" s="12">
        <v>207308</v>
      </c>
      <c r="E561" s="12"/>
      <c r="F561" s="2">
        <v>124</v>
      </c>
      <c r="G561" s="2">
        <f t="shared" si="88"/>
        <v>209850</v>
      </c>
      <c r="H561" s="3"/>
      <c r="I561" s="3"/>
      <c r="J561" s="3"/>
      <c r="K561" s="3"/>
      <c r="L561" s="3"/>
    </row>
    <row r="562" spans="1:12" s="2" customFormat="1" x14ac:dyDescent="0.2">
      <c r="A562" s="15"/>
      <c r="B562" s="12"/>
      <c r="C562" s="12"/>
      <c r="D562" s="12"/>
      <c r="E562" s="12"/>
      <c r="H562" s="3"/>
      <c r="I562" s="3"/>
      <c r="J562" s="3"/>
      <c r="K562" s="3"/>
      <c r="L562" s="3"/>
    </row>
    <row r="563" spans="1:12" s="2" customFormat="1" x14ac:dyDescent="0.2">
      <c r="A563" s="11" t="s">
        <v>1416</v>
      </c>
      <c r="B563" s="12">
        <v>100198</v>
      </c>
      <c r="C563" s="2">
        <f t="shared" ref="C563:C569" si="89">B563-D563</f>
        <v>6778</v>
      </c>
      <c r="D563" s="12">
        <v>93420</v>
      </c>
      <c r="E563" s="12"/>
      <c r="F563" s="2">
        <v>8718</v>
      </c>
      <c r="G563" s="2">
        <f t="shared" ref="G563:G569" si="90">B563-F563</f>
        <v>91480</v>
      </c>
      <c r="H563" s="3"/>
      <c r="I563" s="3"/>
      <c r="J563" s="3"/>
      <c r="K563" s="3"/>
      <c r="L563" s="3"/>
    </row>
    <row r="564" spans="1:12" s="2" customFormat="1" x14ac:dyDescent="0.2">
      <c r="A564" s="13" t="s">
        <v>451</v>
      </c>
      <c r="B564" s="14">
        <v>2445</v>
      </c>
      <c r="C564" s="2">
        <f t="shared" si="89"/>
        <v>27</v>
      </c>
      <c r="D564" s="12">
        <v>2418</v>
      </c>
      <c r="E564" s="12"/>
      <c r="F564" s="2">
        <v>0</v>
      </c>
      <c r="G564" s="2">
        <f t="shared" si="90"/>
        <v>2445</v>
      </c>
      <c r="H564" s="3"/>
      <c r="I564" s="3"/>
      <c r="J564" s="3"/>
      <c r="K564" s="3"/>
      <c r="L564" s="3"/>
    </row>
    <row r="565" spans="1:12" s="2" customFormat="1" x14ac:dyDescent="0.2">
      <c r="A565" s="13" t="s">
        <v>452</v>
      </c>
      <c r="B565" s="14">
        <v>944</v>
      </c>
      <c r="C565" s="2">
        <f t="shared" si="89"/>
        <v>-44</v>
      </c>
      <c r="D565" s="12">
        <v>988</v>
      </c>
      <c r="E565" s="12"/>
      <c r="F565" s="2">
        <v>0</v>
      </c>
      <c r="G565" s="2">
        <f t="shared" si="90"/>
        <v>944</v>
      </c>
      <c r="H565" s="3"/>
      <c r="I565" s="3"/>
      <c r="J565" s="3"/>
      <c r="K565" s="3"/>
      <c r="L565" s="3"/>
    </row>
    <row r="566" spans="1:12" s="2" customFormat="1" x14ac:dyDescent="0.2">
      <c r="A566" s="13" t="s">
        <v>453</v>
      </c>
      <c r="B566" s="14">
        <v>703</v>
      </c>
      <c r="C566" s="2">
        <f t="shared" si="89"/>
        <v>0</v>
      </c>
      <c r="D566" s="12">
        <v>703</v>
      </c>
      <c r="E566" s="12"/>
      <c r="F566" s="2">
        <v>0</v>
      </c>
      <c r="G566" s="2">
        <f t="shared" si="90"/>
        <v>703</v>
      </c>
      <c r="H566" s="3"/>
      <c r="I566" s="3"/>
      <c r="J566" s="3"/>
      <c r="K566" s="3"/>
      <c r="L566" s="3"/>
    </row>
    <row r="567" spans="1:12" s="2" customFormat="1" x14ac:dyDescent="0.2">
      <c r="A567" s="13" t="s">
        <v>454</v>
      </c>
      <c r="B567" s="14">
        <v>774</v>
      </c>
      <c r="C567" s="2">
        <f t="shared" si="89"/>
        <v>-11</v>
      </c>
      <c r="D567" s="12">
        <v>785</v>
      </c>
      <c r="E567" s="12"/>
      <c r="F567" s="2">
        <v>0</v>
      </c>
      <c r="G567" s="2">
        <f t="shared" si="90"/>
        <v>774</v>
      </c>
      <c r="H567" s="3"/>
      <c r="I567" s="3"/>
      <c r="J567" s="3"/>
      <c r="K567" s="3"/>
      <c r="L567" s="3"/>
    </row>
    <row r="568" spans="1:12" s="2" customFormat="1" x14ac:dyDescent="0.2">
      <c r="A568" s="13" t="s">
        <v>455</v>
      </c>
      <c r="B568" s="14">
        <v>6969</v>
      </c>
      <c r="C568" s="2">
        <f t="shared" si="89"/>
        <v>260</v>
      </c>
      <c r="D568" s="12">
        <v>6709</v>
      </c>
      <c r="E568" s="12"/>
      <c r="F568" s="2">
        <v>0</v>
      </c>
      <c r="G568" s="2">
        <f t="shared" si="90"/>
        <v>6969</v>
      </c>
      <c r="H568" s="3"/>
      <c r="I568" s="3"/>
      <c r="J568" s="3"/>
      <c r="K568" s="3"/>
      <c r="L568" s="3"/>
    </row>
    <row r="569" spans="1:12" s="2" customFormat="1" x14ac:dyDescent="0.2">
      <c r="A569" s="13" t="s">
        <v>143</v>
      </c>
      <c r="B569" s="14">
        <v>88363</v>
      </c>
      <c r="C569" s="2">
        <f t="shared" si="89"/>
        <v>6546</v>
      </c>
      <c r="D569" s="12">
        <v>81817</v>
      </c>
      <c r="E569" s="12"/>
      <c r="F569" s="2">
        <v>8718</v>
      </c>
      <c r="G569" s="2">
        <f t="shared" si="90"/>
        <v>79645</v>
      </c>
      <c r="H569" s="3"/>
      <c r="I569" s="3"/>
      <c r="J569" s="3"/>
      <c r="K569" s="3"/>
      <c r="L569" s="3"/>
    </row>
    <row r="570" spans="1:12" s="2" customFormat="1" x14ac:dyDescent="0.2">
      <c r="A570" s="15"/>
      <c r="B570" s="12"/>
      <c r="C570" s="12"/>
      <c r="D570" s="12"/>
      <c r="E570" s="12"/>
      <c r="H570" s="3"/>
      <c r="I570" s="3"/>
      <c r="J570" s="3"/>
      <c r="K570" s="3"/>
      <c r="L570" s="3"/>
    </row>
    <row r="571" spans="1:12" s="2" customFormat="1" x14ac:dyDescent="0.2">
      <c r="A571" s="11" t="s">
        <v>1417</v>
      </c>
      <c r="B571" s="12">
        <v>43796</v>
      </c>
      <c r="C571" s="2">
        <f t="shared" ref="C571:C574" si="91">B571-D571</f>
        <v>2245</v>
      </c>
      <c r="D571" s="12">
        <v>41551</v>
      </c>
      <c r="E571" s="12"/>
      <c r="F571" s="2">
        <v>2729</v>
      </c>
      <c r="G571" s="2">
        <f>B571-F571</f>
        <v>41067</v>
      </c>
      <c r="H571" s="3"/>
      <c r="I571" s="3"/>
      <c r="J571" s="3"/>
      <c r="K571" s="3"/>
      <c r="L571" s="3"/>
    </row>
    <row r="572" spans="1:12" s="2" customFormat="1" x14ac:dyDescent="0.2">
      <c r="A572" s="13" t="s">
        <v>457</v>
      </c>
      <c r="B572" s="14">
        <v>705</v>
      </c>
      <c r="C572" s="2">
        <f t="shared" si="91"/>
        <v>-7</v>
      </c>
      <c r="D572" s="12">
        <v>712</v>
      </c>
      <c r="E572" s="12"/>
      <c r="F572" s="2">
        <v>0</v>
      </c>
      <c r="G572" s="2">
        <f>B572-F572</f>
        <v>705</v>
      </c>
      <c r="H572" s="3"/>
      <c r="I572" s="3"/>
      <c r="J572" s="3"/>
      <c r="K572" s="3"/>
      <c r="L572" s="3"/>
    </row>
    <row r="573" spans="1:12" s="2" customFormat="1" x14ac:dyDescent="0.2">
      <c r="A573" s="13" t="s">
        <v>458</v>
      </c>
      <c r="B573" s="14">
        <v>6826</v>
      </c>
      <c r="C573" s="2">
        <f t="shared" si="91"/>
        <v>-24</v>
      </c>
      <c r="D573" s="12">
        <v>6850</v>
      </c>
      <c r="E573" s="12"/>
      <c r="F573" s="2">
        <v>0</v>
      </c>
      <c r="G573" s="2">
        <f>B573-F573</f>
        <v>6826</v>
      </c>
      <c r="H573" s="3"/>
      <c r="I573" s="3"/>
      <c r="J573" s="3"/>
      <c r="K573" s="3"/>
      <c r="L573" s="3"/>
    </row>
    <row r="574" spans="1:12" s="2" customFormat="1" x14ac:dyDescent="0.2">
      <c r="A574" s="13" t="s">
        <v>143</v>
      </c>
      <c r="B574" s="14">
        <v>36265</v>
      </c>
      <c r="C574" s="2">
        <f t="shared" si="91"/>
        <v>2276</v>
      </c>
      <c r="D574" s="12">
        <v>33989</v>
      </c>
      <c r="E574" s="12"/>
      <c r="F574" s="2">
        <v>2729</v>
      </c>
      <c r="G574" s="2">
        <f>B574-F574</f>
        <v>33536</v>
      </c>
      <c r="H574" s="3"/>
      <c r="I574" s="3"/>
      <c r="J574" s="3"/>
      <c r="K574" s="3"/>
      <c r="L574" s="3"/>
    </row>
    <row r="575" spans="1:12" s="2" customFormat="1" x14ac:dyDescent="0.2">
      <c r="A575" s="15"/>
      <c r="B575" s="12"/>
      <c r="C575" s="12"/>
      <c r="D575" s="12"/>
      <c r="E575" s="12"/>
      <c r="H575" s="3"/>
      <c r="I575" s="3"/>
      <c r="J575" s="3"/>
      <c r="K575" s="3"/>
      <c r="L575" s="3"/>
    </row>
    <row r="576" spans="1:12" s="2" customFormat="1" x14ac:dyDescent="0.2">
      <c r="A576" s="11" t="s">
        <v>1418</v>
      </c>
      <c r="B576" s="12">
        <v>22898</v>
      </c>
      <c r="C576" s="2">
        <f t="shared" ref="C576:C578" si="92">B576-D576</f>
        <v>328</v>
      </c>
      <c r="D576" s="12">
        <v>22570</v>
      </c>
      <c r="E576" s="12"/>
      <c r="F576" s="2">
        <v>3370</v>
      </c>
      <c r="G576" s="2">
        <f>B576-F576</f>
        <v>19528</v>
      </c>
      <c r="H576" s="3"/>
      <c r="I576" s="3"/>
      <c r="J576" s="3"/>
      <c r="K576" s="3"/>
      <c r="L576" s="3"/>
    </row>
    <row r="577" spans="1:12" s="2" customFormat="1" x14ac:dyDescent="0.2">
      <c r="A577" s="13" t="s">
        <v>460</v>
      </c>
      <c r="B577" s="14">
        <v>7037</v>
      </c>
      <c r="C577" s="2">
        <f t="shared" si="92"/>
        <v>20</v>
      </c>
      <c r="D577" s="12">
        <v>7017</v>
      </c>
      <c r="E577" s="12"/>
      <c r="F577" s="2">
        <v>0</v>
      </c>
      <c r="G577" s="2">
        <f>B577-F577</f>
        <v>7037</v>
      </c>
      <c r="H577" s="3"/>
      <c r="I577" s="3"/>
      <c r="J577" s="3"/>
      <c r="K577" s="3"/>
      <c r="L577" s="3"/>
    </row>
    <row r="578" spans="1:12" s="2" customFormat="1" x14ac:dyDescent="0.2">
      <c r="A578" s="13" t="s">
        <v>143</v>
      </c>
      <c r="B578" s="14">
        <v>15861</v>
      </c>
      <c r="C578" s="2">
        <f t="shared" si="92"/>
        <v>308</v>
      </c>
      <c r="D578" s="12">
        <v>15553</v>
      </c>
      <c r="E578" s="12"/>
      <c r="F578" s="2">
        <v>3370</v>
      </c>
      <c r="G578" s="2">
        <f>B578-F578</f>
        <v>12491</v>
      </c>
      <c r="H578" s="3"/>
      <c r="I578" s="3"/>
      <c r="J578" s="3"/>
      <c r="K578" s="3"/>
      <c r="L578" s="3"/>
    </row>
    <row r="579" spans="1:12" s="2" customFormat="1" x14ac:dyDescent="0.2">
      <c r="A579" s="15"/>
      <c r="B579" s="12"/>
      <c r="C579" s="12"/>
      <c r="D579" s="12"/>
      <c r="E579" s="12"/>
      <c r="H579" s="3"/>
      <c r="I579" s="3"/>
      <c r="J579" s="3"/>
      <c r="K579" s="3"/>
      <c r="L579" s="3"/>
    </row>
    <row r="580" spans="1:12" s="2" customFormat="1" x14ac:dyDescent="0.2">
      <c r="A580" s="11" t="s">
        <v>1419</v>
      </c>
      <c r="B580" s="12">
        <v>15510</v>
      </c>
      <c r="C580" s="2">
        <f t="shared" ref="C580:C584" si="93">B580-D580</f>
        <v>-25</v>
      </c>
      <c r="D580" s="12">
        <v>15535</v>
      </c>
      <c r="E580" s="12"/>
      <c r="F580" s="2">
        <v>4785</v>
      </c>
      <c r="G580" s="2">
        <f>B580-F580</f>
        <v>10725</v>
      </c>
      <c r="H580" s="3"/>
      <c r="I580" s="3"/>
      <c r="J580" s="3"/>
      <c r="K580" s="3"/>
      <c r="L580" s="3"/>
    </row>
    <row r="581" spans="1:12" s="2" customFormat="1" x14ac:dyDescent="0.2">
      <c r="A581" s="13" t="s">
        <v>462</v>
      </c>
      <c r="B581" s="14">
        <v>1893</v>
      </c>
      <c r="C581" s="2">
        <f t="shared" si="93"/>
        <v>-4</v>
      </c>
      <c r="D581" s="12">
        <v>1897</v>
      </c>
      <c r="E581" s="12"/>
      <c r="F581" s="2">
        <v>0</v>
      </c>
      <c r="G581" s="2">
        <f>B581-F581</f>
        <v>1893</v>
      </c>
      <c r="H581" s="3"/>
      <c r="I581" s="3"/>
      <c r="J581" s="3"/>
      <c r="K581" s="3"/>
      <c r="L581" s="3"/>
    </row>
    <row r="582" spans="1:12" s="2" customFormat="1" x14ac:dyDescent="0.2">
      <c r="A582" s="13" t="s">
        <v>463</v>
      </c>
      <c r="B582" s="14">
        <v>255</v>
      </c>
      <c r="C582" s="2">
        <f t="shared" si="93"/>
        <v>0</v>
      </c>
      <c r="D582" s="12">
        <v>255</v>
      </c>
      <c r="E582" s="12"/>
      <c r="F582" s="2">
        <v>0</v>
      </c>
      <c r="G582" s="2">
        <f>B582-F582</f>
        <v>255</v>
      </c>
      <c r="H582" s="3"/>
      <c r="I582" s="3"/>
      <c r="J582" s="3"/>
      <c r="K582" s="3"/>
      <c r="L582" s="3"/>
    </row>
    <row r="583" spans="1:12" s="2" customFormat="1" x14ac:dyDescent="0.2">
      <c r="A583" s="13" t="s">
        <v>464</v>
      </c>
      <c r="B583" s="14">
        <v>391</v>
      </c>
      <c r="C583" s="2">
        <f t="shared" si="93"/>
        <v>210</v>
      </c>
      <c r="D583" s="12">
        <v>181</v>
      </c>
      <c r="E583" s="12"/>
      <c r="F583" s="2">
        <v>0</v>
      </c>
      <c r="G583" s="2">
        <f>B583-F583</f>
        <v>391</v>
      </c>
      <c r="H583" s="3"/>
      <c r="I583" s="3"/>
      <c r="J583" s="3"/>
      <c r="K583" s="3"/>
      <c r="L583" s="3"/>
    </row>
    <row r="584" spans="1:12" s="2" customFormat="1" x14ac:dyDescent="0.2">
      <c r="A584" s="13" t="s">
        <v>143</v>
      </c>
      <c r="B584" s="14">
        <v>12971</v>
      </c>
      <c r="C584" s="2">
        <f t="shared" si="93"/>
        <v>-231</v>
      </c>
      <c r="D584" s="12">
        <v>13202</v>
      </c>
      <c r="E584" s="12"/>
      <c r="F584" s="2">
        <v>4785</v>
      </c>
      <c r="G584" s="2">
        <f>B584-F584</f>
        <v>8186</v>
      </c>
      <c r="H584" s="3"/>
      <c r="I584" s="3"/>
      <c r="J584" s="3"/>
      <c r="K584" s="3"/>
      <c r="L584" s="3"/>
    </row>
    <row r="585" spans="1:12" s="2" customFormat="1" x14ac:dyDescent="0.2">
      <c r="A585" s="15"/>
      <c r="B585" s="12"/>
      <c r="C585" s="12"/>
      <c r="D585" s="12"/>
      <c r="E585" s="12"/>
      <c r="H585" s="3"/>
      <c r="I585" s="3"/>
      <c r="J585" s="3"/>
      <c r="K585" s="3"/>
      <c r="L585" s="3"/>
    </row>
    <row r="586" spans="1:12" s="2" customFormat="1" x14ac:dyDescent="0.2">
      <c r="A586" s="11" t="s">
        <v>1420</v>
      </c>
      <c r="B586" s="12">
        <v>497145</v>
      </c>
      <c r="C586" s="2">
        <f t="shared" ref="C586:C604" si="94">B586-D586</f>
        <v>2552</v>
      </c>
      <c r="D586" s="12">
        <v>494593</v>
      </c>
      <c r="E586" s="12"/>
      <c r="F586" s="2">
        <v>1812</v>
      </c>
      <c r="G586" s="2">
        <f t="shared" ref="G586:G604" si="95">B586-F586</f>
        <v>495333</v>
      </c>
      <c r="H586" s="3"/>
      <c r="I586" s="3"/>
      <c r="J586" s="3"/>
      <c r="K586" s="3"/>
      <c r="L586" s="3"/>
    </row>
    <row r="587" spans="1:12" s="2" customFormat="1" x14ac:dyDescent="0.2">
      <c r="A587" s="13" t="s">
        <v>466</v>
      </c>
      <c r="B587" s="14">
        <v>61859</v>
      </c>
      <c r="C587" s="2">
        <f t="shared" si="94"/>
        <v>854</v>
      </c>
      <c r="D587" s="12">
        <v>61005</v>
      </c>
      <c r="E587" s="12"/>
      <c r="F587" s="2">
        <v>53</v>
      </c>
      <c r="G587" s="2">
        <f t="shared" si="95"/>
        <v>61806</v>
      </c>
      <c r="H587" s="3"/>
      <c r="I587" s="3"/>
      <c r="J587" s="3"/>
      <c r="K587" s="3"/>
      <c r="L587" s="3"/>
    </row>
    <row r="588" spans="1:12" s="2" customFormat="1" x14ac:dyDescent="0.2">
      <c r="A588" s="13" t="s">
        <v>467</v>
      </c>
      <c r="B588" s="14">
        <v>4255</v>
      </c>
      <c r="C588" s="2">
        <f t="shared" si="94"/>
        <v>8</v>
      </c>
      <c r="D588" s="12">
        <v>4247</v>
      </c>
      <c r="E588" s="12"/>
      <c r="F588" s="2">
        <v>0</v>
      </c>
      <c r="G588" s="2">
        <f t="shared" si="95"/>
        <v>4255</v>
      </c>
      <c r="H588" s="3"/>
      <c r="I588" s="3"/>
      <c r="J588" s="3"/>
      <c r="K588" s="3"/>
      <c r="L588" s="3"/>
    </row>
    <row r="589" spans="1:12" s="2" customFormat="1" x14ac:dyDescent="0.2">
      <c r="A589" s="13" t="s">
        <v>468</v>
      </c>
      <c r="B589" s="14">
        <v>19338</v>
      </c>
      <c r="C589" s="2">
        <f t="shared" si="94"/>
        <v>18</v>
      </c>
      <c r="D589" s="12">
        <v>19320</v>
      </c>
      <c r="E589" s="12"/>
      <c r="F589" s="2">
        <v>0</v>
      </c>
      <c r="G589" s="2">
        <f t="shared" si="95"/>
        <v>19338</v>
      </c>
      <c r="H589" s="3"/>
      <c r="I589" s="3"/>
      <c r="J589" s="3"/>
      <c r="K589" s="3"/>
      <c r="L589" s="3"/>
    </row>
    <row r="590" spans="1:12" s="2" customFormat="1" x14ac:dyDescent="0.2">
      <c r="A590" s="13" t="s">
        <v>469</v>
      </c>
      <c r="B590" s="14">
        <v>27700</v>
      </c>
      <c r="C590" s="2">
        <f t="shared" si="94"/>
        <v>669</v>
      </c>
      <c r="D590" s="12">
        <v>27031</v>
      </c>
      <c r="E590" s="12"/>
      <c r="F590" s="2">
        <v>0</v>
      </c>
      <c r="G590" s="2">
        <f t="shared" si="95"/>
        <v>27700</v>
      </c>
      <c r="H590" s="3"/>
      <c r="I590" s="3"/>
      <c r="J590" s="3"/>
      <c r="K590" s="3"/>
      <c r="L590" s="3"/>
    </row>
    <row r="591" spans="1:12" s="2" customFormat="1" x14ac:dyDescent="0.2">
      <c r="A591" s="13" t="s">
        <v>470</v>
      </c>
      <c r="B591" s="14">
        <v>85281</v>
      </c>
      <c r="C591" s="2">
        <f t="shared" si="94"/>
        <v>99</v>
      </c>
      <c r="D591" s="12">
        <v>85182</v>
      </c>
      <c r="E591" s="12"/>
      <c r="F591" s="2">
        <v>0</v>
      </c>
      <c r="G591" s="2">
        <f t="shared" si="95"/>
        <v>85281</v>
      </c>
      <c r="H591" s="3"/>
      <c r="I591" s="3"/>
      <c r="J591" s="3"/>
      <c r="K591" s="3"/>
      <c r="L591" s="3"/>
    </row>
    <row r="592" spans="1:12" s="2" customFormat="1" x14ac:dyDescent="0.2">
      <c r="A592" s="13" t="s">
        <v>471</v>
      </c>
      <c r="B592" s="14">
        <v>20776</v>
      </c>
      <c r="C592" s="2">
        <f t="shared" si="94"/>
        <v>26</v>
      </c>
      <c r="D592" s="12">
        <v>20750</v>
      </c>
      <c r="E592" s="12"/>
      <c r="F592" s="2">
        <v>0</v>
      </c>
      <c r="G592" s="2">
        <f t="shared" si="95"/>
        <v>20776</v>
      </c>
      <c r="H592" s="3"/>
      <c r="I592" s="3"/>
      <c r="J592" s="3"/>
      <c r="K592" s="3"/>
      <c r="L592" s="3"/>
    </row>
    <row r="593" spans="1:12" s="2" customFormat="1" x14ac:dyDescent="0.2">
      <c r="A593" s="13" t="s">
        <v>124</v>
      </c>
      <c r="B593" s="14">
        <v>60</v>
      </c>
      <c r="C593" s="2">
        <f t="shared" si="94"/>
        <v>0</v>
      </c>
      <c r="D593" s="12">
        <v>60</v>
      </c>
      <c r="E593" s="12"/>
      <c r="F593" s="2">
        <v>0</v>
      </c>
      <c r="G593" s="2">
        <f t="shared" si="95"/>
        <v>60</v>
      </c>
      <c r="H593" s="3"/>
      <c r="I593" s="3"/>
      <c r="J593" s="3"/>
      <c r="K593" s="3"/>
      <c r="L593" s="3"/>
    </row>
    <row r="594" spans="1:12" s="2" customFormat="1" x14ac:dyDescent="0.2">
      <c r="A594" s="13" t="s">
        <v>472</v>
      </c>
      <c r="B594" s="14">
        <v>11665</v>
      </c>
      <c r="C594" s="2">
        <f t="shared" si="94"/>
        <v>6</v>
      </c>
      <c r="D594" s="12">
        <v>11659</v>
      </c>
      <c r="E594" s="12"/>
      <c r="F594" s="2">
        <v>0</v>
      </c>
      <c r="G594" s="2">
        <f t="shared" si="95"/>
        <v>11665</v>
      </c>
      <c r="H594" s="3"/>
      <c r="I594" s="3"/>
      <c r="J594" s="3"/>
      <c r="K594" s="3"/>
      <c r="L594" s="3"/>
    </row>
    <row r="595" spans="1:12" s="2" customFormat="1" x14ac:dyDescent="0.2">
      <c r="A595" s="13" t="s">
        <v>473</v>
      </c>
      <c r="B595" s="14">
        <v>2619</v>
      </c>
      <c r="C595" s="2">
        <f t="shared" si="94"/>
        <v>-5</v>
      </c>
      <c r="D595" s="12">
        <v>2624</v>
      </c>
      <c r="E595" s="12"/>
      <c r="F595" s="2">
        <v>0</v>
      </c>
      <c r="G595" s="2">
        <f t="shared" si="95"/>
        <v>2619</v>
      </c>
      <c r="H595" s="3"/>
      <c r="I595" s="3"/>
      <c r="J595" s="3"/>
      <c r="K595" s="3"/>
      <c r="L595" s="3"/>
    </row>
    <row r="596" spans="1:12" s="2" customFormat="1" x14ac:dyDescent="0.2">
      <c r="A596" s="13" t="s">
        <v>474</v>
      </c>
      <c r="B596" s="14">
        <v>22792</v>
      </c>
      <c r="C596" s="2">
        <f t="shared" si="94"/>
        <v>328</v>
      </c>
      <c r="D596" s="12">
        <v>22464</v>
      </c>
      <c r="E596" s="12"/>
      <c r="F596" s="2">
        <v>0</v>
      </c>
      <c r="G596" s="2">
        <f t="shared" si="95"/>
        <v>22792</v>
      </c>
      <c r="H596" s="3"/>
      <c r="I596" s="3"/>
      <c r="J596" s="3"/>
      <c r="K596" s="3"/>
      <c r="L596" s="3"/>
    </row>
    <row r="597" spans="1:12" s="2" customFormat="1" x14ac:dyDescent="0.2">
      <c r="A597" s="13" t="s">
        <v>475</v>
      </c>
      <c r="B597" s="14">
        <v>1788</v>
      </c>
      <c r="C597" s="2">
        <f t="shared" si="94"/>
        <v>-4</v>
      </c>
      <c r="D597" s="12">
        <v>1792</v>
      </c>
      <c r="E597" s="12"/>
      <c r="F597" s="2">
        <v>0</v>
      </c>
      <c r="G597" s="2">
        <f t="shared" si="95"/>
        <v>1788</v>
      </c>
      <c r="H597" s="3"/>
      <c r="I597" s="3"/>
      <c r="J597" s="3"/>
      <c r="K597" s="3"/>
      <c r="L597" s="3"/>
    </row>
    <row r="598" spans="1:12" s="2" customFormat="1" x14ac:dyDescent="0.2">
      <c r="A598" s="13" t="s">
        <v>476</v>
      </c>
      <c r="B598" s="14">
        <v>11226</v>
      </c>
      <c r="C598" s="2">
        <f t="shared" si="94"/>
        <v>627</v>
      </c>
      <c r="D598" s="12">
        <v>10599</v>
      </c>
      <c r="E598" s="12"/>
      <c r="F598" s="2">
        <v>0</v>
      </c>
      <c r="G598" s="2">
        <f t="shared" si="95"/>
        <v>11226</v>
      </c>
      <c r="H598" s="3"/>
      <c r="I598" s="3"/>
      <c r="J598" s="3"/>
      <c r="K598" s="3"/>
      <c r="L598" s="3"/>
    </row>
    <row r="599" spans="1:12" s="2" customFormat="1" x14ac:dyDescent="0.2">
      <c r="A599" s="13" t="s">
        <v>477</v>
      </c>
      <c r="B599" s="14">
        <v>38612</v>
      </c>
      <c r="C599" s="2">
        <f t="shared" si="94"/>
        <v>475</v>
      </c>
      <c r="D599" s="12">
        <v>38137</v>
      </c>
      <c r="E599" s="12"/>
      <c r="F599" s="2">
        <v>5</v>
      </c>
      <c r="G599" s="2">
        <f t="shared" si="95"/>
        <v>38607</v>
      </c>
      <c r="H599" s="3"/>
      <c r="I599" s="3"/>
      <c r="J599" s="3"/>
      <c r="K599" s="3"/>
      <c r="L599" s="3"/>
    </row>
    <row r="600" spans="1:12" s="2" customFormat="1" x14ac:dyDescent="0.2">
      <c r="A600" s="13" t="s">
        <v>478</v>
      </c>
      <c r="B600" s="14">
        <v>1691</v>
      </c>
      <c r="C600" s="2">
        <f t="shared" si="94"/>
        <v>-45</v>
      </c>
      <c r="D600" s="12">
        <v>1736</v>
      </c>
      <c r="E600" s="12"/>
      <c r="F600" s="2">
        <v>0</v>
      </c>
      <c r="G600" s="2">
        <f t="shared" si="95"/>
        <v>1691</v>
      </c>
      <c r="H600" s="3"/>
      <c r="I600" s="3"/>
      <c r="J600" s="3"/>
      <c r="K600" s="3"/>
      <c r="L600" s="3"/>
    </row>
    <row r="601" spans="1:12" s="2" customFormat="1" x14ac:dyDescent="0.2">
      <c r="A601" s="13" t="s">
        <v>479</v>
      </c>
      <c r="B601" s="14">
        <v>3046</v>
      </c>
      <c r="C601" s="2">
        <f t="shared" si="94"/>
        <v>14</v>
      </c>
      <c r="D601" s="12">
        <v>3032</v>
      </c>
      <c r="E601" s="12"/>
      <c r="F601" s="2">
        <v>0</v>
      </c>
      <c r="G601" s="2">
        <f t="shared" si="95"/>
        <v>3046</v>
      </c>
      <c r="H601" s="3"/>
      <c r="I601" s="3"/>
      <c r="J601" s="3"/>
      <c r="K601" s="3"/>
      <c r="L601" s="3"/>
    </row>
    <row r="602" spans="1:12" s="2" customFormat="1" x14ac:dyDescent="0.2">
      <c r="A602" s="13" t="s">
        <v>480</v>
      </c>
      <c r="B602" s="14">
        <v>56386</v>
      </c>
      <c r="C602" s="2">
        <f t="shared" si="94"/>
        <v>338</v>
      </c>
      <c r="D602" s="12">
        <v>56048</v>
      </c>
      <c r="E602" s="12"/>
      <c r="F602" s="2">
        <v>0</v>
      </c>
      <c r="G602" s="2">
        <f t="shared" si="95"/>
        <v>56386</v>
      </c>
      <c r="H602" s="3"/>
      <c r="I602" s="3"/>
      <c r="J602" s="3"/>
      <c r="K602" s="3"/>
      <c r="L602" s="3"/>
    </row>
    <row r="603" spans="1:12" s="2" customFormat="1" x14ac:dyDescent="0.2">
      <c r="A603" s="13" t="s">
        <v>481</v>
      </c>
      <c r="B603" s="14">
        <v>12294</v>
      </c>
      <c r="C603" s="2">
        <f t="shared" si="94"/>
        <v>42</v>
      </c>
      <c r="D603" s="12">
        <v>12252</v>
      </c>
      <c r="E603" s="12"/>
      <c r="F603" s="2">
        <v>0</v>
      </c>
      <c r="G603" s="2">
        <f t="shared" si="95"/>
        <v>12294</v>
      </c>
      <c r="H603" s="3"/>
      <c r="I603" s="3"/>
      <c r="J603" s="3"/>
      <c r="K603" s="3"/>
      <c r="L603" s="3"/>
    </row>
    <row r="604" spans="1:12" s="2" customFormat="1" x14ac:dyDescent="0.2">
      <c r="A604" s="13" t="s">
        <v>143</v>
      </c>
      <c r="B604" s="14">
        <v>115757</v>
      </c>
      <c r="C604" s="2">
        <f t="shared" si="94"/>
        <v>-898</v>
      </c>
      <c r="D604" s="12">
        <v>116655</v>
      </c>
      <c r="E604" s="12"/>
      <c r="F604" s="2">
        <v>1754</v>
      </c>
      <c r="G604" s="2">
        <f t="shared" si="95"/>
        <v>114003</v>
      </c>
      <c r="H604" s="3"/>
      <c r="I604" s="3"/>
      <c r="J604" s="3"/>
      <c r="K604" s="3"/>
      <c r="L604" s="3"/>
    </row>
    <row r="605" spans="1:12" s="2" customFormat="1" x14ac:dyDescent="0.2">
      <c r="A605" s="15"/>
      <c r="B605" s="12"/>
      <c r="C605" s="12"/>
      <c r="D605" s="12"/>
      <c r="E605" s="12"/>
      <c r="H605" s="3"/>
      <c r="I605" s="3"/>
      <c r="J605" s="3"/>
      <c r="K605" s="3"/>
      <c r="L605" s="3"/>
    </row>
    <row r="606" spans="1:12" s="2" customFormat="1" x14ac:dyDescent="0.2">
      <c r="A606" s="11" t="s">
        <v>1421</v>
      </c>
      <c r="B606" s="12">
        <v>30771</v>
      </c>
      <c r="C606" s="2">
        <f t="shared" ref="C606:C609" si="96">B606-D606</f>
        <v>-5</v>
      </c>
      <c r="D606" s="12">
        <v>30776</v>
      </c>
      <c r="E606" s="12"/>
      <c r="F606" s="2">
        <v>3116</v>
      </c>
      <c r="G606" s="2">
        <f>B606-F606</f>
        <v>27655</v>
      </c>
      <c r="H606" s="3"/>
      <c r="I606" s="3"/>
      <c r="J606" s="3"/>
      <c r="K606" s="3"/>
      <c r="L606" s="3"/>
    </row>
    <row r="607" spans="1:12" s="2" customFormat="1" x14ac:dyDescent="0.2">
      <c r="A607" s="13" t="s">
        <v>483</v>
      </c>
      <c r="B607" s="14">
        <v>286</v>
      </c>
      <c r="C607" s="2">
        <f t="shared" si="96"/>
        <v>-7</v>
      </c>
      <c r="D607" s="12">
        <v>293</v>
      </c>
      <c r="E607" s="12"/>
      <c r="F607" s="2">
        <v>0</v>
      </c>
      <c r="G607" s="2">
        <f>B607-F607</f>
        <v>286</v>
      </c>
      <c r="H607" s="3"/>
      <c r="I607" s="3"/>
      <c r="J607" s="3"/>
      <c r="K607" s="3"/>
      <c r="L607" s="3"/>
    </row>
    <row r="608" spans="1:12" s="2" customFormat="1" x14ac:dyDescent="0.2">
      <c r="A608" s="13" t="s">
        <v>484</v>
      </c>
      <c r="B608" s="14">
        <v>448</v>
      </c>
      <c r="C608" s="2">
        <f t="shared" si="96"/>
        <v>-9</v>
      </c>
      <c r="D608" s="12">
        <v>457</v>
      </c>
      <c r="E608" s="12"/>
      <c r="F608" s="2">
        <v>0</v>
      </c>
      <c r="G608" s="2">
        <f>B608-F608</f>
        <v>448</v>
      </c>
      <c r="H608" s="3"/>
      <c r="I608" s="3"/>
      <c r="J608" s="3"/>
      <c r="K608" s="3"/>
      <c r="L608" s="3"/>
    </row>
    <row r="609" spans="1:12" s="2" customFormat="1" x14ac:dyDescent="0.2">
      <c r="A609" s="13" t="s">
        <v>143</v>
      </c>
      <c r="B609" s="14">
        <v>30037</v>
      </c>
      <c r="C609" s="2">
        <f t="shared" si="96"/>
        <v>11</v>
      </c>
      <c r="D609" s="12">
        <v>30026</v>
      </c>
      <c r="E609" s="12"/>
      <c r="F609" s="2">
        <v>3116</v>
      </c>
      <c r="G609" s="2">
        <f>B609-F609</f>
        <v>26921</v>
      </c>
      <c r="H609" s="3"/>
      <c r="I609" s="3"/>
      <c r="J609" s="3"/>
      <c r="K609" s="3"/>
      <c r="L609" s="3"/>
    </row>
    <row r="610" spans="1:12" s="2" customFormat="1" x14ac:dyDescent="0.2">
      <c r="A610" s="15"/>
      <c r="B610" s="12"/>
      <c r="C610" s="12"/>
      <c r="D610" s="12"/>
      <c r="E610" s="12"/>
      <c r="H610" s="3"/>
      <c r="I610" s="3"/>
      <c r="J610" s="3"/>
      <c r="K610" s="3"/>
      <c r="L610" s="3"/>
    </row>
    <row r="611" spans="1:12" x14ac:dyDescent="0.2">
      <c r="A611" s="11" t="s">
        <v>1422</v>
      </c>
      <c r="B611" s="12">
        <v>56965</v>
      </c>
      <c r="C611" s="2">
        <f t="shared" ref="C611:C615" si="97">B611-D611</f>
        <v>1922</v>
      </c>
      <c r="D611" s="12">
        <v>55043</v>
      </c>
      <c r="E611" s="12"/>
      <c r="F611" s="2">
        <v>1556</v>
      </c>
      <c r="G611" s="2">
        <f>B611-F611</f>
        <v>55409</v>
      </c>
    </row>
    <row r="612" spans="1:12" x14ac:dyDescent="0.2">
      <c r="A612" s="13" t="s">
        <v>486</v>
      </c>
      <c r="B612" s="14">
        <v>5298</v>
      </c>
      <c r="C612" s="2">
        <f t="shared" si="97"/>
        <v>121</v>
      </c>
      <c r="D612" s="12">
        <v>5177</v>
      </c>
      <c r="E612" s="12"/>
      <c r="F612" s="2">
        <v>39</v>
      </c>
      <c r="G612" s="2">
        <f>B612-F612</f>
        <v>5259</v>
      </c>
    </row>
    <row r="613" spans="1:12" x14ac:dyDescent="0.2">
      <c r="A613" s="13" t="s">
        <v>487</v>
      </c>
      <c r="B613" s="2">
        <v>2209</v>
      </c>
      <c r="C613" s="2">
        <f t="shared" si="97"/>
        <v>422</v>
      </c>
      <c r="D613" s="12">
        <v>1787</v>
      </c>
      <c r="E613" s="12"/>
      <c r="F613" s="2">
        <v>0</v>
      </c>
      <c r="G613" s="2">
        <f>B613-F613</f>
        <v>2209</v>
      </c>
    </row>
    <row r="614" spans="1:12" x14ac:dyDescent="0.2">
      <c r="A614" s="13" t="s">
        <v>488</v>
      </c>
      <c r="B614" s="14">
        <v>640</v>
      </c>
      <c r="C614" s="2">
        <f t="shared" si="97"/>
        <v>-4</v>
      </c>
      <c r="D614" s="12">
        <v>644</v>
      </c>
      <c r="E614" s="12"/>
      <c r="F614" s="2">
        <v>0</v>
      </c>
      <c r="G614" s="2">
        <f>B614-F614</f>
        <v>640</v>
      </c>
    </row>
    <row r="615" spans="1:12" x14ac:dyDescent="0.2">
      <c r="A615" s="13" t="s">
        <v>143</v>
      </c>
      <c r="B615" s="14">
        <v>48818</v>
      </c>
      <c r="C615" s="2">
        <f t="shared" si="97"/>
        <v>1383</v>
      </c>
      <c r="D615" s="12">
        <v>47435</v>
      </c>
      <c r="E615" s="12"/>
      <c r="F615" s="2">
        <v>1517</v>
      </c>
      <c r="G615" s="2">
        <f>B615-F615</f>
        <v>47301</v>
      </c>
    </row>
    <row r="616" spans="1:12" x14ac:dyDescent="0.2">
      <c r="A616" s="15"/>
      <c r="B616" s="12"/>
      <c r="C616" s="12"/>
      <c r="D616" s="12"/>
      <c r="E616" s="12"/>
      <c r="G616" s="2"/>
    </row>
    <row r="617" spans="1:12" x14ac:dyDescent="0.2">
      <c r="A617" s="11" t="s">
        <v>1423</v>
      </c>
      <c r="B617" s="12">
        <v>24922</v>
      </c>
      <c r="C617" s="2">
        <f t="shared" ref="C617:C623" si="98">B617-D617</f>
        <v>26</v>
      </c>
      <c r="D617" s="12">
        <v>24896</v>
      </c>
      <c r="E617" s="12"/>
      <c r="F617" s="2">
        <v>2512</v>
      </c>
      <c r="G617" s="2">
        <f t="shared" ref="G617:G623" si="99">B617-F617</f>
        <v>22410</v>
      </c>
    </row>
    <row r="618" spans="1:12" x14ac:dyDescent="0.2">
      <c r="A618" s="13" t="s">
        <v>490</v>
      </c>
      <c r="B618" s="14">
        <v>285</v>
      </c>
      <c r="C618" s="2">
        <f t="shared" si="98"/>
        <v>-126</v>
      </c>
      <c r="D618" s="12">
        <v>411</v>
      </c>
      <c r="E618" s="12"/>
      <c r="F618" s="2">
        <v>0</v>
      </c>
      <c r="G618" s="2">
        <f t="shared" si="99"/>
        <v>285</v>
      </c>
    </row>
    <row r="619" spans="1:12" x14ac:dyDescent="0.2">
      <c r="A619" s="13" t="s">
        <v>491</v>
      </c>
      <c r="B619" s="14">
        <v>3570</v>
      </c>
      <c r="C619" s="2">
        <f t="shared" si="98"/>
        <v>-35</v>
      </c>
      <c r="D619" s="12">
        <v>3605</v>
      </c>
      <c r="E619" s="12"/>
      <c r="F619" s="2">
        <v>0</v>
      </c>
      <c r="G619" s="2">
        <f t="shared" si="99"/>
        <v>3570</v>
      </c>
    </row>
    <row r="620" spans="1:12" x14ac:dyDescent="0.2">
      <c r="A620" s="13" t="s">
        <v>492</v>
      </c>
      <c r="B620" s="14">
        <v>250</v>
      </c>
      <c r="C620" s="2">
        <f t="shared" si="98"/>
        <v>-20</v>
      </c>
      <c r="D620" s="12">
        <v>270</v>
      </c>
      <c r="E620" s="12"/>
      <c r="F620" s="2">
        <v>0</v>
      </c>
      <c r="G620" s="2">
        <f t="shared" si="99"/>
        <v>250</v>
      </c>
    </row>
    <row r="621" spans="1:12" x14ac:dyDescent="0.2">
      <c r="A621" s="13" t="s">
        <v>493</v>
      </c>
      <c r="B621" s="14">
        <v>691</v>
      </c>
      <c r="C621" s="2">
        <f t="shared" si="98"/>
        <v>4</v>
      </c>
      <c r="D621" s="12">
        <v>687</v>
      </c>
      <c r="E621" s="12"/>
      <c r="F621" s="2">
        <v>0</v>
      </c>
      <c r="G621" s="2">
        <f t="shared" si="99"/>
        <v>691</v>
      </c>
    </row>
    <row r="622" spans="1:12" x14ac:dyDescent="0.2">
      <c r="A622" s="13" t="s">
        <v>494</v>
      </c>
      <c r="B622" s="14">
        <v>396</v>
      </c>
      <c r="C622" s="2">
        <f t="shared" si="98"/>
        <v>13</v>
      </c>
      <c r="D622" s="12">
        <v>383</v>
      </c>
      <c r="E622" s="12"/>
      <c r="F622" s="2">
        <v>0</v>
      </c>
      <c r="G622" s="2">
        <f t="shared" si="99"/>
        <v>396</v>
      </c>
    </row>
    <row r="623" spans="1:12" x14ac:dyDescent="0.2">
      <c r="A623" s="13" t="s">
        <v>143</v>
      </c>
      <c r="B623" s="14">
        <v>19730</v>
      </c>
      <c r="C623" s="2">
        <f t="shared" si="98"/>
        <v>190</v>
      </c>
      <c r="D623" s="12">
        <v>19540</v>
      </c>
      <c r="E623" s="12"/>
      <c r="F623" s="2">
        <v>2512</v>
      </c>
      <c r="G623" s="2">
        <f t="shared" si="99"/>
        <v>17218</v>
      </c>
    </row>
    <row r="624" spans="1:12" x14ac:dyDescent="0.2">
      <c r="D624" s="3"/>
      <c r="E624" s="3"/>
      <c r="G624" s="2"/>
    </row>
    <row r="625" spans="1:7" x14ac:dyDescent="0.2">
      <c r="A625" s="11" t="s">
        <v>1443</v>
      </c>
      <c r="B625" s="12">
        <v>19074434</v>
      </c>
      <c r="C625" s="12">
        <v>273102</v>
      </c>
      <c r="D625" s="2">
        <v>18801332</v>
      </c>
      <c r="F625" s="2">
        <v>125070</v>
      </c>
      <c r="G625" s="2">
        <v>18949364</v>
      </c>
    </row>
    <row r="626" spans="1:7" x14ac:dyDescent="0.2">
      <c r="A626" s="15" t="s">
        <v>770</v>
      </c>
      <c r="B626" s="12">
        <f>B625-B627</f>
        <v>9603954</v>
      </c>
      <c r="C626" s="12">
        <f t="shared" ref="C626:G626" si="100">C625-C627</f>
        <v>150966</v>
      </c>
      <c r="D626" s="12">
        <f t="shared" si="100"/>
        <v>9452988</v>
      </c>
      <c r="E626" s="12"/>
      <c r="F626" s="12">
        <f t="shared" si="100"/>
        <v>19577</v>
      </c>
      <c r="G626" s="12">
        <f t="shared" si="100"/>
        <v>9584377</v>
      </c>
    </row>
    <row r="627" spans="1:7" x14ac:dyDescent="0.2">
      <c r="A627" s="15" t="s">
        <v>740</v>
      </c>
      <c r="B627" s="12">
        <v>9470480</v>
      </c>
      <c r="C627" s="12">
        <f>B627-D627</f>
        <v>122136</v>
      </c>
      <c r="D627" s="2">
        <v>9348344</v>
      </c>
      <c r="F627" s="2">
        <v>105493</v>
      </c>
      <c r="G627" s="2">
        <f>B627-F627</f>
        <v>9364987</v>
      </c>
    </row>
    <row r="628" spans="1:7" x14ac:dyDescent="0.2">
      <c r="A628" s="15"/>
      <c r="B628" s="12"/>
      <c r="C628" s="12"/>
      <c r="D628" s="3"/>
      <c r="E628" s="3"/>
      <c r="G628" s="2"/>
    </row>
    <row r="629" spans="1:7" x14ac:dyDescent="0.2">
      <c r="A629" s="3" t="s">
        <v>1444</v>
      </c>
      <c r="B629" s="3"/>
      <c r="C629" s="12"/>
      <c r="D629" s="3"/>
      <c r="E629" s="3"/>
      <c r="G629" s="2"/>
    </row>
    <row r="630" spans="1:7" x14ac:dyDescent="0.2">
      <c r="A630" s="1" t="s">
        <v>1445</v>
      </c>
      <c r="B630" s="1"/>
      <c r="C630" s="1"/>
      <c r="D630" s="1"/>
      <c r="E630" s="1"/>
      <c r="F630" s="1"/>
      <c r="G630" s="1"/>
    </row>
    <row r="631" spans="1:7" x14ac:dyDescent="0.2">
      <c r="A631" s="15"/>
      <c r="B631" s="12" t="s">
        <v>722</v>
      </c>
      <c r="C631" s="12" t="s">
        <v>722</v>
      </c>
      <c r="D631" s="12" t="s">
        <v>722</v>
      </c>
      <c r="E631" s="12"/>
      <c r="F631" s="12" t="s">
        <v>722</v>
      </c>
      <c r="G631" s="12" t="s">
        <v>722</v>
      </c>
    </row>
    <row r="632" spans="1:7" x14ac:dyDescent="0.2">
      <c r="A632" s="15"/>
      <c r="B632" s="12" t="s">
        <v>722</v>
      </c>
      <c r="C632" s="12" t="s">
        <v>722</v>
      </c>
      <c r="D632" s="2" t="s">
        <v>722</v>
      </c>
      <c r="F632" s="2" t="s">
        <v>722</v>
      </c>
      <c r="G632" s="2" t="s">
        <v>722</v>
      </c>
    </row>
    <row r="633" spans="1:7" x14ac:dyDescent="0.2">
      <c r="A633" s="15"/>
      <c r="B633" s="12" t="s">
        <v>722</v>
      </c>
      <c r="C633" s="12"/>
      <c r="D633" s="3"/>
      <c r="E633" s="3"/>
      <c r="F633" s="2" t="s">
        <v>722</v>
      </c>
      <c r="G633" s="2"/>
    </row>
    <row r="634" spans="1:7" x14ac:dyDescent="0.2">
      <c r="A634" s="15"/>
      <c r="B634" s="12" t="s">
        <v>722</v>
      </c>
      <c r="C634" s="12"/>
      <c r="D634" s="3"/>
      <c r="E634" s="3"/>
      <c r="G634" s="2"/>
    </row>
    <row r="635" spans="1:7" x14ac:dyDescent="0.2">
      <c r="A635" s="15"/>
      <c r="B635" s="12" t="s">
        <v>722</v>
      </c>
      <c r="C635" s="12"/>
      <c r="D635" s="3"/>
      <c r="E635" s="3"/>
      <c r="G635" s="2"/>
    </row>
    <row r="636" spans="1:7" x14ac:dyDescent="0.2">
      <c r="A636" s="15"/>
      <c r="B636" s="12"/>
      <c r="C636" s="12"/>
      <c r="D636" s="3"/>
      <c r="E636" s="3"/>
      <c r="G636" s="2"/>
    </row>
    <row r="637" spans="1:7" x14ac:dyDescent="0.2">
      <c r="A637" s="15"/>
      <c r="B637" s="12"/>
      <c r="C637" s="12"/>
      <c r="D637" s="3"/>
      <c r="E637" s="3"/>
      <c r="G637" s="2"/>
    </row>
    <row r="638" spans="1:7" x14ac:dyDescent="0.2">
      <c r="A638" s="15"/>
      <c r="B638" s="12"/>
      <c r="C638" s="12"/>
      <c r="D638" s="3"/>
      <c r="E638" s="3"/>
      <c r="G638" s="2"/>
    </row>
    <row r="639" spans="1:7" x14ac:dyDescent="0.2">
      <c r="A639" s="15"/>
      <c r="B639" s="12"/>
      <c r="C639" s="12"/>
      <c r="D639" s="3"/>
      <c r="E639" s="3"/>
      <c r="G639" s="2"/>
    </row>
    <row r="640" spans="1:7" x14ac:dyDescent="0.2">
      <c r="A640" s="15"/>
      <c r="B640" s="12"/>
      <c r="C640" s="12"/>
      <c r="D640" s="3"/>
      <c r="E640" s="3"/>
      <c r="G640" s="2"/>
    </row>
    <row r="641" spans="1:12" x14ac:dyDescent="0.2">
      <c r="A641" s="15"/>
      <c r="B641" s="12"/>
      <c r="C641" s="12"/>
      <c r="D641" s="3"/>
      <c r="E641" s="3"/>
      <c r="G641" s="2"/>
    </row>
    <row r="642" spans="1:12" s="2" customFormat="1" x14ac:dyDescent="0.2">
      <c r="A642" s="15"/>
      <c r="B642" s="12"/>
      <c r="C642" s="12"/>
      <c r="D642" s="3"/>
      <c r="E642" s="3"/>
      <c r="H642" s="3"/>
      <c r="I642" s="3"/>
      <c r="J642" s="3"/>
      <c r="K642" s="3"/>
      <c r="L642" s="3"/>
    </row>
    <row r="643" spans="1:12" s="2" customFormat="1" x14ac:dyDescent="0.2">
      <c r="A643" s="15"/>
      <c r="B643" s="12"/>
      <c r="C643" s="12"/>
      <c r="D643" s="3"/>
      <c r="E643" s="3"/>
      <c r="H643" s="3"/>
      <c r="I643" s="3"/>
      <c r="J643" s="3"/>
      <c r="K643" s="3"/>
      <c r="L643" s="3"/>
    </row>
    <row r="644" spans="1:12" s="2" customFormat="1" x14ac:dyDescent="0.2">
      <c r="A644" s="15"/>
      <c r="B644" s="12"/>
      <c r="C644" s="12"/>
      <c r="D644" s="3"/>
      <c r="E644" s="3"/>
      <c r="H644" s="3"/>
      <c r="I644" s="3"/>
      <c r="J644" s="3"/>
      <c r="K644" s="3"/>
      <c r="L644" s="3"/>
    </row>
    <row r="645" spans="1:12" s="2" customFormat="1" x14ac:dyDescent="0.2">
      <c r="A645" s="15"/>
      <c r="B645" s="12"/>
      <c r="C645" s="12"/>
      <c r="D645" s="3"/>
      <c r="E645" s="3"/>
      <c r="H645" s="3"/>
      <c r="I645" s="3"/>
      <c r="J645" s="3"/>
      <c r="K645" s="3"/>
      <c r="L645" s="3"/>
    </row>
    <row r="646" spans="1:12" s="2" customFormat="1" x14ac:dyDescent="0.2">
      <c r="A646" s="15"/>
      <c r="B646" s="12"/>
      <c r="C646" s="12"/>
      <c r="D646" s="3"/>
      <c r="E646" s="3"/>
      <c r="H646" s="3"/>
      <c r="I646" s="3"/>
      <c r="J646" s="3"/>
      <c r="K646" s="3"/>
      <c r="L646" s="3"/>
    </row>
    <row r="647" spans="1:12" s="2" customFormat="1" x14ac:dyDescent="0.2">
      <c r="A647" s="15"/>
      <c r="B647" s="12"/>
      <c r="C647" s="12"/>
      <c r="D647" s="3"/>
      <c r="E647" s="3"/>
      <c r="H647" s="3"/>
      <c r="I647" s="3"/>
      <c r="J647" s="3"/>
      <c r="K647" s="3"/>
      <c r="L647" s="3"/>
    </row>
    <row r="648" spans="1:12" s="2" customFormat="1" x14ac:dyDescent="0.2">
      <c r="A648" s="15"/>
      <c r="B648" s="12"/>
      <c r="C648" s="12"/>
      <c r="D648" s="3"/>
      <c r="E648" s="3"/>
      <c r="H648" s="3"/>
      <c r="I648" s="3"/>
      <c r="J648" s="3"/>
      <c r="K648" s="3"/>
      <c r="L648" s="3"/>
    </row>
    <row r="649" spans="1:12" s="2" customFormat="1" x14ac:dyDescent="0.2">
      <c r="A649" s="15"/>
      <c r="B649" s="12"/>
      <c r="C649" s="12"/>
      <c r="D649" s="3"/>
      <c r="E649" s="3"/>
      <c r="H649" s="3"/>
      <c r="I649" s="3"/>
      <c r="J649" s="3"/>
      <c r="K649" s="3"/>
      <c r="L649" s="3"/>
    </row>
    <row r="650" spans="1:12" s="2" customFormat="1" x14ac:dyDescent="0.2">
      <c r="A650" s="15"/>
      <c r="B650" s="12"/>
      <c r="C650" s="12"/>
      <c r="D650" s="3"/>
      <c r="E650" s="3"/>
      <c r="H650" s="3"/>
      <c r="I650" s="3"/>
      <c r="J650" s="3"/>
      <c r="K650" s="3"/>
      <c r="L650" s="3"/>
    </row>
    <row r="651" spans="1:12" s="2" customFormat="1" x14ac:dyDescent="0.2">
      <c r="A651" s="15"/>
      <c r="B651" s="12"/>
      <c r="C651" s="12"/>
      <c r="D651" s="3"/>
      <c r="E651" s="3"/>
      <c r="H651" s="3"/>
      <c r="I651" s="3"/>
      <c r="J651" s="3"/>
      <c r="K651" s="3"/>
      <c r="L651" s="3"/>
    </row>
    <row r="652" spans="1:12" s="2" customFormat="1" x14ac:dyDescent="0.2">
      <c r="A652" s="15"/>
      <c r="B652" s="12"/>
      <c r="C652" s="12"/>
      <c r="D652" s="3"/>
      <c r="E652" s="3"/>
      <c r="H652" s="3"/>
      <c r="I652" s="3"/>
      <c r="J652" s="3"/>
      <c r="K652" s="3"/>
      <c r="L652" s="3"/>
    </row>
    <row r="653" spans="1:12" s="2" customFormat="1" x14ac:dyDescent="0.2">
      <c r="A653" s="15"/>
      <c r="B653" s="12"/>
      <c r="C653" s="12"/>
      <c r="D653" s="3"/>
      <c r="E653" s="3"/>
      <c r="H653" s="3"/>
      <c r="I653" s="3"/>
      <c r="J653" s="3"/>
      <c r="K653" s="3"/>
      <c r="L653" s="3"/>
    </row>
    <row r="654" spans="1:12" s="2" customFormat="1" x14ac:dyDescent="0.2">
      <c r="A654" s="15"/>
      <c r="B654" s="12"/>
      <c r="C654" s="12"/>
      <c r="D654" s="3"/>
      <c r="E654" s="3"/>
      <c r="H654" s="3"/>
      <c r="I654" s="3"/>
      <c r="J654" s="3"/>
      <c r="K654" s="3"/>
      <c r="L654" s="3"/>
    </row>
    <row r="655" spans="1:12" s="2" customFormat="1" x14ac:dyDescent="0.2">
      <c r="A655" s="15"/>
      <c r="B655" s="12"/>
      <c r="C655" s="12"/>
      <c r="D655" s="3"/>
      <c r="E655" s="3"/>
      <c r="H655" s="3"/>
      <c r="I655" s="3"/>
      <c r="J655" s="3"/>
      <c r="K655" s="3"/>
      <c r="L655" s="3"/>
    </row>
    <row r="656" spans="1:12" s="2" customFormat="1" x14ac:dyDescent="0.2">
      <c r="A656" s="15"/>
      <c r="B656" s="12"/>
      <c r="C656" s="12"/>
      <c r="D656" s="3"/>
      <c r="E656" s="3"/>
      <c r="H656" s="3"/>
      <c r="I656" s="3"/>
      <c r="J656" s="3"/>
      <c r="K656" s="3"/>
      <c r="L656" s="3"/>
    </row>
    <row r="657" spans="1:12" s="2" customFormat="1" x14ac:dyDescent="0.2">
      <c r="A657" s="15"/>
      <c r="B657" s="12"/>
      <c r="C657" s="12"/>
      <c r="D657" s="3"/>
      <c r="E657" s="3"/>
      <c r="H657" s="3"/>
      <c r="I657" s="3"/>
      <c r="J657" s="3"/>
      <c r="K657" s="3"/>
      <c r="L657" s="3"/>
    </row>
    <row r="658" spans="1:12" s="2" customFormat="1" x14ac:dyDescent="0.2">
      <c r="A658" s="15"/>
      <c r="B658" s="12"/>
      <c r="C658" s="12"/>
      <c r="D658" s="3"/>
      <c r="E658" s="3"/>
      <c r="H658" s="3"/>
      <c r="I658" s="3"/>
      <c r="J658" s="3"/>
      <c r="K658" s="3"/>
      <c r="L658" s="3"/>
    </row>
    <row r="659" spans="1:12" s="2" customFormat="1" x14ac:dyDescent="0.2">
      <c r="A659" s="15"/>
      <c r="B659" s="12"/>
      <c r="C659" s="12"/>
      <c r="D659" s="3"/>
      <c r="E659" s="3"/>
      <c r="H659" s="3"/>
      <c r="I659" s="3"/>
      <c r="J659" s="3"/>
      <c r="K659" s="3"/>
      <c r="L659" s="3"/>
    </row>
    <row r="660" spans="1:12" s="2" customFormat="1" x14ac:dyDescent="0.2">
      <c r="A660" s="15"/>
      <c r="B660" s="12"/>
      <c r="C660" s="12"/>
      <c r="D660" s="3"/>
      <c r="E660" s="3"/>
      <c r="H660" s="3"/>
      <c r="I660" s="3"/>
      <c r="J660" s="3"/>
      <c r="K660" s="3"/>
      <c r="L660" s="3"/>
    </row>
    <row r="661" spans="1:12" s="2" customFormat="1" x14ac:dyDescent="0.2">
      <c r="A661" s="15"/>
      <c r="B661" s="12"/>
      <c r="C661" s="12"/>
      <c r="D661" s="3"/>
      <c r="E661" s="3"/>
      <c r="H661" s="3"/>
      <c r="I661" s="3"/>
      <c r="J661" s="3"/>
      <c r="K661" s="3"/>
      <c r="L661" s="3"/>
    </row>
    <row r="662" spans="1:12" s="2" customFormat="1" x14ac:dyDescent="0.2">
      <c r="A662" s="13"/>
      <c r="B662" s="14"/>
      <c r="C662" s="14"/>
      <c r="D662" s="3"/>
      <c r="E662" s="3"/>
      <c r="H662" s="3"/>
      <c r="I662" s="3"/>
      <c r="J662" s="3"/>
      <c r="K662" s="3"/>
      <c r="L662" s="3"/>
    </row>
    <row r="663" spans="1:12" s="2" customFormat="1" x14ac:dyDescent="0.2">
      <c r="A663" s="13"/>
      <c r="B663" s="14"/>
      <c r="C663" s="14"/>
      <c r="D663" s="3"/>
      <c r="E663" s="3"/>
      <c r="H663" s="3"/>
      <c r="I663" s="3"/>
      <c r="J663" s="3"/>
      <c r="K663" s="3"/>
      <c r="L663" s="3"/>
    </row>
    <row r="664" spans="1:12" s="2" customFormat="1" x14ac:dyDescent="0.2">
      <c r="A664" s="13"/>
      <c r="B664" s="14"/>
      <c r="C664" s="14"/>
      <c r="D664" s="3"/>
      <c r="E664" s="3"/>
      <c r="H664" s="3"/>
      <c r="I664" s="3"/>
      <c r="J664" s="3"/>
      <c r="K664" s="3"/>
      <c r="L664" s="3"/>
    </row>
    <row r="665" spans="1:12" s="2" customFormat="1" x14ac:dyDescent="0.2">
      <c r="A665" s="13"/>
      <c r="B665" s="14"/>
      <c r="C665" s="14"/>
      <c r="D665" s="3"/>
      <c r="E665" s="3"/>
      <c r="H665" s="3"/>
      <c r="I665" s="3"/>
      <c r="J665" s="3"/>
      <c r="K665" s="3"/>
      <c r="L665" s="3"/>
    </row>
    <row r="666" spans="1:12" s="2" customFormat="1" x14ac:dyDescent="0.2">
      <c r="A666" s="13"/>
      <c r="B666" s="14"/>
      <c r="C666" s="14"/>
      <c r="D666" s="3"/>
      <c r="E666" s="3"/>
      <c r="H666" s="3"/>
      <c r="I666" s="3"/>
      <c r="J666" s="3"/>
      <c r="K666" s="3"/>
      <c r="L666" s="3"/>
    </row>
    <row r="667" spans="1:12" s="2" customFormat="1" x14ac:dyDescent="0.2">
      <c r="A667" s="13"/>
      <c r="B667" s="14"/>
      <c r="C667" s="14"/>
      <c r="D667" s="3"/>
      <c r="E667" s="3"/>
      <c r="H667" s="3"/>
      <c r="I667" s="3"/>
      <c r="J667" s="3"/>
      <c r="K667" s="3"/>
      <c r="L667" s="3"/>
    </row>
    <row r="668" spans="1:12" s="2" customFormat="1" x14ac:dyDescent="0.2">
      <c r="A668" s="15"/>
      <c r="B668" s="12"/>
      <c r="C668" s="12"/>
      <c r="D668" s="3"/>
      <c r="E668" s="3"/>
      <c r="H668" s="3"/>
      <c r="I668" s="3"/>
      <c r="J668" s="3"/>
      <c r="K668" s="3"/>
      <c r="L668" s="3"/>
    </row>
    <row r="669" spans="1:12" s="2" customFormat="1" x14ac:dyDescent="0.2">
      <c r="A669" s="15"/>
      <c r="B669" s="12"/>
      <c r="C669" s="12"/>
      <c r="D669" s="3"/>
      <c r="E669" s="3"/>
      <c r="H669" s="3"/>
      <c r="I669" s="3"/>
      <c r="J669" s="3"/>
      <c r="K669" s="3"/>
      <c r="L669" s="3"/>
    </row>
    <row r="670" spans="1:12" s="2" customFormat="1" x14ac:dyDescent="0.2">
      <c r="A670" s="15"/>
      <c r="B670" s="12"/>
      <c r="C670" s="12"/>
      <c r="D670" s="3"/>
      <c r="E670" s="3"/>
      <c r="H670" s="3"/>
      <c r="I670" s="3"/>
      <c r="J670" s="3"/>
      <c r="K670" s="3"/>
      <c r="L670" s="3"/>
    </row>
    <row r="671" spans="1:12" s="2" customFormat="1" x14ac:dyDescent="0.2">
      <c r="A671" s="15"/>
      <c r="B671" s="12"/>
      <c r="C671" s="12"/>
      <c r="D671" s="3"/>
      <c r="E671" s="3"/>
      <c r="H671" s="3"/>
      <c r="I671" s="3"/>
      <c r="J671" s="3"/>
      <c r="K671" s="3"/>
      <c r="L671" s="3"/>
    </row>
    <row r="672" spans="1:12" s="2" customFormat="1" x14ac:dyDescent="0.2">
      <c r="A672" s="15"/>
      <c r="B672" s="12"/>
      <c r="C672" s="12"/>
      <c r="D672" s="3"/>
      <c r="E672" s="3"/>
      <c r="H672" s="3"/>
      <c r="I672" s="3"/>
      <c r="J672" s="3"/>
      <c r="K672" s="3"/>
      <c r="L672" s="3"/>
    </row>
    <row r="673" spans="1:12" s="2" customFormat="1" x14ac:dyDescent="0.2">
      <c r="A673" s="15"/>
      <c r="B673" s="12"/>
      <c r="C673" s="12"/>
      <c r="D673" s="3"/>
      <c r="E673" s="3"/>
      <c r="H673" s="3"/>
      <c r="I673" s="3"/>
      <c r="J673" s="3"/>
      <c r="K673" s="3"/>
      <c r="L673" s="3"/>
    </row>
    <row r="674" spans="1:12" s="2" customFormat="1" x14ac:dyDescent="0.2">
      <c r="A674" s="15"/>
      <c r="B674" s="12"/>
      <c r="C674" s="12"/>
      <c r="D674" s="3"/>
      <c r="E674" s="3"/>
      <c r="H674" s="3"/>
      <c r="I674" s="3"/>
      <c r="J674" s="3"/>
      <c r="K674" s="3"/>
      <c r="L674" s="3"/>
    </row>
    <row r="675" spans="1:12" s="2" customFormat="1" x14ac:dyDescent="0.2">
      <c r="A675" s="15"/>
      <c r="B675" s="12"/>
      <c r="C675" s="12"/>
      <c r="D675" s="3"/>
      <c r="E675" s="3"/>
      <c r="H675" s="3"/>
      <c r="I675" s="3"/>
      <c r="J675" s="3"/>
      <c r="K675" s="3"/>
      <c r="L675" s="3"/>
    </row>
    <row r="676" spans="1:12" s="2" customFormat="1" x14ac:dyDescent="0.2">
      <c r="A676" s="13"/>
      <c r="B676" s="14"/>
      <c r="C676" s="14"/>
      <c r="D676" s="3"/>
      <c r="E676" s="3"/>
      <c r="H676" s="3"/>
      <c r="I676" s="3"/>
      <c r="J676" s="3"/>
      <c r="K676" s="3"/>
      <c r="L676" s="3"/>
    </row>
    <row r="677" spans="1:12" s="2" customFormat="1" x14ac:dyDescent="0.2">
      <c r="A677" s="15"/>
      <c r="B677" s="12"/>
      <c r="C677" s="12"/>
      <c r="D677" s="3"/>
      <c r="E677" s="3"/>
      <c r="H677" s="3"/>
      <c r="I677" s="3"/>
      <c r="J677" s="3"/>
      <c r="K677" s="3"/>
      <c r="L677" s="3"/>
    </row>
    <row r="678" spans="1:12" s="2" customFormat="1" x14ac:dyDescent="0.2">
      <c r="A678" s="15"/>
      <c r="B678" s="12"/>
      <c r="C678" s="12"/>
      <c r="D678" s="3"/>
      <c r="E678" s="3"/>
      <c r="H678" s="3"/>
      <c r="I678" s="3"/>
      <c r="J678" s="3"/>
      <c r="K678" s="3"/>
      <c r="L678" s="3"/>
    </row>
    <row r="679" spans="1:12" s="2" customFormat="1" x14ac:dyDescent="0.2">
      <c r="A679" s="15"/>
      <c r="B679" s="12"/>
      <c r="C679" s="12"/>
      <c r="D679" s="3"/>
      <c r="E679" s="3"/>
      <c r="H679" s="3"/>
      <c r="I679" s="3"/>
      <c r="J679" s="3"/>
      <c r="K679" s="3"/>
      <c r="L679" s="3"/>
    </row>
    <row r="680" spans="1:12" s="2" customFormat="1" x14ac:dyDescent="0.2">
      <c r="A680" s="15"/>
      <c r="B680" s="12"/>
      <c r="C680" s="12"/>
      <c r="D680" s="3"/>
      <c r="E680" s="3"/>
      <c r="H680" s="3"/>
      <c r="I680" s="3"/>
      <c r="J680" s="3"/>
      <c r="K680" s="3"/>
      <c r="L680" s="3"/>
    </row>
    <row r="681" spans="1:12" s="2" customFormat="1" x14ac:dyDescent="0.2">
      <c r="A681" s="15"/>
      <c r="B681" s="12"/>
      <c r="C681" s="12"/>
      <c r="D681" s="3"/>
      <c r="E681" s="3"/>
      <c r="H681" s="3"/>
      <c r="I681" s="3"/>
      <c r="J681" s="3"/>
      <c r="K681" s="3"/>
      <c r="L681" s="3"/>
    </row>
    <row r="682" spans="1:12" s="2" customFormat="1" x14ac:dyDescent="0.2">
      <c r="A682" s="15"/>
      <c r="B682" s="12"/>
      <c r="C682" s="12"/>
      <c r="D682" s="12"/>
      <c r="E682" s="12"/>
      <c r="H682" s="3"/>
      <c r="I682" s="3"/>
      <c r="J682" s="3"/>
      <c r="K682" s="3"/>
      <c r="L682" s="3"/>
    </row>
    <row r="683" spans="1:12" s="2" customFormat="1" x14ac:dyDescent="0.2">
      <c r="A683" s="13"/>
      <c r="B683" s="14"/>
      <c r="C683" s="14"/>
      <c r="D683" s="14"/>
      <c r="E683" s="14"/>
      <c r="H683" s="3"/>
      <c r="I683" s="3"/>
      <c r="J683" s="3"/>
      <c r="K683" s="3"/>
      <c r="L683" s="3"/>
    </row>
    <row r="684" spans="1:12" s="2" customFormat="1" x14ac:dyDescent="0.2">
      <c r="A684" s="15"/>
      <c r="B684" s="12"/>
      <c r="C684" s="12"/>
      <c r="D684" s="12"/>
      <c r="E684" s="12"/>
      <c r="H684" s="3"/>
      <c r="I684" s="3"/>
      <c r="J684" s="3"/>
      <c r="K684" s="3"/>
      <c r="L684" s="3"/>
    </row>
    <row r="685" spans="1:12" s="2" customFormat="1" x14ac:dyDescent="0.2">
      <c r="A685" s="15"/>
      <c r="B685" s="12"/>
      <c r="C685" s="12"/>
      <c r="D685" s="12"/>
      <c r="E685" s="12"/>
      <c r="H685" s="3"/>
      <c r="I685" s="3"/>
      <c r="J685" s="3"/>
      <c r="K685" s="3"/>
      <c r="L685" s="3"/>
    </row>
    <row r="686" spans="1:12" s="2" customFormat="1" x14ac:dyDescent="0.2">
      <c r="A686" s="15"/>
      <c r="B686" s="12"/>
      <c r="C686" s="12"/>
      <c r="D686" s="12"/>
      <c r="E686" s="12"/>
      <c r="H686" s="3"/>
      <c r="I686" s="3"/>
      <c r="J686" s="3"/>
      <c r="K686" s="3"/>
      <c r="L686" s="3"/>
    </row>
    <row r="687" spans="1:12" s="2" customFormat="1" x14ac:dyDescent="0.2">
      <c r="A687" s="15"/>
      <c r="B687" s="12"/>
      <c r="C687" s="12"/>
      <c r="D687" s="12"/>
      <c r="E687" s="12"/>
      <c r="G687" s="3"/>
      <c r="H687" s="3"/>
      <c r="I687" s="3"/>
      <c r="J687" s="3"/>
      <c r="K687" s="3"/>
      <c r="L687" s="3"/>
    </row>
    <row r="688" spans="1:12" s="2" customFormat="1" x14ac:dyDescent="0.2">
      <c r="A688" s="15"/>
      <c r="B688" s="12"/>
      <c r="C688" s="12"/>
      <c r="D688" s="12"/>
      <c r="E688" s="12"/>
      <c r="G688" s="3"/>
      <c r="H688" s="3"/>
      <c r="I688" s="3"/>
      <c r="J688" s="3"/>
      <c r="K688" s="3"/>
      <c r="L688" s="3"/>
    </row>
    <row r="689" spans="1:12" s="2" customFormat="1" x14ac:dyDescent="0.2">
      <c r="A689" s="15"/>
      <c r="B689" s="12"/>
      <c r="C689" s="12"/>
      <c r="D689" s="12"/>
      <c r="E689" s="12"/>
      <c r="G689" s="3"/>
      <c r="H689" s="3"/>
      <c r="I689" s="3"/>
      <c r="J689" s="3"/>
      <c r="K689" s="3"/>
      <c r="L689" s="3"/>
    </row>
    <row r="690" spans="1:12" s="2" customFormat="1" x14ac:dyDescent="0.2">
      <c r="A690" s="15"/>
      <c r="B690" s="12"/>
      <c r="C690" s="12"/>
      <c r="D690" s="12"/>
      <c r="E690" s="12"/>
      <c r="G690" s="3"/>
      <c r="H690" s="3"/>
      <c r="I690" s="3"/>
      <c r="J690" s="3"/>
      <c r="K690" s="3"/>
      <c r="L690" s="3"/>
    </row>
    <row r="691" spans="1:12" s="2" customFormat="1" x14ac:dyDescent="0.2">
      <c r="A691" s="15"/>
      <c r="B691" s="12"/>
      <c r="C691" s="12"/>
      <c r="D691" s="12"/>
      <c r="E691" s="12"/>
      <c r="G691" s="3"/>
      <c r="H691" s="3"/>
      <c r="I691" s="3"/>
      <c r="J691" s="3"/>
      <c r="K691" s="3"/>
      <c r="L691" s="3"/>
    </row>
    <row r="692" spans="1:12" s="2" customFormat="1" x14ac:dyDescent="0.2">
      <c r="A692" s="15"/>
      <c r="B692" s="12"/>
      <c r="C692" s="12"/>
      <c r="D692" s="12"/>
      <c r="E692" s="12"/>
      <c r="G692" s="3"/>
      <c r="H692" s="3"/>
      <c r="I692" s="3"/>
      <c r="J692" s="3"/>
      <c r="K692" s="3"/>
      <c r="L692" s="3"/>
    </row>
    <row r="693" spans="1:12" s="2" customFormat="1" x14ac:dyDescent="0.2">
      <c r="A693" s="15"/>
      <c r="B693" s="12"/>
      <c r="C693" s="12"/>
      <c r="D693" s="12"/>
      <c r="E693" s="12"/>
      <c r="G693" s="3"/>
      <c r="H693" s="3"/>
      <c r="I693" s="3"/>
      <c r="J693" s="3"/>
      <c r="K693" s="3"/>
      <c r="L693" s="3"/>
    </row>
  </sheetData>
  <mergeCells count="1">
    <mergeCell ref="F3:G3"/>
  </mergeCells>
  <conditionalFormatting sqref="A28:A35">
    <cfRule type="expression" dxfId="72" priority="71" stopIfTrue="1">
      <formula>NOT(ISERROR(SEARCH("County",A28)))</formula>
    </cfRule>
  </conditionalFormatting>
  <conditionalFormatting sqref="A260:A274">
    <cfRule type="expression" dxfId="71" priority="25" stopIfTrue="1">
      <formula>NOT(ISERROR(SEARCH("County",A260)))</formula>
    </cfRule>
  </conditionalFormatting>
  <conditionalFormatting sqref="A334:A369">
    <cfRule type="expression" dxfId="70" priority="53" stopIfTrue="1">
      <formula>NOT(ISERROR(SEARCH("County",A334)))</formula>
    </cfRule>
  </conditionalFormatting>
  <conditionalFormatting sqref="A386:A395">
    <cfRule type="expression" dxfId="69" priority="50" stopIfTrue="1">
      <formula>NOT(ISERROR(SEARCH("County",A386)))</formula>
    </cfRule>
  </conditionalFormatting>
  <conditionalFormatting sqref="A402:A415">
    <cfRule type="expression" dxfId="68" priority="48" stopIfTrue="1">
      <formula>NOT(ISERROR(SEARCH("County",A402)))</formula>
    </cfRule>
  </conditionalFormatting>
  <conditionalFormatting sqref="A423:A461">
    <cfRule type="expression" dxfId="67" priority="45" stopIfTrue="1">
      <formula>NOT(ISERROR(SEARCH("County",A423)))</formula>
    </cfRule>
  </conditionalFormatting>
  <conditionalFormatting sqref="A464:A470">
    <cfRule type="expression" dxfId="66" priority="44" stopIfTrue="1">
      <formula>NOT(ISERROR(SEARCH("County",A464)))</formula>
    </cfRule>
  </conditionalFormatting>
  <conditionalFormatting sqref="A500:A517">
    <cfRule type="expression" dxfId="65" priority="41" stopIfTrue="1">
      <formula>NOT(ISERROR(SEARCH("County",A500)))</formula>
    </cfRule>
  </conditionalFormatting>
  <conditionalFormatting sqref="A520:A525">
    <cfRule type="expression" dxfId="64" priority="40" stopIfTrue="1">
      <formula>NOT(ISERROR(SEARCH("County",A520)))</formula>
    </cfRule>
  </conditionalFormatting>
  <conditionalFormatting sqref="A630:A693">
    <cfRule type="expression" dxfId="63" priority="1" stopIfTrue="1">
      <formula>NOT(ISERROR(SEARCH("County",A630)))</formula>
    </cfRule>
  </conditionalFormatting>
  <conditionalFormatting sqref="A10:B20">
    <cfRule type="expression" dxfId="62" priority="73" stopIfTrue="1">
      <formula>NOT(ISERROR(SEARCH("County",A10)))</formula>
    </cfRule>
  </conditionalFormatting>
  <conditionalFormatting sqref="A22:B25">
    <cfRule type="expression" dxfId="61" priority="72" stopIfTrue="1">
      <formula>NOT(ISERROR(SEARCH("County",A22)))</formula>
    </cfRule>
  </conditionalFormatting>
  <conditionalFormatting sqref="A37:B42">
    <cfRule type="expression" dxfId="60" priority="70" stopIfTrue="1">
      <formula>NOT(ISERROR(SEARCH("County",A37)))</formula>
    </cfRule>
  </conditionalFormatting>
  <conditionalFormatting sqref="A65:B95">
    <cfRule type="expression" dxfId="59" priority="68" stopIfTrue="1">
      <formula>NOT(ISERROR(SEARCH("County",A65)))</formula>
    </cfRule>
  </conditionalFormatting>
  <conditionalFormatting sqref="A97:B100">
    <cfRule type="expression" dxfId="58" priority="67" stopIfTrue="1">
      <formula>NOT(ISERROR(SEARCH("County",A97)))</formula>
    </cfRule>
  </conditionalFormatting>
  <conditionalFormatting sqref="A102:B104">
    <cfRule type="expression" dxfId="57" priority="66" stopIfTrue="1">
      <formula>NOT(ISERROR(SEARCH("County",A102)))</formula>
    </cfRule>
  </conditionalFormatting>
  <conditionalFormatting sqref="A106:B109">
    <cfRule type="expression" dxfId="56" priority="65" stopIfTrue="1">
      <formula>NOT(ISERROR(SEARCH("County",A106)))</formula>
    </cfRule>
  </conditionalFormatting>
  <conditionalFormatting sqref="A111:B116">
    <cfRule type="expression" dxfId="55" priority="64" stopIfTrue="1">
      <formula>NOT(ISERROR(SEARCH("County",A111)))</formula>
    </cfRule>
  </conditionalFormatting>
  <conditionalFormatting sqref="A118:B122">
    <cfRule type="expression" dxfId="54" priority="9" stopIfTrue="1">
      <formula>NOT(ISERROR(SEARCH("County",A118)))</formula>
    </cfRule>
  </conditionalFormatting>
  <conditionalFormatting sqref="A124:B127">
    <cfRule type="expression" dxfId="53" priority="10" stopIfTrue="1">
      <formula>NOT(ISERROR(SEARCH("County",A124)))</formula>
    </cfRule>
  </conditionalFormatting>
  <conditionalFormatting sqref="A129:B131">
    <cfRule type="expression" dxfId="52" priority="11" stopIfTrue="1">
      <formula>NOT(ISERROR(SEARCH("County",A129)))</formula>
    </cfRule>
  </conditionalFormatting>
  <conditionalFormatting sqref="A133:B136">
    <cfRule type="expression" dxfId="51" priority="12" stopIfTrue="1">
      <formula>NOT(ISERROR(SEARCH("County",A133)))</formula>
    </cfRule>
  </conditionalFormatting>
  <conditionalFormatting sqref="A145:B148">
    <cfRule type="expression" dxfId="50" priority="63" stopIfTrue="1">
      <formula>NOT(ISERROR(SEARCH("County",A145)))</formula>
    </cfRule>
  </conditionalFormatting>
  <conditionalFormatting sqref="A150:B156">
    <cfRule type="expression" dxfId="49" priority="62" stopIfTrue="1">
      <formula>NOT(ISERROR(SEARCH("County",A150)))</formula>
    </cfRule>
  </conditionalFormatting>
  <conditionalFormatting sqref="A158:B161">
    <cfRule type="expression" dxfId="48" priority="13" stopIfTrue="1">
      <formula>NOT(ISERROR(SEARCH("County",A158)))</formula>
    </cfRule>
  </conditionalFormatting>
  <conditionalFormatting sqref="A170:B170">
    <cfRule type="expression" dxfId="47" priority="14" stopIfTrue="1">
      <formula>NOT(ISERROR(SEARCH("County",A170)))</formula>
    </cfRule>
  </conditionalFormatting>
  <conditionalFormatting sqref="A172:B176">
    <cfRule type="expression" dxfId="46" priority="15" stopIfTrue="1">
      <formula>NOT(ISERROR(SEARCH("County",A172)))</formula>
    </cfRule>
  </conditionalFormatting>
  <conditionalFormatting sqref="A178:B180">
    <cfRule type="expression" dxfId="45" priority="16" stopIfTrue="1">
      <formula>NOT(ISERROR(SEARCH("County",A178)))</formula>
    </cfRule>
  </conditionalFormatting>
  <conditionalFormatting sqref="A182:B185">
    <cfRule type="expression" dxfId="44" priority="61" stopIfTrue="1">
      <formula>NOT(ISERROR(SEARCH("County",A182)))</formula>
    </cfRule>
  </conditionalFormatting>
  <conditionalFormatting sqref="A187:B191">
    <cfRule type="expression" dxfId="43" priority="17" stopIfTrue="1">
      <formula>NOT(ISERROR(SEARCH("County",A187)))</formula>
    </cfRule>
  </conditionalFormatting>
  <conditionalFormatting sqref="A193:B197">
    <cfRule type="expression" dxfId="42" priority="18" stopIfTrue="1">
      <formula>NOT(ISERROR(SEARCH("County",A193)))</formula>
    </cfRule>
  </conditionalFormatting>
  <conditionalFormatting sqref="A199:B202">
    <cfRule type="expression" dxfId="41" priority="19" stopIfTrue="1">
      <formula>NOT(ISERROR(SEARCH("County",A199)))</formula>
    </cfRule>
  </conditionalFormatting>
  <conditionalFormatting sqref="A207:B207">
    <cfRule type="expression" dxfId="40" priority="20" stopIfTrue="1">
      <formula>NOT(ISERROR(SEARCH("County",A207)))</formula>
    </cfRule>
  </conditionalFormatting>
  <conditionalFormatting sqref="A209:B213">
    <cfRule type="expression" dxfId="39" priority="60" stopIfTrue="1">
      <formula>NOT(ISERROR(SEARCH("County",A209)))</formula>
    </cfRule>
  </conditionalFormatting>
  <conditionalFormatting sqref="A215:B219">
    <cfRule type="expression" dxfId="38" priority="21" stopIfTrue="1">
      <formula>NOT(ISERROR(SEARCH("County",A215)))</formula>
    </cfRule>
  </conditionalFormatting>
  <conditionalFormatting sqref="A221:B227">
    <cfRule type="expression" dxfId="37" priority="22" stopIfTrue="1">
      <formula>NOT(ISERROR(SEARCH("County",A221)))</formula>
    </cfRule>
  </conditionalFormatting>
  <conditionalFormatting sqref="A229:B235">
    <cfRule type="expression" dxfId="36" priority="59" stopIfTrue="1">
      <formula>NOT(ISERROR(SEARCH("County",A229)))</formula>
    </cfRule>
  </conditionalFormatting>
  <conditionalFormatting sqref="A237:B249">
    <cfRule type="expression" dxfId="35" priority="23" stopIfTrue="1">
      <formula>NOT(ISERROR(SEARCH("County",A237)))</formula>
    </cfRule>
  </conditionalFormatting>
  <conditionalFormatting sqref="A251:B253">
    <cfRule type="expression" dxfId="34" priority="58" stopIfTrue="1">
      <formula>NOT(ISERROR(SEARCH("County",A251)))</formula>
    </cfRule>
  </conditionalFormatting>
  <conditionalFormatting sqref="A255:B257">
    <cfRule type="expression" dxfId="33" priority="24" stopIfTrue="1">
      <formula>NOT(ISERROR(SEARCH("County",A255)))</formula>
    </cfRule>
  </conditionalFormatting>
  <conditionalFormatting sqref="A276:B282">
    <cfRule type="expression" dxfId="32" priority="57" stopIfTrue="1">
      <formula>NOT(ISERROR(SEARCH("County",A276)))</formula>
    </cfRule>
  </conditionalFormatting>
  <conditionalFormatting sqref="A284:B286">
    <cfRule type="expression" dxfId="31" priority="56" stopIfTrue="1">
      <formula>NOT(ISERROR(SEARCH("County",A284)))</formula>
    </cfRule>
  </conditionalFormatting>
  <conditionalFormatting sqref="A309:B316">
    <cfRule type="expression" dxfId="30" priority="55" stopIfTrue="1">
      <formula>NOT(ISERROR(SEARCH("County",A309)))</formula>
    </cfRule>
  </conditionalFormatting>
  <conditionalFormatting sqref="A318:B324">
    <cfRule type="expression" dxfId="29" priority="8" stopIfTrue="1">
      <formula>NOT(ISERROR(SEARCH("County",A318)))</formula>
    </cfRule>
  </conditionalFormatting>
  <conditionalFormatting sqref="A326:B331">
    <cfRule type="expression" dxfId="28" priority="54" stopIfTrue="1">
      <formula>NOT(ISERROR(SEARCH("County",A326)))</formula>
    </cfRule>
  </conditionalFormatting>
  <conditionalFormatting sqref="A371:B377">
    <cfRule type="expression" dxfId="27" priority="52" stopIfTrue="1">
      <formula>NOT(ISERROR(SEARCH("County",A371)))</formula>
    </cfRule>
  </conditionalFormatting>
  <conditionalFormatting sqref="A379:B383">
    <cfRule type="expression" dxfId="26" priority="51" stopIfTrue="1">
      <formula>NOT(ISERROR(SEARCH("County",A379)))</formula>
    </cfRule>
  </conditionalFormatting>
  <conditionalFormatting sqref="A397:B399">
    <cfRule type="expression" dxfId="25" priority="49" stopIfTrue="1">
      <formula>NOT(ISERROR(SEARCH("County",A397)))</formula>
    </cfRule>
  </conditionalFormatting>
  <conditionalFormatting sqref="A417:B420">
    <cfRule type="expression" dxfId="24" priority="46" stopIfTrue="1">
      <formula>NOT(ISERROR(SEARCH("County",A417)))</formula>
    </cfRule>
  </conditionalFormatting>
  <conditionalFormatting sqref="A472:B497">
    <cfRule type="expression" dxfId="23" priority="42" stopIfTrue="1">
      <formula>NOT(ISERROR(SEARCH("County",A472)))</formula>
    </cfRule>
  </conditionalFormatting>
  <conditionalFormatting sqref="A527:B532">
    <cfRule type="expression" dxfId="22" priority="38" stopIfTrue="1">
      <formula>NOT(ISERROR(SEARCH("County",A527)))</formula>
    </cfRule>
  </conditionalFormatting>
  <conditionalFormatting sqref="A534:B538">
    <cfRule type="expression" dxfId="21" priority="37" stopIfTrue="1">
      <formula>NOT(ISERROR(SEARCH("County",A534)))</formula>
    </cfRule>
  </conditionalFormatting>
  <conditionalFormatting sqref="A540:B544">
    <cfRule type="expression" dxfId="20" priority="36" stopIfTrue="1">
      <formula>NOT(ISERROR(SEARCH("County",A540)))</formula>
    </cfRule>
  </conditionalFormatting>
  <conditionalFormatting sqref="A546:B551">
    <cfRule type="expression" dxfId="19" priority="35" stopIfTrue="1">
      <formula>NOT(ISERROR(SEARCH("County",A546)))</formula>
    </cfRule>
  </conditionalFormatting>
  <conditionalFormatting sqref="A553:B561">
    <cfRule type="expression" dxfId="18" priority="34" stopIfTrue="1">
      <formula>NOT(ISERROR(SEARCH("County",A553)))</formula>
    </cfRule>
  </conditionalFormatting>
  <conditionalFormatting sqref="A563:B569">
    <cfRule type="expression" dxfId="17" priority="33" stopIfTrue="1">
      <formula>NOT(ISERROR(SEARCH("County",A563)))</formula>
    </cfRule>
  </conditionalFormatting>
  <conditionalFormatting sqref="A571:B574">
    <cfRule type="expression" dxfId="16" priority="32" stopIfTrue="1">
      <formula>NOT(ISERROR(SEARCH("County",A571)))</formula>
    </cfRule>
  </conditionalFormatting>
  <conditionalFormatting sqref="A576:B578">
    <cfRule type="expression" dxfId="15" priority="31" stopIfTrue="1">
      <formula>NOT(ISERROR(SEARCH("County",A576)))</formula>
    </cfRule>
  </conditionalFormatting>
  <conditionalFormatting sqref="A580:B584">
    <cfRule type="expression" dxfId="14" priority="30" stopIfTrue="1">
      <formula>NOT(ISERROR(SEARCH("County",A580)))</formula>
    </cfRule>
  </conditionalFormatting>
  <conditionalFormatting sqref="A586:B604">
    <cfRule type="expression" dxfId="13" priority="29" stopIfTrue="1">
      <formula>NOT(ISERROR(SEARCH("County",A586)))</formula>
    </cfRule>
  </conditionalFormatting>
  <conditionalFormatting sqref="A606:B609">
    <cfRule type="expression" dxfId="12" priority="28" stopIfTrue="1">
      <formula>NOT(ISERROR(SEARCH("County",A606)))</formula>
    </cfRule>
  </conditionalFormatting>
  <conditionalFormatting sqref="A615:B615">
    <cfRule type="expression" dxfId="11" priority="27" stopIfTrue="1">
      <formula>NOT(ISERROR(SEARCH("County",A615)))</formula>
    </cfRule>
  </conditionalFormatting>
  <conditionalFormatting sqref="A617:B623">
    <cfRule type="expression" dxfId="10" priority="26" stopIfTrue="1">
      <formula>NOT(ISERROR(SEARCH("County",A617)))</formula>
    </cfRule>
  </conditionalFormatting>
  <conditionalFormatting sqref="A8:C8">
    <cfRule type="expression" dxfId="9" priority="2" stopIfTrue="1">
      <formula>NOT(ISERROR(SEARCH("County",A8)))</formula>
    </cfRule>
  </conditionalFormatting>
  <conditionalFormatting sqref="A26:C26 A27:B27 B32:B34 A36:C36 A43:C43 A44:B51 A52 A53:B60 A62:C62 A63:B63 A96:C96 A101:C101 A105:C105 A110:C110 A117:C117 A123:C123 A128:C128 A132:C132 A137:C137 A138:B143 A144:C144 A149:C149 A157:C157 A162:C162 A163:B163 B164 A164:A169 B167:B169 A171:C171 A177:C177 A181:C181 A186:C186 A192:C192 A198:C198 A203:C203 A204:B204 B205 A205:A206 A208:C208 A214:C214 A220:C220 A228:C228 A236:C236 A250:C250 A254:C254 A258:C258 A259:B259 B264:B273 A275:C275 A283:C283 A287:C287 A288:B297 A298:C298 A299:B301 A302:C302 A303:B307 A308:C308 A317:C317 A325:C325 A332:C332 A333:B333 B367:B368 A370:C370 A378:C378 A384:C384 A385:B385 A396:C396 A400:C400 A401:B401 B402 A416:C416 A421:C421 A422:B422 B454:B460 A462:C462 A463:B463 B464:B468 A471:C471 A498:C498 A499:B499 B508:B516 A518:C518 A519:B519 A526:C526 A533:C533 A539:C539 A545:C545 A552:C552 A562:C562 A570:C570 A575:C575 A579:C579 A585:C585 A605:C605 A610:C610 A611:B611 B612 A612:A614 B614 A616:C616 A624:A628">
    <cfRule type="expression" dxfId="8" priority="75" stopIfTrue="1">
      <formula>NOT(ISERROR(SEARCH("County",A26)))</formula>
    </cfRule>
  </conditionalFormatting>
  <conditionalFormatting sqref="A21:E21 B28:B30 B260:B262 B334:B339 B341:B350 B352:B357 B359:B365 B404:B406 B408:B411 B423:B450 B452 B500:B506 C629 B682:E693">
    <cfRule type="expression" dxfId="7" priority="74" stopIfTrue="1">
      <formula>NOT(ISERROR(SEARCH("County",A21)))</formula>
    </cfRule>
  </conditionalFormatting>
  <conditionalFormatting sqref="B413:B415">
    <cfRule type="expression" dxfId="6" priority="47" stopIfTrue="1">
      <formula>NOT(ISERROR(SEARCH("County",B413)))</formula>
    </cfRule>
  </conditionalFormatting>
  <conditionalFormatting sqref="B470">
    <cfRule type="expression" dxfId="5" priority="43" stopIfTrue="1">
      <formula>NOT(ISERROR(SEARCH("County",B470)))</formula>
    </cfRule>
  </conditionalFormatting>
  <conditionalFormatting sqref="B521:B525">
    <cfRule type="expression" dxfId="4" priority="39" stopIfTrue="1">
      <formula>NOT(ISERROR(SEARCH("County",B521)))</formula>
    </cfRule>
  </conditionalFormatting>
  <conditionalFormatting sqref="B624:C625 B626:G626">
    <cfRule type="expression" dxfId="3" priority="5" stopIfTrue="1">
      <formula>NOT(ISERROR(SEARCH("County",B624)))</formula>
    </cfRule>
  </conditionalFormatting>
  <conditionalFormatting sqref="B627:C628">
    <cfRule type="expression" dxfId="2" priority="4" stopIfTrue="1">
      <formula>NOT(ISERROR(SEARCH("County",B627)))</formula>
    </cfRule>
  </conditionalFormatting>
  <conditionalFormatting sqref="B632:C681">
    <cfRule type="expression" dxfId="1" priority="6" stopIfTrue="1">
      <formula>NOT(ISERROR(SEARCH("County",B632)))</formula>
    </cfRule>
  </conditionalFormatting>
  <conditionalFormatting sqref="B631:G631">
    <cfRule type="expression" dxfId="0" priority="7" stopIfTrue="1">
      <formula>NOT(ISERROR(SEARCH("County",B631)))</formula>
    </cfRule>
  </conditionalFormatting>
  <pageMargins left="0.5" right="0.5" top="0.75" bottom="0.5" header="0.3" footer="0.3"/>
  <pageSetup scale="94" orientation="portrait" r:id="rId1"/>
  <headerFooter>
    <oddHeader>&amp;CAPRIL 1, 2012 FINAL POPULATION ESTIMATES</oddHeader>
    <oddFooter>&amp;LSource: Bureau of Economic and Business Research, University of Florida</oddFooter>
  </headerFooter>
  <rowBreaks count="13" manualBreakCount="13">
    <brk id="49" max="16383" man="1"/>
    <brk id="96" max="16383" man="1"/>
    <brk id="144" max="16383" man="1"/>
    <brk id="192" max="16383" man="1"/>
    <brk id="236" max="16383" man="1"/>
    <brk id="283" max="16383" man="1"/>
    <brk id="332" max="16383" man="1"/>
    <brk id="378" max="16383" man="1"/>
    <brk id="421" max="16383" man="1"/>
    <brk id="471" max="16383" man="1"/>
    <brk id="518" max="16383" man="1"/>
    <brk id="562" max="16383" man="1"/>
    <brk id="605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56"/>
  <sheetViews>
    <sheetView view="pageBreakPreview" zoomScaleNormal="100" zoomScaleSheetLayoutView="100" zoomScalePageLayoutView="22" workbookViewId="0">
      <selection activeCell="N43" sqref="N43"/>
    </sheetView>
  </sheetViews>
  <sheetFormatPr defaultColWidth="9.140625" defaultRowHeight="12.75" x14ac:dyDescent="0.2"/>
  <cols>
    <col min="1" max="1" width="3.7109375" style="17" customWidth="1"/>
    <col min="2" max="2" width="32.28515625" style="17" customWidth="1"/>
    <col min="3" max="3" width="17" style="50" bestFit="1" customWidth="1"/>
    <col min="4" max="4" width="15.7109375" style="50" bestFit="1" customWidth="1"/>
    <col min="5" max="5" width="17" style="50" bestFit="1" customWidth="1"/>
    <col min="6" max="6" width="15.140625" style="49" bestFit="1" customWidth="1"/>
    <col min="7" max="7" width="12.7109375" style="50" bestFit="1" customWidth="1"/>
    <col min="8" max="8" width="10.7109375" style="51" customWidth="1"/>
    <col min="9" max="9" width="10.28515625" style="52" customWidth="1"/>
    <col min="10" max="10" width="3.7109375" style="17" customWidth="1"/>
    <col min="11" max="16384" width="9.140625" style="17"/>
  </cols>
  <sheetData>
    <row r="1" spans="1:10" ht="30" customHeight="1" x14ac:dyDescent="0.35">
      <c r="B1" s="281"/>
      <c r="C1" s="281"/>
      <c r="D1" s="281"/>
      <c r="E1" s="281"/>
      <c r="F1" s="281"/>
      <c r="G1" s="281"/>
      <c r="H1" s="281"/>
      <c r="I1" s="281"/>
    </row>
    <row r="2" spans="1:10" ht="52.5" customHeight="1" x14ac:dyDescent="0.2">
      <c r="B2" s="282"/>
      <c r="C2" s="282"/>
      <c r="D2" s="282"/>
      <c r="E2" s="282"/>
      <c r="F2" s="282"/>
      <c r="G2" s="282"/>
      <c r="H2" s="282"/>
      <c r="I2" s="282"/>
    </row>
    <row r="3" spans="1:10" ht="1.5" customHeight="1" x14ac:dyDescent="0.2">
      <c r="A3" s="225"/>
      <c r="B3" s="226"/>
      <c r="C3" s="226"/>
      <c r="D3" s="226"/>
      <c r="E3" s="226"/>
      <c r="F3" s="226"/>
      <c r="G3" s="226"/>
      <c r="H3" s="226"/>
      <c r="I3" s="226"/>
      <c r="J3" s="225"/>
    </row>
    <row r="4" spans="1:10" ht="17.25" customHeight="1" x14ac:dyDescent="0.25">
      <c r="A4" s="277"/>
      <c r="B4" s="191"/>
      <c r="C4" s="192" t="s">
        <v>0</v>
      </c>
      <c r="D4" s="192" t="s">
        <v>1</v>
      </c>
      <c r="E4" s="192" t="s">
        <v>2</v>
      </c>
      <c r="F4" s="494" t="s">
        <v>3</v>
      </c>
      <c r="G4" s="494"/>
      <c r="H4" s="494" t="s">
        <v>4</v>
      </c>
      <c r="I4" s="494"/>
      <c r="J4" s="225"/>
    </row>
    <row r="5" spans="1:10" ht="15.6" customHeight="1" x14ac:dyDescent="0.2">
      <c r="A5" s="277"/>
      <c r="B5" s="192" t="s">
        <v>5</v>
      </c>
      <c r="C5" s="192" t="s">
        <v>1446</v>
      </c>
      <c r="D5" s="192" t="s">
        <v>1447</v>
      </c>
      <c r="E5" s="192" t="s">
        <v>1447</v>
      </c>
      <c r="F5" s="193">
        <v>2010</v>
      </c>
      <c r="G5" s="193">
        <v>2018</v>
      </c>
      <c r="H5" s="194">
        <v>2000</v>
      </c>
      <c r="I5" s="194">
        <v>2018</v>
      </c>
      <c r="J5" s="225"/>
    </row>
    <row r="6" spans="1:10" ht="18" customHeight="1" x14ac:dyDescent="0.2">
      <c r="A6" s="277"/>
      <c r="B6" s="192" t="s">
        <v>8</v>
      </c>
      <c r="C6" s="195">
        <v>40269</v>
      </c>
      <c r="D6" s="195">
        <v>43191</v>
      </c>
      <c r="E6" s="195">
        <v>43556</v>
      </c>
      <c r="F6" s="193">
        <v>2019</v>
      </c>
      <c r="G6" s="193">
        <v>2019</v>
      </c>
      <c r="H6" s="193">
        <v>2019</v>
      </c>
      <c r="I6" s="193">
        <v>2019</v>
      </c>
      <c r="J6" s="225"/>
    </row>
    <row r="7" spans="1:10" ht="12" customHeight="1" x14ac:dyDescent="0.2">
      <c r="A7" s="278"/>
      <c r="B7" s="247"/>
      <c r="C7" s="248"/>
      <c r="D7" s="248"/>
      <c r="E7" s="248"/>
      <c r="F7" s="249"/>
      <c r="G7" s="250"/>
      <c r="H7" s="251"/>
      <c r="I7" s="252"/>
      <c r="J7" s="246"/>
    </row>
    <row r="8" spans="1:10" ht="14.65" customHeight="1" x14ac:dyDescent="0.25">
      <c r="A8" s="277"/>
      <c r="B8" s="259" t="s">
        <v>598</v>
      </c>
      <c r="C8" s="260">
        <v>247336</v>
      </c>
      <c r="D8" s="260">
        <v>263300</v>
      </c>
      <c r="E8" s="261">
        <f>ROUND('BEBR 2019 Estimates'!C10,-2)</f>
        <v>267300</v>
      </c>
      <c r="F8" s="262">
        <f>E8-C8</f>
        <v>19964</v>
      </c>
      <c r="G8" s="262">
        <f>ROUND(E8-D8,-1)</f>
        <v>4000</v>
      </c>
      <c r="H8" s="263">
        <f t="shared" ref="H8:I18" si="0">F8/C8</f>
        <v>8.0716110877510752E-2</v>
      </c>
      <c r="I8" s="263">
        <f t="shared" si="0"/>
        <v>1.5191796429927839E-2</v>
      </c>
      <c r="J8" s="225"/>
    </row>
    <row r="9" spans="1:10" ht="15" x14ac:dyDescent="0.2">
      <c r="A9" s="277"/>
      <c r="B9" s="53" t="s">
        <v>10</v>
      </c>
      <c r="C9" s="29">
        <v>9059</v>
      </c>
      <c r="D9" s="29">
        <v>10160</v>
      </c>
      <c r="E9" s="54">
        <f>ROUND('BEBR 2019 Estimates'!C11,-1)</f>
        <v>10300</v>
      </c>
      <c r="F9" s="31">
        <f t="shared" ref="F9:F18" si="1">E9-C9</f>
        <v>1241</v>
      </c>
      <c r="G9" s="31">
        <f t="shared" ref="G9:G18" si="2">E9-D9</f>
        <v>140</v>
      </c>
      <c r="H9" s="32">
        <f t="shared" si="0"/>
        <v>0.13699083784082128</v>
      </c>
      <c r="I9" s="32">
        <f t="shared" si="0"/>
        <v>1.3779527559055118E-2</v>
      </c>
      <c r="J9" s="225"/>
    </row>
    <row r="10" spans="1:10" ht="15" x14ac:dyDescent="0.2">
      <c r="A10" s="277"/>
      <c r="B10" s="53" t="s">
        <v>11</v>
      </c>
      <c r="C10" s="29">
        <v>1118</v>
      </c>
      <c r="D10" s="29">
        <v>1170</v>
      </c>
      <c r="E10" s="54">
        <f>ROUND('BEBR 2019 Estimates'!C12,-1)</f>
        <v>1200</v>
      </c>
      <c r="F10" s="31">
        <f t="shared" si="1"/>
        <v>82</v>
      </c>
      <c r="G10" s="31">
        <f t="shared" si="2"/>
        <v>30</v>
      </c>
      <c r="H10" s="32">
        <f t="shared" si="0"/>
        <v>7.3345259391771014E-2</v>
      </c>
      <c r="I10" s="32">
        <f t="shared" si="0"/>
        <v>2.564102564102564E-2</v>
      </c>
      <c r="J10" s="225"/>
    </row>
    <row r="11" spans="1:10" ht="15" x14ac:dyDescent="0.2">
      <c r="A11" s="277"/>
      <c r="B11" s="53" t="s">
        <v>12</v>
      </c>
      <c r="C11" s="29">
        <v>124476</v>
      </c>
      <c r="D11" s="29">
        <v>131220</v>
      </c>
      <c r="E11" s="54">
        <f>ROUND('BEBR 2019 Estimates'!C13,-1)</f>
        <v>133070</v>
      </c>
      <c r="F11" s="31">
        <f t="shared" si="1"/>
        <v>8594</v>
      </c>
      <c r="G11" s="31">
        <f t="shared" si="2"/>
        <v>1850</v>
      </c>
      <c r="H11" s="32">
        <f t="shared" si="0"/>
        <v>6.9041421639512837E-2</v>
      </c>
      <c r="I11" s="32">
        <f t="shared" si="0"/>
        <v>1.4098460600518213E-2</v>
      </c>
      <c r="J11" s="225"/>
    </row>
    <row r="12" spans="1:10" ht="15" x14ac:dyDescent="0.2">
      <c r="A12" s="277"/>
      <c r="B12" s="53" t="s">
        <v>13</v>
      </c>
      <c r="C12" s="29">
        <v>1417</v>
      </c>
      <c r="D12" s="29">
        <v>1420</v>
      </c>
      <c r="E12" s="54">
        <f>ROUND('BEBR 2019 Estimates'!C14,-1)</f>
        <v>1460</v>
      </c>
      <c r="F12" s="31">
        <f t="shared" si="1"/>
        <v>43</v>
      </c>
      <c r="G12" s="31">
        <f t="shared" si="2"/>
        <v>40</v>
      </c>
      <c r="H12" s="32">
        <f t="shared" si="0"/>
        <v>3.0345800988002825E-2</v>
      </c>
      <c r="I12" s="32">
        <f t="shared" si="0"/>
        <v>2.8169014084507043E-2</v>
      </c>
      <c r="J12" s="225"/>
    </row>
    <row r="13" spans="1:10" ht="15" x14ac:dyDescent="0.2">
      <c r="A13" s="277"/>
      <c r="B13" s="53" t="s">
        <v>14</v>
      </c>
      <c r="C13" s="29">
        <v>5350</v>
      </c>
      <c r="D13" s="29">
        <v>6220</v>
      </c>
      <c r="E13" s="54">
        <f>ROUND('BEBR 2019 Estimates'!C15,-1)</f>
        <v>6440</v>
      </c>
      <c r="F13" s="31">
        <f t="shared" si="1"/>
        <v>1090</v>
      </c>
      <c r="G13" s="31">
        <f t="shared" si="2"/>
        <v>220</v>
      </c>
      <c r="H13" s="32">
        <f t="shared" si="0"/>
        <v>0.20373831775700935</v>
      </c>
      <c r="I13" s="32">
        <f t="shared" si="0"/>
        <v>3.5369774919614148E-2</v>
      </c>
      <c r="J13" s="225"/>
    </row>
    <row r="14" spans="1:10" ht="15" x14ac:dyDescent="0.2">
      <c r="A14" s="277"/>
      <c r="B14" s="53" t="s">
        <v>15</v>
      </c>
      <c r="C14" s="29">
        <v>360</v>
      </c>
      <c r="D14" s="29">
        <v>390</v>
      </c>
      <c r="E14" s="54">
        <f>ROUND('BEBR 2019 Estimates'!C16,-1)</f>
        <v>390</v>
      </c>
      <c r="F14" s="31">
        <f t="shared" si="1"/>
        <v>30</v>
      </c>
      <c r="G14" s="31">
        <f t="shared" si="2"/>
        <v>0</v>
      </c>
      <c r="H14" s="32">
        <f t="shared" si="0"/>
        <v>8.3333333333333329E-2</v>
      </c>
      <c r="I14" s="32">
        <f t="shared" si="0"/>
        <v>0</v>
      </c>
      <c r="J14" s="225"/>
    </row>
    <row r="15" spans="1:10" ht="15" x14ac:dyDescent="0.2">
      <c r="A15" s="277"/>
      <c r="B15" s="53" t="s">
        <v>16</v>
      </c>
      <c r="C15" s="29">
        <v>600</v>
      </c>
      <c r="D15" s="29">
        <v>610</v>
      </c>
      <c r="E15" s="54">
        <f>ROUND('BEBR 2019 Estimates'!C17,-1)</f>
        <v>620</v>
      </c>
      <c r="F15" s="31">
        <f t="shared" si="1"/>
        <v>20</v>
      </c>
      <c r="G15" s="31">
        <f t="shared" si="2"/>
        <v>10</v>
      </c>
      <c r="H15" s="32">
        <f t="shared" si="0"/>
        <v>3.3333333333333333E-2</v>
      </c>
      <c r="I15" s="32">
        <f t="shared" si="0"/>
        <v>1.6393442622950821E-2</v>
      </c>
      <c r="J15" s="225"/>
    </row>
    <row r="16" spans="1:10" ht="15" x14ac:dyDescent="0.2">
      <c r="A16" s="277"/>
      <c r="B16" s="53" t="s">
        <v>17</v>
      </c>
      <c r="C16" s="29">
        <v>4950</v>
      </c>
      <c r="D16" s="29">
        <v>6250</v>
      </c>
      <c r="E16" s="54">
        <f>ROUND('BEBR 2019 Estimates'!C18,-1)</f>
        <v>6570</v>
      </c>
      <c r="F16" s="31">
        <f t="shared" si="1"/>
        <v>1620</v>
      </c>
      <c r="G16" s="31">
        <f t="shared" si="2"/>
        <v>320</v>
      </c>
      <c r="H16" s="32">
        <f t="shared" si="0"/>
        <v>0.32727272727272727</v>
      </c>
      <c r="I16" s="32">
        <f t="shared" si="0"/>
        <v>5.1200000000000002E-2</v>
      </c>
      <c r="J16" s="225"/>
    </row>
    <row r="17" spans="1:10" ht="15" x14ac:dyDescent="0.2">
      <c r="A17" s="277"/>
      <c r="B17" s="53" t="s">
        <v>18</v>
      </c>
      <c r="C17" s="29">
        <v>1015</v>
      </c>
      <c r="D17" s="29">
        <v>960</v>
      </c>
      <c r="E17" s="54">
        <f>ROUND('BEBR 2019 Estimates'!C19,-1)</f>
        <v>960</v>
      </c>
      <c r="F17" s="31">
        <f t="shared" si="1"/>
        <v>-55</v>
      </c>
      <c r="G17" s="31">
        <f t="shared" si="2"/>
        <v>0</v>
      </c>
      <c r="H17" s="32">
        <f t="shared" si="0"/>
        <v>-5.4187192118226604E-2</v>
      </c>
      <c r="I17" s="32">
        <f t="shared" si="0"/>
        <v>0</v>
      </c>
      <c r="J17" s="225"/>
    </row>
    <row r="18" spans="1:10" ht="15" x14ac:dyDescent="0.2">
      <c r="A18" s="277"/>
      <c r="B18" s="53" t="s">
        <v>19</v>
      </c>
      <c r="C18" s="29">
        <v>98991</v>
      </c>
      <c r="D18" s="29">
        <v>104900</v>
      </c>
      <c r="E18" s="54">
        <f>ROUND('BEBR 2019 Estimates'!C20,-1)</f>
        <v>106300</v>
      </c>
      <c r="F18" s="31">
        <f t="shared" si="1"/>
        <v>7309</v>
      </c>
      <c r="G18" s="31">
        <f t="shared" si="2"/>
        <v>1400</v>
      </c>
      <c r="H18" s="32">
        <f t="shared" si="0"/>
        <v>7.3834995100564696E-2</v>
      </c>
      <c r="I18" s="32">
        <f t="shared" si="0"/>
        <v>1.334604385128694E-2</v>
      </c>
      <c r="J18" s="225"/>
    </row>
    <row r="19" spans="1:10" ht="15" x14ac:dyDescent="0.2">
      <c r="A19" s="277"/>
      <c r="B19" s="231"/>
      <c r="C19" s="232"/>
      <c r="D19" s="232"/>
      <c r="E19" s="232"/>
      <c r="F19" s="229"/>
      <c r="G19" s="229"/>
      <c r="H19" s="230"/>
      <c r="I19" s="230"/>
      <c r="J19" s="225"/>
    </row>
    <row r="20" spans="1:10" ht="15.75" x14ac:dyDescent="0.25">
      <c r="A20" s="277"/>
      <c r="B20" s="264" t="s">
        <v>599</v>
      </c>
      <c r="C20" s="260">
        <v>27115</v>
      </c>
      <c r="D20" s="260">
        <v>27700</v>
      </c>
      <c r="E20" s="261">
        <f>ROUND('BEBR 2019 Estimates'!C23,-2)</f>
        <v>28200</v>
      </c>
      <c r="F20" s="262">
        <f>E20-C20</f>
        <v>1085</v>
      </c>
      <c r="G20" s="262">
        <f>ROUND(E20-D20,-1)</f>
        <v>500</v>
      </c>
      <c r="H20" s="263">
        <f t="shared" ref="H20:I23" si="3">F20/C20</f>
        <v>4.0014751982297619E-2</v>
      </c>
      <c r="I20" s="263">
        <f t="shared" si="3"/>
        <v>1.8050541516245487E-2</v>
      </c>
      <c r="J20" s="225"/>
    </row>
    <row r="21" spans="1:10" ht="15" x14ac:dyDescent="0.2">
      <c r="A21" s="277"/>
      <c r="B21" s="53" t="s">
        <v>21</v>
      </c>
      <c r="C21" s="34">
        <v>437</v>
      </c>
      <c r="D21" s="34">
        <v>450</v>
      </c>
      <c r="E21" s="54">
        <f>ROUND('BEBR 2019 Estimates'!C24,-1)</f>
        <v>450</v>
      </c>
      <c r="F21" s="31">
        <f>E21-C21</f>
        <v>13</v>
      </c>
      <c r="G21" s="31">
        <f>E21-D21</f>
        <v>0</v>
      </c>
      <c r="H21" s="32">
        <f t="shared" si="3"/>
        <v>2.9748283752860413E-2</v>
      </c>
      <c r="I21" s="32">
        <f t="shared" si="3"/>
        <v>0</v>
      </c>
      <c r="J21" s="225"/>
    </row>
    <row r="22" spans="1:10" ht="15" x14ac:dyDescent="0.2">
      <c r="A22" s="277"/>
      <c r="B22" s="53" t="s">
        <v>22</v>
      </c>
      <c r="C22" s="34">
        <v>6374</v>
      </c>
      <c r="D22" s="34">
        <v>6740</v>
      </c>
      <c r="E22" s="54">
        <f>ROUND('BEBR 2019 Estimates'!C25,-1)</f>
        <v>6960</v>
      </c>
      <c r="F22" s="31">
        <f>E22-C22</f>
        <v>586</v>
      </c>
      <c r="G22" s="31">
        <f>E22-D22</f>
        <v>220</v>
      </c>
      <c r="H22" s="32">
        <f t="shared" si="3"/>
        <v>9.1935989959209291E-2</v>
      </c>
      <c r="I22" s="32">
        <f t="shared" si="3"/>
        <v>3.2640949554896145E-2</v>
      </c>
      <c r="J22" s="225"/>
    </row>
    <row r="23" spans="1:10" ht="15" x14ac:dyDescent="0.2">
      <c r="A23" s="277"/>
      <c r="B23" s="53" t="s">
        <v>19</v>
      </c>
      <c r="C23" s="34">
        <v>20304</v>
      </c>
      <c r="D23" s="34">
        <v>20460</v>
      </c>
      <c r="E23" s="54">
        <f>ROUND('BEBR 2019 Estimates'!C26,-1)</f>
        <v>20840</v>
      </c>
      <c r="F23" s="31">
        <f>E23-C23</f>
        <v>536</v>
      </c>
      <c r="G23" s="31">
        <f>E23-D23</f>
        <v>380</v>
      </c>
      <c r="H23" s="32">
        <f t="shared" si="3"/>
        <v>2.6398739164696611E-2</v>
      </c>
      <c r="I23" s="32">
        <f t="shared" si="3"/>
        <v>1.8572825024437929E-2</v>
      </c>
      <c r="J23" s="225"/>
    </row>
    <row r="24" spans="1:10" ht="15" x14ac:dyDescent="0.2">
      <c r="A24" s="277"/>
      <c r="B24" s="231"/>
      <c r="C24" s="232"/>
      <c r="D24" s="232"/>
      <c r="E24" s="228"/>
      <c r="F24" s="229"/>
      <c r="G24" s="229"/>
      <c r="H24" s="230"/>
      <c r="I24" s="230"/>
      <c r="J24" s="225"/>
    </row>
    <row r="25" spans="1:10" ht="15.75" x14ac:dyDescent="0.25">
      <c r="A25" s="277"/>
      <c r="B25" s="264" t="s">
        <v>600</v>
      </c>
      <c r="C25" s="260">
        <v>168852</v>
      </c>
      <c r="D25" s="260">
        <v>181200</v>
      </c>
      <c r="E25" s="261">
        <f>ROUND('BEBR 2019 Estimates'!C29,-2)</f>
        <v>167300</v>
      </c>
      <c r="F25" s="262">
        <f t="shared" ref="F25:F33" si="4">E25-C25</f>
        <v>-1552</v>
      </c>
      <c r="G25" s="262">
        <f t="shared" ref="G25:G33" si="5">E25-D25</f>
        <v>-13900</v>
      </c>
      <c r="H25" s="263">
        <f t="shared" ref="H25:I33" si="6">F25/C25</f>
        <v>-9.1914812972307101E-3</v>
      </c>
      <c r="I25" s="263">
        <f t="shared" si="6"/>
        <v>-7.6710816777041946E-2</v>
      </c>
      <c r="J25" s="225"/>
    </row>
    <row r="26" spans="1:10" ht="15" x14ac:dyDescent="0.2">
      <c r="A26" s="277"/>
      <c r="B26" s="53" t="s">
        <v>24</v>
      </c>
      <c r="C26" s="34">
        <v>14405</v>
      </c>
      <c r="D26" s="34">
        <v>15860</v>
      </c>
      <c r="E26" s="54">
        <f>ROUND('BEBR 2019 Estimates'!C30,-1)</f>
        <v>13210</v>
      </c>
      <c r="F26" s="31">
        <f t="shared" si="4"/>
        <v>-1195</v>
      </c>
      <c r="G26" s="31">
        <f t="shared" si="5"/>
        <v>-2650</v>
      </c>
      <c r="H26" s="32">
        <f t="shared" si="6"/>
        <v>-8.295730649080181E-2</v>
      </c>
      <c r="I26" s="32">
        <f t="shared" si="6"/>
        <v>-0.16708701134930642</v>
      </c>
      <c r="J26" s="225"/>
    </row>
    <row r="27" spans="1:10" ht="15" x14ac:dyDescent="0.2">
      <c r="A27" s="277"/>
      <c r="B27" s="53" t="s">
        <v>25</v>
      </c>
      <c r="C27" s="34">
        <v>18493</v>
      </c>
      <c r="D27" s="34">
        <v>21200</v>
      </c>
      <c r="E27" s="54">
        <f>ROUND('BEBR 2019 Estimates'!C31,-1)</f>
        <v>19590</v>
      </c>
      <c r="F27" s="31">
        <f t="shared" si="4"/>
        <v>1097</v>
      </c>
      <c r="G27" s="31">
        <f t="shared" si="5"/>
        <v>-1610</v>
      </c>
      <c r="H27" s="32">
        <f t="shared" si="6"/>
        <v>5.9319742605310116E-2</v>
      </c>
      <c r="I27" s="32">
        <f t="shared" si="6"/>
        <v>-7.5943396226415091E-2</v>
      </c>
      <c r="J27" s="225"/>
    </row>
    <row r="28" spans="1:10" ht="15" x14ac:dyDescent="0.2">
      <c r="A28" s="277"/>
      <c r="B28" s="53" t="s">
        <v>26</v>
      </c>
      <c r="C28" s="34">
        <v>1072</v>
      </c>
      <c r="D28" s="34">
        <v>1290</v>
      </c>
      <c r="E28" s="54">
        <f>ROUND('BEBR 2019 Estimates'!C32,-1)</f>
        <v>630</v>
      </c>
      <c r="F28" s="31">
        <f t="shared" si="4"/>
        <v>-442</v>
      </c>
      <c r="G28" s="31">
        <f t="shared" si="5"/>
        <v>-660</v>
      </c>
      <c r="H28" s="32">
        <f t="shared" si="6"/>
        <v>-0.41231343283582089</v>
      </c>
      <c r="I28" s="32">
        <f t="shared" si="6"/>
        <v>-0.51162790697674421</v>
      </c>
      <c r="J28" s="225"/>
    </row>
    <row r="29" spans="1:10" ht="15" x14ac:dyDescent="0.2">
      <c r="A29" s="277"/>
      <c r="B29" s="53" t="s">
        <v>27</v>
      </c>
      <c r="C29" s="34">
        <v>35505</v>
      </c>
      <c r="D29" s="34">
        <v>37210</v>
      </c>
      <c r="E29" s="54">
        <f>ROUND('BEBR 2019 Estimates'!C33,-1)</f>
        <v>32950</v>
      </c>
      <c r="F29" s="31">
        <f t="shared" si="4"/>
        <v>-2555</v>
      </c>
      <c r="G29" s="31">
        <f t="shared" si="5"/>
        <v>-4260</v>
      </c>
      <c r="H29" s="32">
        <f t="shared" si="6"/>
        <v>-7.1961695535840017E-2</v>
      </c>
      <c r="I29" s="32">
        <f t="shared" si="6"/>
        <v>-0.11448535339962376</v>
      </c>
      <c r="J29" s="225"/>
    </row>
    <row r="30" spans="1:10" ht="15" x14ac:dyDescent="0.2">
      <c r="A30" s="277"/>
      <c r="B30" s="53" t="s">
        <v>28</v>
      </c>
      <c r="C30" s="34">
        <v>12018</v>
      </c>
      <c r="D30" s="34">
        <v>13100</v>
      </c>
      <c r="E30" s="54">
        <f>ROUND('BEBR 2019 Estimates'!C34,-1)</f>
        <v>13440</v>
      </c>
      <c r="F30" s="31">
        <f t="shared" si="4"/>
        <v>1422</v>
      </c>
      <c r="G30" s="31">
        <f t="shared" si="5"/>
        <v>340</v>
      </c>
      <c r="H30" s="32">
        <f t="shared" si="6"/>
        <v>0.11832251622566151</v>
      </c>
      <c r="I30" s="32">
        <f t="shared" si="6"/>
        <v>2.5954198473282442E-2</v>
      </c>
      <c r="J30" s="225"/>
    </row>
    <row r="31" spans="1:10" ht="15" x14ac:dyDescent="0.2">
      <c r="A31" s="277"/>
      <c r="B31" s="53" t="s">
        <v>29</v>
      </c>
      <c r="C31" s="34">
        <v>4317</v>
      </c>
      <c r="D31" s="34">
        <v>4470</v>
      </c>
      <c r="E31" s="54">
        <f>ROUND('BEBR 2019 Estimates'!C35,-1)</f>
        <v>3690</v>
      </c>
      <c r="F31" s="31">
        <f t="shared" si="4"/>
        <v>-627</v>
      </c>
      <c r="G31" s="31">
        <f t="shared" si="5"/>
        <v>-780</v>
      </c>
      <c r="H31" s="32">
        <f t="shared" si="6"/>
        <v>-0.14523974982626825</v>
      </c>
      <c r="I31" s="32">
        <f t="shared" si="6"/>
        <v>-0.17449664429530201</v>
      </c>
      <c r="J31" s="225"/>
    </row>
    <row r="32" spans="1:10" ht="15" x14ac:dyDescent="0.2">
      <c r="A32" s="277"/>
      <c r="B32" s="53" t="s">
        <v>30</v>
      </c>
      <c r="C32" s="34">
        <v>8903</v>
      </c>
      <c r="D32" s="34">
        <v>9620</v>
      </c>
      <c r="E32" s="54">
        <f>ROUND('BEBR 2019 Estimates'!C36,-1)</f>
        <v>7790</v>
      </c>
      <c r="F32" s="31">
        <f t="shared" si="4"/>
        <v>-1113</v>
      </c>
      <c r="G32" s="31">
        <f t="shared" si="5"/>
        <v>-1830</v>
      </c>
      <c r="H32" s="32">
        <f t="shared" si="6"/>
        <v>-0.12501404021116477</v>
      </c>
      <c r="I32" s="32">
        <f t="shared" si="6"/>
        <v>-0.19022869022869024</v>
      </c>
      <c r="J32" s="225"/>
    </row>
    <row r="33" spans="1:10" ht="15" x14ac:dyDescent="0.2">
      <c r="A33" s="277"/>
      <c r="B33" s="53" t="s">
        <v>19</v>
      </c>
      <c r="C33" s="34">
        <v>74139</v>
      </c>
      <c r="D33" s="34">
        <v>78460</v>
      </c>
      <c r="E33" s="54">
        <f>ROUND('BEBR 2019 Estimates'!C37,-1)</f>
        <v>75990</v>
      </c>
      <c r="F33" s="31">
        <f t="shared" si="4"/>
        <v>1851</v>
      </c>
      <c r="G33" s="31">
        <f t="shared" si="5"/>
        <v>-2470</v>
      </c>
      <c r="H33" s="32">
        <f t="shared" si="6"/>
        <v>2.49666167604095E-2</v>
      </c>
      <c r="I33" s="32">
        <f t="shared" si="6"/>
        <v>-3.1481009431557481E-2</v>
      </c>
      <c r="J33" s="225"/>
    </row>
    <row r="34" spans="1:10" ht="15" x14ac:dyDescent="0.2">
      <c r="A34" s="277"/>
      <c r="B34" s="231"/>
      <c r="C34" s="232"/>
      <c r="D34" s="232"/>
      <c r="E34" s="232"/>
      <c r="F34" s="229"/>
      <c r="G34" s="229"/>
      <c r="H34" s="230"/>
      <c r="I34" s="230"/>
      <c r="J34" s="225"/>
    </row>
    <row r="35" spans="1:10" ht="15.75" x14ac:dyDescent="0.25">
      <c r="A35" s="277"/>
      <c r="B35" s="264" t="s">
        <v>601</v>
      </c>
      <c r="C35" s="260">
        <v>28520</v>
      </c>
      <c r="D35" s="260">
        <v>28100</v>
      </c>
      <c r="E35" s="261">
        <f>ROUND('BEBR 2019 Estimates'!C40,-2)</f>
        <v>28700</v>
      </c>
      <c r="F35" s="262">
        <f t="shared" ref="F35:F40" si="7">E35-C35</f>
        <v>180</v>
      </c>
      <c r="G35" s="262">
        <f t="shared" ref="G35:G40" si="8">E35-D35</f>
        <v>600</v>
      </c>
      <c r="H35" s="263">
        <f t="shared" ref="H35:I40" si="9">F35/C35</f>
        <v>6.311360448807854E-3</v>
      </c>
      <c r="I35" s="263">
        <f t="shared" si="9"/>
        <v>2.1352313167259787E-2</v>
      </c>
      <c r="J35" s="225"/>
    </row>
    <row r="36" spans="1:10" ht="15" x14ac:dyDescent="0.2">
      <c r="A36" s="277"/>
      <c r="B36" s="53" t="s">
        <v>32</v>
      </c>
      <c r="C36" s="34">
        <v>338</v>
      </c>
      <c r="D36" s="34">
        <v>320</v>
      </c>
      <c r="E36" s="54">
        <f>ROUND('BEBR 2019 Estimates'!C41,-1)</f>
        <v>320</v>
      </c>
      <c r="F36" s="31">
        <f t="shared" si="7"/>
        <v>-18</v>
      </c>
      <c r="G36" s="31">
        <f t="shared" si="8"/>
        <v>0</v>
      </c>
      <c r="H36" s="32">
        <f t="shared" si="9"/>
        <v>-5.3254437869822487E-2</v>
      </c>
      <c r="I36" s="32">
        <f t="shared" si="9"/>
        <v>0</v>
      </c>
      <c r="J36" s="225"/>
    </row>
    <row r="37" spans="1:10" ht="15" x14ac:dyDescent="0.2">
      <c r="A37" s="277"/>
      <c r="B37" s="53" t="s">
        <v>602</v>
      </c>
      <c r="C37" s="34">
        <v>500</v>
      </c>
      <c r="D37" s="34">
        <v>470</v>
      </c>
      <c r="E37" s="54">
        <f>ROUND('BEBR 2019 Estimates'!C42,-1)</f>
        <v>490</v>
      </c>
      <c r="F37" s="31">
        <f t="shared" si="7"/>
        <v>-10</v>
      </c>
      <c r="G37" s="31">
        <f t="shared" si="8"/>
        <v>20</v>
      </c>
      <c r="H37" s="32">
        <f t="shared" si="9"/>
        <v>-0.02</v>
      </c>
      <c r="I37" s="32">
        <f t="shared" si="9"/>
        <v>4.2553191489361701E-2</v>
      </c>
      <c r="J37" s="225"/>
    </row>
    <row r="38" spans="1:10" ht="15" x14ac:dyDescent="0.2">
      <c r="A38" s="277"/>
      <c r="B38" s="53" t="s">
        <v>34</v>
      </c>
      <c r="C38" s="34">
        <v>730</v>
      </c>
      <c r="D38" s="34">
        <v>720</v>
      </c>
      <c r="E38" s="54">
        <f>ROUND('BEBR 2019 Estimates'!C43,-1)</f>
        <v>720</v>
      </c>
      <c r="F38" s="31">
        <f t="shared" si="7"/>
        <v>-10</v>
      </c>
      <c r="G38" s="31">
        <f t="shared" si="8"/>
        <v>0</v>
      </c>
      <c r="H38" s="32">
        <f t="shared" si="9"/>
        <v>-1.3698630136986301E-2</v>
      </c>
      <c r="I38" s="32">
        <f t="shared" si="9"/>
        <v>0</v>
      </c>
      <c r="J38" s="225"/>
    </row>
    <row r="39" spans="1:10" ht="15" x14ac:dyDescent="0.2">
      <c r="A39" s="277"/>
      <c r="B39" s="53" t="s">
        <v>35</v>
      </c>
      <c r="C39" s="34">
        <v>5449</v>
      </c>
      <c r="D39" s="34">
        <v>5350</v>
      </c>
      <c r="E39" s="54">
        <f>ROUND('BEBR 2019 Estimates'!C44,-1)</f>
        <v>5440</v>
      </c>
      <c r="F39" s="31">
        <f t="shared" si="7"/>
        <v>-9</v>
      </c>
      <c r="G39" s="31">
        <f t="shared" si="8"/>
        <v>90</v>
      </c>
      <c r="H39" s="32">
        <f t="shared" si="9"/>
        <v>-1.6516792071939806E-3</v>
      </c>
      <c r="I39" s="32">
        <f t="shared" si="9"/>
        <v>1.6822429906542057E-2</v>
      </c>
      <c r="J39" s="225"/>
    </row>
    <row r="40" spans="1:10" ht="15" x14ac:dyDescent="0.2">
      <c r="A40" s="277"/>
      <c r="B40" s="53" t="s">
        <v>19</v>
      </c>
      <c r="C40" s="34">
        <v>21503</v>
      </c>
      <c r="D40" s="34">
        <v>21200</v>
      </c>
      <c r="E40" s="54">
        <f>ROUND('BEBR 2019 Estimates'!C45,-1)</f>
        <v>21730</v>
      </c>
      <c r="F40" s="31">
        <f t="shared" si="7"/>
        <v>227</v>
      </c>
      <c r="G40" s="31">
        <f t="shared" si="8"/>
        <v>530</v>
      </c>
      <c r="H40" s="32">
        <f t="shared" si="9"/>
        <v>1.0556666511649538E-2</v>
      </c>
      <c r="I40" s="32">
        <f t="shared" si="9"/>
        <v>2.5000000000000001E-2</v>
      </c>
      <c r="J40" s="225"/>
    </row>
    <row r="41" spans="1:10" ht="15" x14ac:dyDescent="0.2">
      <c r="A41" s="277"/>
      <c r="B41" s="231"/>
      <c r="C41" s="232"/>
      <c r="D41" s="232"/>
      <c r="E41" s="228"/>
      <c r="F41" s="229"/>
      <c r="G41" s="229"/>
      <c r="H41" s="230"/>
      <c r="I41" s="230"/>
      <c r="J41" s="225"/>
    </row>
    <row r="42" spans="1:10" ht="15.75" x14ac:dyDescent="0.25">
      <c r="A42" s="277"/>
      <c r="B42" s="264" t="s">
        <v>603</v>
      </c>
      <c r="C42" s="260">
        <v>543376</v>
      </c>
      <c r="D42" s="260">
        <v>583600</v>
      </c>
      <c r="E42" s="261">
        <f>ROUND('BEBR 2019 Estimates'!C48,-2)</f>
        <v>594500</v>
      </c>
      <c r="F42" s="262">
        <f t="shared" ref="F42:F59" si="10">E42-C42</f>
        <v>51124</v>
      </c>
      <c r="G42" s="262">
        <f t="shared" ref="G42:G59" si="11">E42-D42</f>
        <v>10900</v>
      </c>
      <c r="H42" s="263">
        <f t="shared" ref="H42:I59" si="12">F42/C42</f>
        <v>9.4085863196018957E-2</v>
      </c>
      <c r="I42" s="263">
        <f t="shared" si="12"/>
        <v>1.8677176148046606E-2</v>
      </c>
      <c r="J42" s="225"/>
    </row>
    <row r="43" spans="1:10" ht="15" x14ac:dyDescent="0.2">
      <c r="A43" s="277"/>
      <c r="B43" s="53" t="s">
        <v>38</v>
      </c>
      <c r="C43" s="34">
        <v>9912</v>
      </c>
      <c r="D43" s="34">
        <v>10230</v>
      </c>
      <c r="E43" s="54">
        <f>ROUND('BEBR 2019 Estimates'!C49,-1)</f>
        <v>10240</v>
      </c>
      <c r="F43" s="31">
        <f t="shared" si="10"/>
        <v>328</v>
      </c>
      <c r="G43" s="31">
        <f t="shared" si="11"/>
        <v>10</v>
      </c>
      <c r="H43" s="32">
        <f t="shared" si="12"/>
        <v>3.3091202582728005E-2</v>
      </c>
      <c r="I43" s="32">
        <f t="shared" si="12"/>
        <v>9.7751710654936461E-4</v>
      </c>
      <c r="J43" s="225"/>
    </row>
    <row r="44" spans="1:10" ht="15" x14ac:dyDescent="0.2">
      <c r="A44" s="277"/>
      <c r="B44" s="53" t="s">
        <v>39</v>
      </c>
      <c r="C44" s="34">
        <v>17140</v>
      </c>
      <c r="D44" s="34">
        <v>19290</v>
      </c>
      <c r="E44" s="54">
        <f>ROUND('BEBR 2019 Estimates'!C50,-1)</f>
        <v>19330</v>
      </c>
      <c r="F44" s="31">
        <f t="shared" si="10"/>
        <v>2190</v>
      </c>
      <c r="G44" s="31">
        <f t="shared" si="11"/>
        <v>40</v>
      </c>
      <c r="H44" s="32">
        <f t="shared" si="12"/>
        <v>0.1277712952158693</v>
      </c>
      <c r="I44" s="32">
        <f t="shared" si="12"/>
        <v>2.0736132711249352E-3</v>
      </c>
      <c r="J44" s="225"/>
    </row>
    <row r="45" spans="1:10" ht="15" x14ac:dyDescent="0.2">
      <c r="A45" s="277"/>
      <c r="B45" s="53" t="s">
        <v>40</v>
      </c>
      <c r="C45" s="34">
        <v>11231</v>
      </c>
      <c r="D45" s="34">
        <v>11330</v>
      </c>
      <c r="E45" s="54">
        <f>ROUND('BEBR 2019 Estimates'!C51,-1)</f>
        <v>11380</v>
      </c>
      <c r="F45" s="31">
        <f t="shared" si="10"/>
        <v>149</v>
      </c>
      <c r="G45" s="31">
        <f t="shared" si="11"/>
        <v>50</v>
      </c>
      <c r="H45" s="32">
        <f t="shared" si="12"/>
        <v>1.3266850681150388E-2</v>
      </c>
      <c r="I45" s="32">
        <f t="shared" si="12"/>
        <v>4.4130626654898496E-3</v>
      </c>
      <c r="J45" s="225"/>
    </row>
    <row r="46" spans="1:10" ht="15" x14ac:dyDescent="0.2">
      <c r="A46" s="277"/>
      <c r="B46" s="53" t="s">
        <v>41</v>
      </c>
      <c r="C46" s="37">
        <v>3850</v>
      </c>
      <c r="D46" s="37">
        <v>4260</v>
      </c>
      <c r="E46" s="54">
        <f>ROUND('BEBR 2019 Estimates'!C52,-1)</f>
        <v>4350</v>
      </c>
      <c r="F46" s="31">
        <f t="shared" si="10"/>
        <v>500</v>
      </c>
      <c r="G46" s="31">
        <f t="shared" si="11"/>
        <v>90</v>
      </c>
      <c r="H46" s="32">
        <f t="shared" si="12"/>
        <v>0.12987012987012986</v>
      </c>
      <c r="I46" s="32">
        <f t="shared" si="12"/>
        <v>2.1126760563380281E-2</v>
      </c>
      <c r="J46" s="225"/>
    </row>
    <row r="47" spans="1:10" ht="15" x14ac:dyDescent="0.2">
      <c r="A47" s="277"/>
      <c r="B47" s="53" t="s">
        <v>42</v>
      </c>
      <c r="C47" s="34">
        <v>2720</v>
      </c>
      <c r="D47" s="34">
        <v>2840</v>
      </c>
      <c r="E47" s="54">
        <f>ROUND('BEBR 2019 Estimates'!C53,-1)</f>
        <v>2850</v>
      </c>
      <c r="F47" s="31">
        <f t="shared" si="10"/>
        <v>130</v>
      </c>
      <c r="G47" s="31">
        <f t="shared" si="11"/>
        <v>10</v>
      </c>
      <c r="H47" s="32">
        <f t="shared" si="12"/>
        <v>4.779411764705882E-2</v>
      </c>
      <c r="I47" s="32">
        <f t="shared" si="12"/>
        <v>3.5211267605633804E-3</v>
      </c>
      <c r="J47" s="225"/>
    </row>
    <row r="48" spans="1:10" ht="15" x14ac:dyDescent="0.2">
      <c r="A48" s="277"/>
      <c r="B48" s="53" t="s">
        <v>43</v>
      </c>
      <c r="C48" s="34">
        <v>8225</v>
      </c>
      <c r="D48" s="34">
        <v>8530</v>
      </c>
      <c r="E48" s="54">
        <f>ROUND('BEBR 2019 Estimates'!C54,-1)</f>
        <v>8640</v>
      </c>
      <c r="F48" s="31">
        <f t="shared" si="10"/>
        <v>415</v>
      </c>
      <c r="G48" s="31">
        <f t="shared" si="11"/>
        <v>110</v>
      </c>
      <c r="H48" s="32">
        <f t="shared" si="12"/>
        <v>5.0455927051671734E-2</v>
      </c>
      <c r="I48" s="32">
        <f t="shared" si="12"/>
        <v>1.2895662368112544E-2</v>
      </c>
      <c r="J48" s="225"/>
    </row>
    <row r="49" spans="1:10" ht="15" x14ac:dyDescent="0.2">
      <c r="A49" s="277"/>
      <c r="B49" s="53" t="s">
        <v>44</v>
      </c>
      <c r="C49" s="34">
        <v>2757</v>
      </c>
      <c r="D49" s="34">
        <v>2900</v>
      </c>
      <c r="E49" s="54">
        <f>ROUND('BEBR 2019 Estimates'!C55,-1)</f>
        <v>2980</v>
      </c>
      <c r="F49" s="31">
        <f t="shared" si="10"/>
        <v>223</v>
      </c>
      <c r="G49" s="31">
        <f t="shared" si="11"/>
        <v>80</v>
      </c>
      <c r="H49" s="32">
        <f t="shared" si="12"/>
        <v>8.0885019949220163E-2</v>
      </c>
      <c r="I49" s="32">
        <f t="shared" si="12"/>
        <v>2.7586206896551724E-2</v>
      </c>
      <c r="J49" s="225"/>
    </row>
    <row r="50" spans="1:10" ht="15" x14ac:dyDescent="0.2">
      <c r="A50" s="277"/>
      <c r="B50" s="53" t="s">
        <v>45</v>
      </c>
      <c r="C50" s="34">
        <v>76205</v>
      </c>
      <c r="D50" s="34">
        <v>82040</v>
      </c>
      <c r="E50" s="54">
        <f>ROUND('BEBR 2019 Estimates'!C56,-1)</f>
        <v>83350</v>
      </c>
      <c r="F50" s="31">
        <f t="shared" si="10"/>
        <v>7145</v>
      </c>
      <c r="G50" s="31">
        <f t="shared" si="11"/>
        <v>1310</v>
      </c>
      <c r="H50" s="32">
        <f t="shared" si="12"/>
        <v>9.3760251951971657E-2</v>
      </c>
      <c r="I50" s="32">
        <f t="shared" si="12"/>
        <v>1.5967820575329108E-2</v>
      </c>
      <c r="J50" s="225"/>
    </row>
    <row r="51" spans="1:10" ht="15" x14ac:dyDescent="0.2">
      <c r="A51" s="277"/>
      <c r="B51" s="53" t="s">
        <v>46</v>
      </c>
      <c r="C51" s="34">
        <v>3101</v>
      </c>
      <c r="D51" s="34">
        <v>3100</v>
      </c>
      <c r="E51" s="54">
        <f>ROUND('BEBR 2019 Estimates'!C57,-1)</f>
        <v>3110</v>
      </c>
      <c r="F51" s="31">
        <f t="shared" si="10"/>
        <v>9</v>
      </c>
      <c r="G51" s="31">
        <f t="shared" si="11"/>
        <v>10</v>
      </c>
      <c r="H51" s="32">
        <f t="shared" si="12"/>
        <v>2.9022895840051595E-3</v>
      </c>
      <c r="I51" s="32">
        <f t="shared" si="12"/>
        <v>3.2258064516129032E-3</v>
      </c>
      <c r="J51" s="225"/>
    </row>
    <row r="52" spans="1:10" ht="15" x14ac:dyDescent="0.2">
      <c r="A52" s="277"/>
      <c r="B52" s="53" t="s">
        <v>47</v>
      </c>
      <c r="C52" s="34">
        <v>662</v>
      </c>
      <c r="D52" s="34">
        <v>670</v>
      </c>
      <c r="E52" s="54">
        <f>ROUND('BEBR 2019 Estimates'!C58,-1)</f>
        <v>670</v>
      </c>
      <c r="F52" s="31">
        <f t="shared" si="10"/>
        <v>8</v>
      </c>
      <c r="G52" s="31">
        <f t="shared" si="11"/>
        <v>0</v>
      </c>
      <c r="H52" s="32">
        <f t="shared" si="12"/>
        <v>1.2084592145015106E-2</v>
      </c>
      <c r="I52" s="32">
        <f t="shared" si="12"/>
        <v>0</v>
      </c>
      <c r="J52" s="225"/>
    </row>
    <row r="53" spans="1:10" ht="15" x14ac:dyDescent="0.2">
      <c r="A53" s="277"/>
      <c r="B53" s="53" t="s">
        <v>48</v>
      </c>
      <c r="C53" s="34">
        <v>103190</v>
      </c>
      <c r="D53" s="34">
        <v>112700</v>
      </c>
      <c r="E53" s="54">
        <f>ROUND('BEBR 2019 Estimates'!C59,-1)</f>
        <v>115320</v>
      </c>
      <c r="F53" s="31">
        <f t="shared" si="10"/>
        <v>12130</v>
      </c>
      <c r="G53" s="31">
        <f t="shared" si="11"/>
        <v>2620</v>
      </c>
      <c r="H53" s="32">
        <f t="shared" si="12"/>
        <v>0.11755015020835352</v>
      </c>
      <c r="I53" s="32">
        <f t="shared" si="12"/>
        <v>2.3247559893522625E-2</v>
      </c>
      <c r="J53" s="225"/>
    </row>
    <row r="54" spans="1:10" ht="15" x14ac:dyDescent="0.2">
      <c r="A54" s="277"/>
      <c r="B54" s="53" t="s">
        <v>49</v>
      </c>
      <c r="C54" s="34">
        <v>900</v>
      </c>
      <c r="D54" s="34">
        <v>1110</v>
      </c>
      <c r="E54" s="54">
        <f>ROUND('BEBR 2019 Estimates'!C60,-1)</f>
        <v>1130</v>
      </c>
      <c r="F54" s="31">
        <f t="shared" si="10"/>
        <v>230</v>
      </c>
      <c r="G54" s="31">
        <f t="shared" si="11"/>
        <v>20</v>
      </c>
      <c r="H54" s="32">
        <f t="shared" si="12"/>
        <v>0.25555555555555554</v>
      </c>
      <c r="I54" s="32">
        <f t="shared" si="12"/>
        <v>1.8018018018018018E-2</v>
      </c>
      <c r="J54" s="225"/>
    </row>
    <row r="55" spans="1:10" ht="15" x14ac:dyDescent="0.2">
      <c r="A55" s="277"/>
      <c r="B55" s="53" t="s">
        <v>50</v>
      </c>
      <c r="C55" s="34">
        <v>24926</v>
      </c>
      <c r="D55" s="34">
        <v>26880</v>
      </c>
      <c r="E55" s="54">
        <f>ROUND('BEBR 2019 Estimates'!C61,-1)</f>
        <v>27320</v>
      </c>
      <c r="F55" s="31">
        <f t="shared" si="10"/>
        <v>2394</v>
      </c>
      <c r="G55" s="31">
        <f t="shared" si="11"/>
        <v>440</v>
      </c>
      <c r="H55" s="32">
        <f t="shared" si="12"/>
        <v>9.604429110166092E-2</v>
      </c>
      <c r="I55" s="32">
        <f t="shared" si="12"/>
        <v>1.636904761904762E-2</v>
      </c>
      <c r="J55" s="225"/>
    </row>
    <row r="56" spans="1:10" ht="15" x14ac:dyDescent="0.2">
      <c r="A56" s="277"/>
      <c r="B56" s="53" t="s">
        <v>51</v>
      </c>
      <c r="C56" s="34">
        <v>10109</v>
      </c>
      <c r="D56" s="34">
        <v>10350</v>
      </c>
      <c r="E56" s="54">
        <f>ROUND('BEBR 2019 Estimates'!C62,-1)</f>
        <v>10620</v>
      </c>
      <c r="F56" s="31">
        <f t="shared" si="10"/>
        <v>511</v>
      </c>
      <c r="G56" s="31">
        <f t="shared" si="11"/>
        <v>270</v>
      </c>
      <c r="H56" s="32">
        <f t="shared" si="12"/>
        <v>5.0549015728558709E-2</v>
      </c>
      <c r="I56" s="32">
        <f t="shared" si="12"/>
        <v>2.6086956521739129E-2</v>
      </c>
      <c r="J56" s="225"/>
    </row>
    <row r="57" spans="1:10" ht="15" x14ac:dyDescent="0.2">
      <c r="A57" s="277"/>
      <c r="B57" s="53" t="s">
        <v>52</v>
      </c>
      <c r="C57" s="34">
        <v>43761</v>
      </c>
      <c r="D57" s="34">
        <v>47460</v>
      </c>
      <c r="E57" s="54">
        <f>ROUND('BEBR 2019 Estimates'!C63,-1)</f>
        <v>47850</v>
      </c>
      <c r="F57" s="31">
        <f t="shared" si="10"/>
        <v>4089</v>
      </c>
      <c r="G57" s="31">
        <f t="shared" si="11"/>
        <v>390</v>
      </c>
      <c r="H57" s="32">
        <f t="shared" si="12"/>
        <v>9.3439363817097415E-2</v>
      </c>
      <c r="I57" s="32">
        <f t="shared" si="12"/>
        <v>8.2174462705436151E-3</v>
      </c>
      <c r="J57" s="225"/>
    </row>
    <row r="58" spans="1:10" ht="15" x14ac:dyDescent="0.2">
      <c r="A58" s="277"/>
      <c r="B58" s="53" t="s">
        <v>53</v>
      </c>
      <c r="C58" s="34">
        <v>18355</v>
      </c>
      <c r="D58" s="34">
        <v>21990</v>
      </c>
      <c r="E58" s="54">
        <f>ROUND('BEBR 2019 Estimates'!C64,-1)</f>
        <v>23610</v>
      </c>
      <c r="F58" s="31">
        <f t="shared" si="10"/>
        <v>5255</v>
      </c>
      <c r="G58" s="31">
        <f t="shared" si="11"/>
        <v>1620</v>
      </c>
      <c r="H58" s="32">
        <f t="shared" si="12"/>
        <v>0.28629801144102424</v>
      </c>
      <c r="I58" s="32">
        <f t="shared" si="12"/>
        <v>7.3669849931787171E-2</v>
      </c>
      <c r="J58" s="225"/>
    </row>
    <row r="59" spans="1:10" ht="15" x14ac:dyDescent="0.2">
      <c r="A59" s="277"/>
      <c r="B59" s="53" t="s">
        <v>19</v>
      </c>
      <c r="C59" s="34">
        <v>206332</v>
      </c>
      <c r="D59" s="34">
        <v>217900</v>
      </c>
      <c r="E59" s="54">
        <f>ROUND('BEBR 2019 Estimates'!C65,-1)</f>
        <v>221730</v>
      </c>
      <c r="F59" s="31">
        <f t="shared" si="10"/>
        <v>15398</v>
      </c>
      <c r="G59" s="31">
        <f t="shared" si="11"/>
        <v>3830</v>
      </c>
      <c r="H59" s="32">
        <f t="shared" si="12"/>
        <v>7.4627299691758908E-2</v>
      </c>
      <c r="I59" s="32">
        <f t="shared" si="12"/>
        <v>1.757687012391005E-2</v>
      </c>
      <c r="J59" s="225"/>
    </row>
    <row r="60" spans="1:10" ht="15" x14ac:dyDescent="0.2">
      <c r="A60" s="277"/>
      <c r="B60" s="231"/>
      <c r="C60" s="232"/>
      <c r="D60" s="232"/>
      <c r="E60" s="228"/>
      <c r="F60" s="229"/>
      <c r="G60" s="229"/>
      <c r="H60" s="230"/>
      <c r="I60" s="230"/>
      <c r="J60" s="225"/>
    </row>
    <row r="61" spans="1:10" ht="15.75" x14ac:dyDescent="0.25">
      <c r="A61" s="277"/>
      <c r="B61" s="264" t="s">
        <v>604</v>
      </c>
      <c r="C61" s="260">
        <v>1748066</v>
      </c>
      <c r="D61" s="260">
        <v>1898000</v>
      </c>
      <c r="E61" s="261">
        <f>ROUND('BEBR 2019 Estimates'!C68,-2)</f>
        <v>1919600</v>
      </c>
      <c r="F61" s="262">
        <f t="shared" ref="F61:F72" si="13">E61-C61</f>
        <v>171534</v>
      </c>
      <c r="G61" s="262">
        <f t="shared" ref="G61:G72" si="14">E61-D61</f>
        <v>21600</v>
      </c>
      <c r="H61" s="263">
        <f t="shared" ref="H61:I72" si="15">F61/C61</f>
        <v>9.8127873890345108E-2</v>
      </c>
      <c r="I61" s="263">
        <f t="shared" si="15"/>
        <v>1.1380400421496312E-2</v>
      </c>
      <c r="J61" s="225"/>
    </row>
    <row r="62" spans="1:10" ht="15" x14ac:dyDescent="0.2">
      <c r="A62" s="277"/>
      <c r="B62" s="53" t="s">
        <v>55</v>
      </c>
      <c r="C62" s="34">
        <v>52909</v>
      </c>
      <c r="D62" s="34">
        <v>58340</v>
      </c>
      <c r="E62" s="54">
        <f>ROUND('BEBR 2019 Estimates'!C69,-1)</f>
        <v>58740</v>
      </c>
      <c r="F62" s="31">
        <f t="shared" si="13"/>
        <v>5831</v>
      </c>
      <c r="G62" s="31">
        <f t="shared" si="14"/>
        <v>400</v>
      </c>
      <c r="H62" s="32">
        <f t="shared" si="15"/>
        <v>0.11020809314105351</v>
      </c>
      <c r="I62" s="32">
        <f t="shared" si="15"/>
        <v>6.856359273225917E-3</v>
      </c>
      <c r="J62" s="225"/>
    </row>
    <row r="63" spans="1:10" ht="15" x14ac:dyDescent="0.2">
      <c r="A63" s="277"/>
      <c r="B63" s="53" t="s">
        <v>56</v>
      </c>
      <c r="C63" s="34">
        <v>28547</v>
      </c>
      <c r="D63" s="34">
        <v>33910</v>
      </c>
      <c r="E63" s="54">
        <f>ROUND('BEBR 2019 Estimates'!C70,-1)</f>
        <v>33990</v>
      </c>
      <c r="F63" s="31">
        <f t="shared" si="13"/>
        <v>5443</v>
      </c>
      <c r="G63" s="31">
        <f t="shared" si="14"/>
        <v>80</v>
      </c>
      <c r="H63" s="32">
        <f t="shared" si="15"/>
        <v>0.19066802115809017</v>
      </c>
      <c r="I63" s="32">
        <f t="shared" si="15"/>
        <v>2.3591860808021233E-3</v>
      </c>
      <c r="J63" s="225"/>
    </row>
    <row r="64" spans="1:10" ht="15" x14ac:dyDescent="0.2">
      <c r="A64" s="277"/>
      <c r="B64" s="53" t="s">
        <v>57</v>
      </c>
      <c r="C64" s="34">
        <v>121096</v>
      </c>
      <c r="D64" s="34">
        <v>128760</v>
      </c>
      <c r="E64" s="54">
        <f>ROUND('BEBR 2019 Estimates'!C71,-1)</f>
        <v>129070</v>
      </c>
      <c r="F64" s="31">
        <f t="shared" si="13"/>
        <v>7974</v>
      </c>
      <c r="G64" s="31">
        <f t="shared" si="14"/>
        <v>310</v>
      </c>
      <c r="H64" s="32">
        <f t="shared" si="15"/>
        <v>6.5848582942458878E-2</v>
      </c>
      <c r="I64" s="32">
        <f t="shared" si="15"/>
        <v>2.4075799937868904E-3</v>
      </c>
      <c r="J64" s="225"/>
    </row>
    <row r="65" spans="1:10" ht="15" x14ac:dyDescent="0.2">
      <c r="A65" s="277"/>
      <c r="B65" s="53" t="s">
        <v>58</v>
      </c>
      <c r="C65" s="34">
        <v>29639</v>
      </c>
      <c r="D65" s="34">
        <v>31760</v>
      </c>
      <c r="E65" s="54">
        <f>ROUND('BEBR 2019 Estimates'!C72,-1)</f>
        <v>31770</v>
      </c>
      <c r="F65" s="31">
        <f t="shared" si="13"/>
        <v>2131</v>
      </c>
      <c r="G65" s="31">
        <f t="shared" si="14"/>
        <v>10</v>
      </c>
      <c r="H65" s="32">
        <f t="shared" si="15"/>
        <v>7.1898512095549788E-2</v>
      </c>
      <c r="I65" s="32">
        <f t="shared" si="15"/>
        <v>3.1486146095717883E-4</v>
      </c>
      <c r="J65" s="225"/>
    </row>
    <row r="66" spans="1:10" ht="15" x14ac:dyDescent="0.2">
      <c r="A66" s="277"/>
      <c r="B66" s="53" t="s">
        <v>59</v>
      </c>
      <c r="C66" s="34">
        <v>91992</v>
      </c>
      <c r="D66" s="34">
        <v>103170</v>
      </c>
      <c r="E66" s="54">
        <f>ROUND('BEBR 2019 Estimates'!C73,-1)</f>
        <v>104250</v>
      </c>
      <c r="F66" s="31">
        <f t="shared" si="13"/>
        <v>12258</v>
      </c>
      <c r="G66" s="31">
        <f t="shared" si="14"/>
        <v>1080</v>
      </c>
      <c r="H66" s="32">
        <f t="shared" si="15"/>
        <v>0.13325071745369163</v>
      </c>
      <c r="I66" s="32">
        <f t="shared" si="15"/>
        <v>1.0468159348647864E-2</v>
      </c>
      <c r="J66" s="225"/>
    </row>
    <row r="67" spans="1:10" ht="15" x14ac:dyDescent="0.2">
      <c r="A67" s="279"/>
      <c r="B67" s="274"/>
      <c r="C67" s="270"/>
      <c r="D67" s="270"/>
      <c r="E67" s="271"/>
      <c r="F67" s="272"/>
      <c r="G67" s="272"/>
      <c r="H67" s="273"/>
      <c r="I67" s="273"/>
      <c r="J67" s="269"/>
    </row>
    <row r="68" spans="1:10" ht="15.75" x14ac:dyDescent="0.25">
      <c r="A68" s="278"/>
      <c r="B68" s="312" t="s">
        <v>605</v>
      </c>
      <c r="C68" s="276"/>
      <c r="D68" s="265"/>
      <c r="E68" s="266"/>
      <c r="F68" s="267"/>
      <c r="G68" s="267"/>
      <c r="H68" s="268"/>
      <c r="I68" s="268"/>
      <c r="J68" s="246"/>
    </row>
    <row r="69" spans="1:10" ht="15" x14ac:dyDescent="0.2">
      <c r="A69" s="277"/>
      <c r="B69" s="53" t="s">
        <v>61</v>
      </c>
      <c r="C69" s="34">
        <v>75018</v>
      </c>
      <c r="D69" s="34">
        <v>78570</v>
      </c>
      <c r="E69" s="54">
        <f>ROUND('BEBR 2019 Estimates'!C74,-1)</f>
        <v>79500</v>
      </c>
      <c r="F69" s="31">
        <f t="shared" ref="F69" si="16">E69-C69</f>
        <v>4482</v>
      </c>
      <c r="G69" s="31">
        <f t="shared" ref="G69" si="17">E69-D69</f>
        <v>930</v>
      </c>
      <c r="H69" s="32">
        <f t="shared" ref="H69" si="18">F69/C69</f>
        <v>5.9745661041350075E-2</v>
      </c>
      <c r="I69" s="32">
        <f t="shared" ref="I69" si="19">G69/D69</f>
        <v>1.1836578846888126E-2</v>
      </c>
      <c r="J69" s="225"/>
    </row>
    <row r="70" spans="1:10" ht="15" x14ac:dyDescent="0.2">
      <c r="A70" s="277"/>
      <c r="B70" s="53" t="s">
        <v>1448</v>
      </c>
      <c r="C70" s="34">
        <v>165521</v>
      </c>
      <c r="D70" s="34">
        <v>182830</v>
      </c>
      <c r="E70" s="54">
        <f>ROUND('BEBR 2019 Estimates'!C75,-1)</f>
        <v>186220</v>
      </c>
      <c r="F70" s="31">
        <f t="shared" si="13"/>
        <v>20699</v>
      </c>
      <c r="G70" s="31">
        <f t="shared" si="14"/>
        <v>3390</v>
      </c>
      <c r="H70" s="32">
        <f>F70/C70</f>
        <v>0.12505361857407821</v>
      </c>
      <c r="I70" s="32">
        <f>G70/D70</f>
        <v>1.8541814800634469E-2</v>
      </c>
      <c r="J70" s="225"/>
    </row>
    <row r="71" spans="1:10" ht="15" x14ac:dyDescent="0.2">
      <c r="A71" s="277"/>
      <c r="B71" s="53" t="s">
        <v>1449</v>
      </c>
      <c r="C71" s="34">
        <v>37113</v>
      </c>
      <c r="D71" s="34">
        <v>39050</v>
      </c>
      <c r="E71" s="54">
        <f>ROUND('BEBR 2019 Estimates'!C76,-1)</f>
        <v>39830</v>
      </c>
      <c r="F71" s="31">
        <f t="shared" si="13"/>
        <v>2717</v>
      </c>
      <c r="G71" s="31">
        <f t="shared" si="14"/>
        <v>780</v>
      </c>
      <c r="H71" s="32">
        <f t="shared" si="15"/>
        <v>7.3208848651415942E-2</v>
      </c>
      <c r="I71" s="32">
        <f t="shared" si="15"/>
        <v>1.997439180537772E-2</v>
      </c>
      <c r="J71" s="225"/>
    </row>
    <row r="72" spans="1:10" ht="15" x14ac:dyDescent="0.2">
      <c r="A72" s="277"/>
      <c r="B72" s="53" t="s">
        <v>64</v>
      </c>
      <c r="C72" s="34">
        <v>1875</v>
      </c>
      <c r="D72" s="34">
        <v>1920</v>
      </c>
      <c r="E72" s="54">
        <f>ROUND('BEBR 2019 Estimates'!C77,-1)</f>
        <v>1940</v>
      </c>
      <c r="F72" s="31">
        <f t="shared" si="13"/>
        <v>65</v>
      </c>
      <c r="G72" s="31">
        <f t="shared" si="14"/>
        <v>20</v>
      </c>
      <c r="H72" s="32">
        <f t="shared" si="15"/>
        <v>3.4666666666666665E-2</v>
      </c>
      <c r="I72" s="32">
        <f t="shared" si="15"/>
        <v>1.0416666666666666E-2</v>
      </c>
      <c r="J72" s="225"/>
    </row>
    <row r="73" spans="1:10" ht="15" x14ac:dyDescent="0.2">
      <c r="A73" s="277"/>
      <c r="B73" s="53" t="s">
        <v>65</v>
      </c>
      <c r="C73" s="34">
        <v>140768</v>
      </c>
      <c r="D73" s="34">
        <v>149030</v>
      </c>
      <c r="E73" s="54">
        <f>ROUND('BEBR 2019 Estimates'!C78,-1)</f>
        <v>150880</v>
      </c>
      <c r="F73" s="31">
        <f t="shared" ref="F73:F95" si="20">E73-C73</f>
        <v>10112</v>
      </c>
      <c r="G73" s="31">
        <f t="shared" ref="G73:G95" si="21">E73-D73</f>
        <v>1850</v>
      </c>
      <c r="H73" s="32">
        <f t="shared" ref="H73:I95" si="22">F73/C73</f>
        <v>7.183450784269152E-2</v>
      </c>
      <c r="I73" s="32">
        <f t="shared" si="22"/>
        <v>1.2413607998389586E-2</v>
      </c>
      <c r="J73" s="225"/>
    </row>
    <row r="74" spans="1:10" ht="15" x14ac:dyDescent="0.2">
      <c r="A74" s="277"/>
      <c r="B74" s="53" t="s">
        <v>606</v>
      </c>
      <c r="C74" s="34">
        <v>6056</v>
      </c>
      <c r="D74" s="34">
        <v>6200</v>
      </c>
      <c r="E74" s="54">
        <f>ROUND('BEBR 2019 Estimates'!C79,-1)</f>
        <v>6240</v>
      </c>
      <c r="F74" s="31">
        <f t="shared" si="20"/>
        <v>184</v>
      </c>
      <c r="G74" s="31">
        <f t="shared" si="21"/>
        <v>40</v>
      </c>
      <c r="H74" s="32">
        <f t="shared" si="22"/>
        <v>3.0383091149273449E-2</v>
      </c>
      <c r="I74" s="32">
        <f t="shared" si="22"/>
        <v>6.4516129032258064E-3</v>
      </c>
      <c r="J74" s="225"/>
    </row>
    <row r="75" spans="1:10" ht="15" x14ac:dyDescent="0.2">
      <c r="A75" s="277"/>
      <c r="B75" s="53" t="s">
        <v>67</v>
      </c>
      <c r="C75" s="34">
        <v>32593</v>
      </c>
      <c r="D75" s="34">
        <v>36480</v>
      </c>
      <c r="E75" s="54">
        <f>ROUND('BEBR 2019 Estimates'!C80,-1)</f>
        <v>36710</v>
      </c>
      <c r="F75" s="31">
        <f t="shared" si="20"/>
        <v>4117</v>
      </c>
      <c r="G75" s="31">
        <f t="shared" si="21"/>
        <v>230</v>
      </c>
      <c r="H75" s="32">
        <f t="shared" si="22"/>
        <v>0.12631546651121406</v>
      </c>
      <c r="I75" s="32">
        <f t="shared" si="22"/>
        <v>6.3048245614035084E-3</v>
      </c>
      <c r="J75" s="225"/>
    </row>
    <row r="76" spans="1:10" ht="15" x14ac:dyDescent="0.2">
      <c r="A76" s="277"/>
      <c r="B76" s="53" t="s">
        <v>68</v>
      </c>
      <c r="C76" s="34">
        <v>66887</v>
      </c>
      <c r="D76" s="34">
        <v>71750</v>
      </c>
      <c r="E76" s="54">
        <f>ROUND('BEBR 2019 Estimates'!C81,-1)</f>
        <v>72410</v>
      </c>
      <c r="F76" s="31">
        <f t="shared" si="20"/>
        <v>5523</v>
      </c>
      <c r="G76" s="31">
        <f t="shared" si="21"/>
        <v>660</v>
      </c>
      <c r="H76" s="32">
        <f t="shared" si="22"/>
        <v>8.2572099212103997E-2</v>
      </c>
      <c r="I76" s="32">
        <f t="shared" si="22"/>
        <v>9.1986062717770035E-3</v>
      </c>
      <c r="J76" s="225"/>
    </row>
    <row r="77" spans="1:10" ht="15" x14ac:dyDescent="0.2">
      <c r="A77" s="277"/>
      <c r="B77" s="53" t="s">
        <v>1450</v>
      </c>
      <c r="C77" s="34">
        <v>24</v>
      </c>
      <c r="D77" s="34">
        <v>30</v>
      </c>
      <c r="E77" s="54">
        <f>ROUND('BEBR 2019 Estimates'!C82,-1)</f>
        <v>30</v>
      </c>
      <c r="F77" s="31">
        <f t="shared" si="20"/>
        <v>6</v>
      </c>
      <c r="G77" s="31">
        <f t="shared" si="21"/>
        <v>0</v>
      </c>
      <c r="H77" s="32">
        <f t="shared" si="22"/>
        <v>0.25</v>
      </c>
      <c r="I77" s="32">
        <f t="shared" si="22"/>
        <v>0</v>
      </c>
      <c r="J77" s="225"/>
    </row>
    <row r="78" spans="1:10" ht="15" x14ac:dyDescent="0.2">
      <c r="A78" s="277"/>
      <c r="B78" s="53" t="s">
        <v>70</v>
      </c>
      <c r="C78" s="34">
        <v>10344</v>
      </c>
      <c r="D78" s="34">
        <v>10560</v>
      </c>
      <c r="E78" s="54">
        <f>ROUND('BEBR 2019 Estimates'!C83,-1)</f>
        <v>10590</v>
      </c>
      <c r="F78" s="31">
        <f t="shared" si="20"/>
        <v>246</v>
      </c>
      <c r="G78" s="31">
        <f t="shared" si="21"/>
        <v>30</v>
      </c>
      <c r="H78" s="32">
        <f t="shared" si="22"/>
        <v>2.3781902552204175E-2</v>
      </c>
      <c r="I78" s="32">
        <f t="shared" si="22"/>
        <v>2.840909090909091E-3</v>
      </c>
      <c r="J78" s="225"/>
    </row>
    <row r="79" spans="1:10" ht="15" x14ac:dyDescent="0.2">
      <c r="A79" s="277"/>
      <c r="B79" s="53" t="s">
        <v>71</v>
      </c>
      <c r="C79" s="34">
        <v>53284</v>
      </c>
      <c r="D79" s="34">
        <v>58330</v>
      </c>
      <c r="E79" s="54">
        <f>ROUND('BEBR 2019 Estimates'!C84,-1)</f>
        <v>59120</v>
      </c>
      <c r="F79" s="31">
        <f t="shared" si="20"/>
        <v>5836</v>
      </c>
      <c r="G79" s="31">
        <f t="shared" si="21"/>
        <v>790</v>
      </c>
      <c r="H79" s="32">
        <f t="shared" si="22"/>
        <v>0.10952631183845056</v>
      </c>
      <c r="I79" s="32">
        <f t="shared" si="22"/>
        <v>1.3543631064632265E-2</v>
      </c>
      <c r="J79" s="225"/>
    </row>
    <row r="80" spans="1:10" ht="15" x14ac:dyDescent="0.2">
      <c r="A80" s="277"/>
      <c r="B80" s="53" t="s">
        <v>72</v>
      </c>
      <c r="C80" s="34">
        <v>122041</v>
      </c>
      <c r="D80" s="34">
        <v>137110</v>
      </c>
      <c r="E80" s="54">
        <f>ROUND('BEBR 2019 Estimates'!C85,-1)</f>
        <v>138840</v>
      </c>
      <c r="F80" s="31">
        <f t="shared" si="20"/>
        <v>16799</v>
      </c>
      <c r="G80" s="31">
        <f t="shared" si="21"/>
        <v>1730</v>
      </c>
      <c r="H80" s="32">
        <f t="shared" si="22"/>
        <v>0.13765046173007431</v>
      </c>
      <c r="I80" s="32">
        <f t="shared" si="22"/>
        <v>1.2617606301509737E-2</v>
      </c>
      <c r="J80" s="225"/>
    </row>
    <row r="81" spans="1:10" ht="15" x14ac:dyDescent="0.2">
      <c r="A81" s="277"/>
      <c r="B81" s="53" t="s">
        <v>73</v>
      </c>
      <c r="C81" s="34">
        <v>41023</v>
      </c>
      <c r="D81" s="34">
        <v>44840</v>
      </c>
      <c r="E81" s="54">
        <f>ROUND('BEBR 2019 Estimates'!C86,-1)</f>
        <v>45210</v>
      </c>
      <c r="F81" s="31">
        <f t="shared" si="20"/>
        <v>4187</v>
      </c>
      <c r="G81" s="31">
        <f t="shared" si="21"/>
        <v>370</v>
      </c>
      <c r="H81" s="32">
        <f t="shared" si="22"/>
        <v>0.10206469541476733</v>
      </c>
      <c r="I81" s="32">
        <f t="shared" si="22"/>
        <v>8.2515611061552193E-3</v>
      </c>
      <c r="J81" s="225"/>
    </row>
    <row r="82" spans="1:10" ht="15" x14ac:dyDescent="0.2">
      <c r="A82" s="277"/>
      <c r="B82" s="53" t="s">
        <v>74</v>
      </c>
      <c r="C82" s="34">
        <v>41363</v>
      </c>
      <c r="D82" s="34">
        <v>45280</v>
      </c>
      <c r="E82" s="54">
        <f>ROUND('BEBR 2019 Estimates'!C87,-1)</f>
        <v>45580</v>
      </c>
      <c r="F82" s="31">
        <f t="shared" si="20"/>
        <v>4217</v>
      </c>
      <c r="G82" s="31">
        <f t="shared" si="21"/>
        <v>300</v>
      </c>
      <c r="H82" s="32">
        <f t="shared" si="22"/>
        <v>0.10195101902666634</v>
      </c>
      <c r="I82" s="32">
        <f t="shared" si="22"/>
        <v>6.6254416961130744E-3</v>
      </c>
      <c r="J82" s="225"/>
    </row>
    <row r="83" spans="1:10" ht="15" x14ac:dyDescent="0.2">
      <c r="A83" s="277"/>
      <c r="B83" s="53" t="s">
        <v>75</v>
      </c>
      <c r="C83" s="34">
        <v>23962</v>
      </c>
      <c r="D83" s="34">
        <v>32740</v>
      </c>
      <c r="E83" s="54">
        <f>ROUND('BEBR 2019 Estimates'!C88,-1)</f>
        <v>34110</v>
      </c>
      <c r="F83" s="31">
        <f t="shared" si="20"/>
        <v>10148</v>
      </c>
      <c r="G83" s="31">
        <f t="shared" si="21"/>
        <v>1370</v>
      </c>
      <c r="H83" s="32">
        <f t="shared" si="22"/>
        <v>0.42350388114514648</v>
      </c>
      <c r="I83" s="32">
        <f t="shared" si="22"/>
        <v>4.1844838118509468E-2</v>
      </c>
      <c r="J83" s="225"/>
    </row>
    <row r="84" spans="1:10" ht="15" x14ac:dyDescent="0.2">
      <c r="A84" s="277"/>
      <c r="B84" s="53" t="s">
        <v>76</v>
      </c>
      <c r="C84" s="34">
        <v>6102</v>
      </c>
      <c r="D84" s="34">
        <v>6380</v>
      </c>
      <c r="E84" s="54">
        <f>ROUND('BEBR 2019 Estimates'!C89,-1)</f>
        <v>6410</v>
      </c>
      <c r="F84" s="31">
        <f t="shared" si="20"/>
        <v>308</v>
      </c>
      <c r="G84" s="31">
        <f t="shared" si="21"/>
        <v>30</v>
      </c>
      <c r="H84" s="32">
        <f t="shared" si="22"/>
        <v>5.0475254015077027E-2</v>
      </c>
      <c r="I84" s="32">
        <f t="shared" si="22"/>
        <v>4.7021943573667714E-3</v>
      </c>
      <c r="J84" s="225"/>
    </row>
    <row r="85" spans="1:10" ht="15" x14ac:dyDescent="0.2">
      <c r="A85" s="277"/>
      <c r="B85" s="53" t="s">
        <v>77</v>
      </c>
      <c r="C85" s="34">
        <v>154019</v>
      </c>
      <c r="D85" s="34">
        <v>165350</v>
      </c>
      <c r="E85" s="54">
        <f>ROUND('BEBR 2019 Estimates'!C90,-1)</f>
        <v>168020</v>
      </c>
      <c r="F85" s="31">
        <f t="shared" si="20"/>
        <v>14001</v>
      </c>
      <c r="G85" s="31">
        <f t="shared" si="21"/>
        <v>2670</v>
      </c>
      <c r="H85" s="32">
        <f t="shared" si="22"/>
        <v>9.0904368941494229E-2</v>
      </c>
      <c r="I85" s="32">
        <f t="shared" si="22"/>
        <v>1.614756576957968E-2</v>
      </c>
      <c r="J85" s="225"/>
    </row>
    <row r="86" spans="1:10" ht="15" x14ac:dyDescent="0.2">
      <c r="A86" s="277"/>
      <c r="B86" s="53" t="s">
        <v>78</v>
      </c>
      <c r="C86" s="34">
        <v>84955</v>
      </c>
      <c r="D86" s="34">
        <v>89600</v>
      </c>
      <c r="E86" s="54">
        <f>ROUND('BEBR 2019 Estimates'!C91,-1)</f>
        <v>90350</v>
      </c>
      <c r="F86" s="31">
        <f t="shared" si="20"/>
        <v>5395</v>
      </c>
      <c r="G86" s="31">
        <f t="shared" si="21"/>
        <v>750</v>
      </c>
      <c r="H86" s="32">
        <f t="shared" si="22"/>
        <v>6.3504208110175972E-2</v>
      </c>
      <c r="I86" s="32">
        <f t="shared" si="22"/>
        <v>8.370535714285714E-3</v>
      </c>
      <c r="J86" s="225"/>
    </row>
    <row r="87" spans="1:10" ht="15" x14ac:dyDescent="0.2">
      <c r="A87" s="277"/>
      <c r="B87" s="53" t="s">
        <v>79</v>
      </c>
      <c r="C87" s="34">
        <v>99845</v>
      </c>
      <c r="D87" s="34">
        <v>110370</v>
      </c>
      <c r="E87" s="54">
        <f>ROUND('BEBR 2019 Estimates'!C92,-1)</f>
        <v>112060</v>
      </c>
      <c r="F87" s="31">
        <f t="shared" si="20"/>
        <v>12215</v>
      </c>
      <c r="G87" s="31">
        <f t="shared" si="21"/>
        <v>1690</v>
      </c>
      <c r="H87" s="32">
        <f t="shared" si="22"/>
        <v>0.12233962642095247</v>
      </c>
      <c r="I87" s="32">
        <f t="shared" si="22"/>
        <v>1.5312131919905771E-2</v>
      </c>
      <c r="J87" s="225"/>
    </row>
    <row r="88" spans="1:10" ht="15" x14ac:dyDescent="0.2">
      <c r="A88" s="277"/>
      <c r="B88" s="53" t="s">
        <v>80</v>
      </c>
      <c r="C88" s="34">
        <v>670</v>
      </c>
      <c r="D88" s="34">
        <v>700</v>
      </c>
      <c r="E88" s="54">
        <f>ROUND('BEBR 2019 Estimates'!C93,-1)</f>
        <v>690</v>
      </c>
      <c r="F88" s="31">
        <f t="shared" si="20"/>
        <v>20</v>
      </c>
      <c r="G88" s="31">
        <f t="shared" si="21"/>
        <v>-10</v>
      </c>
      <c r="H88" s="32">
        <f t="shared" si="22"/>
        <v>2.9850746268656716E-2</v>
      </c>
      <c r="I88" s="32">
        <f t="shared" si="22"/>
        <v>-1.4285714285714285E-2</v>
      </c>
      <c r="J88" s="225"/>
    </row>
    <row r="89" spans="1:10" ht="15" x14ac:dyDescent="0.2">
      <c r="A89" s="277"/>
      <c r="B89" s="53" t="s">
        <v>81</v>
      </c>
      <c r="C89" s="37">
        <v>7345</v>
      </c>
      <c r="D89" s="37">
        <v>7710</v>
      </c>
      <c r="E89" s="54">
        <f>ROUND('BEBR 2019 Estimates'!C94,-1)</f>
        <v>7700</v>
      </c>
      <c r="F89" s="31">
        <f t="shared" si="20"/>
        <v>355</v>
      </c>
      <c r="G89" s="31">
        <f t="shared" si="21"/>
        <v>-10</v>
      </c>
      <c r="H89" s="32">
        <f t="shared" si="22"/>
        <v>4.8332198774676649E-2</v>
      </c>
      <c r="I89" s="32">
        <f t="shared" si="22"/>
        <v>-1.2970168612191958E-3</v>
      </c>
      <c r="J89" s="225"/>
    </row>
    <row r="90" spans="1:10" ht="15" x14ac:dyDescent="0.2">
      <c r="A90" s="277"/>
      <c r="B90" s="53" t="s">
        <v>82</v>
      </c>
      <c r="C90" s="34">
        <v>84439</v>
      </c>
      <c r="D90" s="34">
        <v>92660</v>
      </c>
      <c r="E90" s="54">
        <f>ROUND('BEBR 2019 Estimates'!C95,-1)</f>
        <v>93370</v>
      </c>
      <c r="F90" s="31">
        <f t="shared" si="20"/>
        <v>8931</v>
      </c>
      <c r="G90" s="31">
        <f t="shared" si="21"/>
        <v>710</v>
      </c>
      <c r="H90" s="32">
        <f t="shared" si="22"/>
        <v>0.10576866140053767</v>
      </c>
      <c r="I90" s="32">
        <f t="shared" si="22"/>
        <v>7.6624217569609323E-3</v>
      </c>
      <c r="J90" s="225"/>
    </row>
    <row r="91" spans="1:10" ht="15" x14ac:dyDescent="0.2">
      <c r="A91" s="277"/>
      <c r="B91" s="53" t="s">
        <v>83</v>
      </c>
      <c r="C91" s="34">
        <v>60427</v>
      </c>
      <c r="D91" s="34">
        <v>64660</v>
      </c>
      <c r="E91" s="54">
        <f>ROUND('BEBR 2019 Estimates'!C96,-1)</f>
        <v>65380</v>
      </c>
      <c r="F91" s="31">
        <f t="shared" si="20"/>
        <v>4953</v>
      </c>
      <c r="G91" s="31">
        <f t="shared" si="21"/>
        <v>720</v>
      </c>
      <c r="H91" s="32">
        <f t="shared" si="22"/>
        <v>8.19666705280752E-2</v>
      </c>
      <c r="I91" s="32">
        <f t="shared" si="22"/>
        <v>1.1135168574079802E-2</v>
      </c>
      <c r="J91" s="225"/>
    </row>
    <row r="92" spans="1:10" ht="15" x14ac:dyDescent="0.2">
      <c r="A92" s="277"/>
      <c r="B92" s="53" t="s">
        <v>84</v>
      </c>
      <c r="C92" s="34">
        <v>65333</v>
      </c>
      <c r="D92" s="34">
        <v>66970</v>
      </c>
      <c r="E92" s="54">
        <f>ROUND('BEBR 2019 Estimates'!C97,-1)</f>
        <v>67310</v>
      </c>
      <c r="F92" s="31">
        <f t="shared" si="20"/>
        <v>1977</v>
      </c>
      <c r="G92" s="31">
        <f t="shared" si="21"/>
        <v>340</v>
      </c>
      <c r="H92" s="32">
        <f t="shared" si="22"/>
        <v>3.0260358471216688E-2</v>
      </c>
      <c r="I92" s="32">
        <f t="shared" si="22"/>
        <v>5.0769001045244139E-3</v>
      </c>
      <c r="J92" s="225"/>
    </row>
    <row r="93" spans="1:10" ht="15" x14ac:dyDescent="0.2">
      <c r="A93" s="277"/>
      <c r="B93" s="53" t="s">
        <v>85</v>
      </c>
      <c r="C93" s="37">
        <v>14156</v>
      </c>
      <c r="D93" s="37">
        <v>14990</v>
      </c>
      <c r="E93" s="54">
        <f>ROUND('BEBR 2019 Estimates'!C98,-1)</f>
        <v>15200</v>
      </c>
      <c r="F93" s="31">
        <f t="shared" si="20"/>
        <v>1044</v>
      </c>
      <c r="G93" s="31">
        <f t="shared" si="21"/>
        <v>210</v>
      </c>
      <c r="H93" s="32">
        <f t="shared" si="22"/>
        <v>7.3749646792879348E-2</v>
      </c>
      <c r="I93" s="32">
        <f t="shared" si="22"/>
        <v>1.4009339559706471E-2</v>
      </c>
      <c r="J93" s="225"/>
    </row>
    <row r="94" spans="1:10" ht="15" x14ac:dyDescent="0.2">
      <c r="A94" s="277"/>
      <c r="B94" s="53" t="s">
        <v>86</v>
      </c>
      <c r="C94" s="34">
        <v>11632</v>
      </c>
      <c r="D94" s="34">
        <v>12830</v>
      </c>
      <c r="E94" s="54">
        <f>ROUND('BEBR 2019 Estimates'!C99,-1)</f>
        <v>12850</v>
      </c>
      <c r="F94" s="31">
        <f t="shared" si="20"/>
        <v>1218</v>
      </c>
      <c r="G94" s="31">
        <f t="shared" si="21"/>
        <v>20</v>
      </c>
      <c r="H94" s="32">
        <f t="shared" si="22"/>
        <v>0.1047111416781293</v>
      </c>
      <c r="I94" s="32">
        <f t="shared" si="22"/>
        <v>1.558846453624318E-3</v>
      </c>
      <c r="J94" s="225"/>
    </row>
    <row r="95" spans="1:10" ht="15" x14ac:dyDescent="0.2">
      <c r="A95" s="277"/>
      <c r="B95" s="53" t="s">
        <v>19</v>
      </c>
      <c r="C95" s="34">
        <v>17088</v>
      </c>
      <c r="D95" s="34">
        <v>15120</v>
      </c>
      <c r="E95" s="54">
        <f>ROUND('BEBR 2019 Estimates'!C100,-1)</f>
        <v>15300</v>
      </c>
      <c r="F95" s="31">
        <f t="shared" si="20"/>
        <v>-1788</v>
      </c>
      <c r="G95" s="31">
        <f t="shared" si="21"/>
        <v>180</v>
      </c>
      <c r="H95" s="32">
        <f t="shared" si="22"/>
        <v>-0.10463483146067416</v>
      </c>
      <c r="I95" s="32">
        <f t="shared" si="22"/>
        <v>1.1904761904761904E-2</v>
      </c>
      <c r="J95" s="225"/>
    </row>
    <row r="96" spans="1:10" ht="15" x14ac:dyDescent="0.2">
      <c r="A96" s="277"/>
      <c r="B96" s="231"/>
      <c r="C96" s="232"/>
      <c r="D96" s="232"/>
      <c r="E96" s="228"/>
      <c r="F96" s="229"/>
      <c r="G96" s="229"/>
      <c r="H96" s="230"/>
      <c r="I96" s="230"/>
      <c r="J96" s="225"/>
    </row>
    <row r="97" spans="1:10" ht="15.75" x14ac:dyDescent="0.25">
      <c r="A97" s="277"/>
      <c r="B97" s="264" t="s">
        <v>607</v>
      </c>
      <c r="C97" s="260">
        <v>14625</v>
      </c>
      <c r="D97" s="260">
        <v>15100</v>
      </c>
      <c r="E97" s="261">
        <f>ROUND('BEBR 2019 Estimates'!C103,-2)</f>
        <v>14100</v>
      </c>
      <c r="F97" s="262">
        <f>E97-C97</f>
        <v>-525</v>
      </c>
      <c r="G97" s="262">
        <f>E97-D97</f>
        <v>-1000</v>
      </c>
      <c r="H97" s="263">
        <f t="shared" ref="H97:I100" si="23">F97/C97</f>
        <v>-3.5897435897435895E-2</v>
      </c>
      <c r="I97" s="263">
        <f t="shared" si="23"/>
        <v>-6.6225165562913912E-2</v>
      </c>
      <c r="J97" s="225"/>
    </row>
    <row r="98" spans="1:10" ht="15" x14ac:dyDescent="0.2">
      <c r="A98" s="277"/>
      <c r="B98" s="53" t="s">
        <v>88</v>
      </c>
      <c r="C98" s="34">
        <v>536</v>
      </c>
      <c r="D98" s="34">
        <v>570</v>
      </c>
      <c r="E98" s="54">
        <f>ROUND('BEBR 2019 Estimates'!C104,-1)</f>
        <v>520</v>
      </c>
      <c r="F98" s="31">
        <f>E98-C98</f>
        <v>-16</v>
      </c>
      <c r="G98" s="31">
        <f>E98-D98</f>
        <v>-50</v>
      </c>
      <c r="H98" s="32">
        <f t="shared" si="23"/>
        <v>-2.9850746268656716E-2</v>
      </c>
      <c r="I98" s="32">
        <f t="shared" si="23"/>
        <v>-8.771929824561403E-2</v>
      </c>
      <c r="J98" s="225"/>
    </row>
    <row r="99" spans="1:10" ht="15" x14ac:dyDescent="0.2">
      <c r="A99" s="277"/>
      <c r="B99" s="53" t="s">
        <v>89</v>
      </c>
      <c r="C99" s="34">
        <v>2514</v>
      </c>
      <c r="D99" s="34">
        <v>2500</v>
      </c>
      <c r="E99" s="54">
        <f>ROUND('BEBR 2019 Estimates'!C105,-1)</f>
        <v>2410</v>
      </c>
      <c r="F99" s="31">
        <f>E99-C99</f>
        <v>-104</v>
      </c>
      <c r="G99" s="31">
        <f>E99-D99</f>
        <v>-90</v>
      </c>
      <c r="H99" s="32">
        <f t="shared" si="23"/>
        <v>-4.1368337311058073E-2</v>
      </c>
      <c r="I99" s="32">
        <f t="shared" si="23"/>
        <v>-3.5999999999999997E-2</v>
      </c>
      <c r="J99" s="225"/>
    </row>
    <row r="100" spans="1:10" ht="15" x14ac:dyDescent="0.2">
      <c r="A100" s="277"/>
      <c r="B100" s="53" t="s">
        <v>19</v>
      </c>
      <c r="C100" s="34">
        <v>11575</v>
      </c>
      <c r="D100" s="34">
        <v>12030</v>
      </c>
      <c r="E100" s="54">
        <f>ROUND('BEBR 2019 Estimates'!C106,-1)</f>
        <v>11140</v>
      </c>
      <c r="F100" s="31">
        <f>E100-C100</f>
        <v>-435</v>
      </c>
      <c r="G100" s="31">
        <f>E100-D100</f>
        <v>-890</v>
      </c>
      <c r="H100" s="32">
        <f t="shared" si="23"/>
        <v>-3.7580993520518358E-2</v>
      </c>
      <c r="I100" s="32">
        <f t="shared" si="23"/>
        <v>-7.3981712385702406E-2</v>
      </c>
      <c r="J100" s="225"/>
    </row>
    <row r="101" spans="1:10" ht="15" x14ac:dyDescent="0.2">
      <c r="A101" s="277"/>
      <c r="B101" s="231"/>
      <c r="C101" s="232"/>
      <c r="D101" s="232"/>
      <c r="E101" s="228"/>
      <c r="F101" s="229"/>
      <c r="G101" s="229"/>
      <c r="H101" s="230"/>
      <c r="I101" s="230"/>
      <c r="J101" s="225"/>
    </row>
    <row r="102" spans="1:10" ht="15.75" x14ac:dyDescent="0.25">
      <c r="A102" s="277"/>
      <c r="B102" s="264" t="s">
        <v>608</v>
      </c>
      <c r="C102" s="260">
        <v>159978</v>
      </c>
      <c r="D102" s="260">
        <v>178000</v>
      </c>
      <c r="E102" s="261">
        <f>ROUND('BEBR 2019 Estimates'!C109,-2)</f>
        <v>181800</v>
      </c>
      <c r="F102" s="262">
        <f>E102-C102</f>
        <v>21822</v>
      </c>
      <c r="G102" s="262">
        <f>E102-D102</f>
        <v>3800</v>
      </c>
      <c r="H102" s="263">
        <f t="shared" ref="H102:I104" si="24">F102/C102</f>
        <v>0.13640625586018076</v>
      </c>
      <c r="I102" s="263">
        <f t="shared" si="24"/>
        <v>2.1348314606741574E-2</v>
      </c>
      <c r="J102" s="225"/>
    </row>
    <row r="103" spans="1:10" ht="15" x14ac:dyDescent="0.2">
      <c r="A103" s="277"/>
      <c r="B103" s="53" t="s">
        <v>91</v>
      </c>
      <c r="C103" s="34">
        <v>16641</v>
      </c>
      <c r="D103" s="34">
        <v>19490</v>
      </c>
      <c r="E103" s="54">
        <f>ROUND('BEBR 2019 Estimates'!C110,-1)</f>
        <v>19960</v>
      </c>
      <c r="F103" s="31">
        <f>E103-C103</f>
        <v>3319</v>
      </c>
      <c r="G103" s="31">
        <f>E103-D103</f>
        <v>470</v>
      </c>
      <c r="H103" s="32">
        <f t="shared" si="24"/>
        <v>0.19944714860885765</v>
      </c>
      <c r="I103" s="32">
        <f t="shared" si="24"/>
        <v>2.4114930733709596E-2</v>
      </c>
      <c r="J103" s="225"/>
    </row>
    <row r="104" spans="1:10" ht="15" x14ac:dyDescent="0.2">
      <c r="A104" s="277"/>
      <c r="B104" s="53" t="s">
        <v>19</v>
      </c>
      <c r="C104" s="34">
        <v>143337</v>
      </c>
      <c r="D104" s="34">
        <v>158500</v>
      </c>
      <c r="E104" s="54">
        <f>ROUND('BEBR 2019 Estimates'!C111,-1)</f>
        <v>161810</v>
      </c>
      <c r="F104" s="31">
        <f>E104-C104</f>
        <v>18473</v>
      </c>
      <c r="G104" s="31">
        <f>E104-D104</f>
        <v>3310</v>
      </c>
      <c r="H104" s="32">
        <f t="shared" si="24"/>
        <v>0.12887809846724851</v>
      </c>
      <c r="I104" s="32">
        <f t="shared" si="24"/>
        <v>2.0883280757097791E-2</v>
      </c>
      <c r="J104" s="225"/>
    </row>
    <row r="105" spans="1:10" ht="15" x14ac:dyDescent="0.2">
      <c r="A105" s="277"/>
      <c r="B105" s="231"/>
      <c r="C105" s="232"/>
      <c r="D105" s="232"/>
      <c r="E105" s="228"/>
      <c r="F105" s="229"/>
      <c r="G105" s="229"/>
      <c r="H105" s="230"/>
      <c r="I105" s="230"/>
      <c r="J105" s="225"/>
    </row>
    <row r="106" spans="1:10" ht="15.75" x14ac:dyDescent="0.25">
      <c r="A106" s="277"/>
      <c r="B106" s="264" t="s">
        <v>609</v>
      </c>
      <c r="C106" s="260">
        <v>141236</v>
      </c>
      <c r="D106" s="260">
        <v>145700</v>
      </c>
      <c r="E106" s="261">
        <f>ROUND('BEBR 2019 Estimates'!C114,-2)</f>
        <v>147700</v>
      </c>
      <c r="F106" s="262">
        <f>E106-C106</f>
        <v>6464</v>
      </c>
      <c r="G106" s="262">
        <f>E106-D106</f>
        <v>2000</v>
      </c>
      <c r="H106" s="263">
        <f t="shared" ref="H106:I109" si="25">F106/C106</f>
        <v>4.5767368093120736E-2</v>
      </c>
      <c r="I106" s="263">
        <f t="shared" si="25"/>
        <v>1.3726835964310227E-2</v>
      </c>
      <c r="J106" s="225"/>
    </row>
    <row r="107" spans="1:10" ht="15" x14ac:dyDescent="0.2">
      <c r="A107" s="277"/>
      <c r="B107" s="53" t="s">
        <v>93</v>
      </c>
      <c r="C107" s="34">
        <v>3108</v>
      </c>
      <c r="D107" s="34">
        <v>3330</v>
      </c>
      <c r="E107" s="54">
        <f>ROUND('BEBR 2019 Estimates'!C115,-1)</f>
        <v>3430</v>
      </c>
      <c r="F107" s="31">
        <f>E107-C107</f>
        <v>322</v>
      </c>
      <c r="G107" s="31">
        <f>E107-D107</f>
        <v>100</v>
      </c>
      <c r="H107" s="32">
        <f t="shared" si="25"/>
        <v>0.1036036036036036</v>
      </c>
      <c r="I107" s="32">
        <f t="shared" si="25"/>
        <v>3.003003003003003E-2</v>
      </c>
      <c r="J107" s="225"/>
    </row>
    <row r="108" spans="1:10" ht="15" x14ac:dyDescent="0.2">
      <c r="A108" s="277"/>
      <c r="B108" s="53" t="s">
        <v>94</v>
      </c>
      <c r="C108" s="34">
        <v>7210</v>
      </c>
      <c r="D108" s="34">
        <v>7380</v>
      </c>
      <c r="E108" s="54">
        <f>ROUND('BEBR 2019 Estimates'!C116,-1)</f>
        <v>7340</v>
      </c>
      <c r="F108" s="31">
        <f>E108-C108</f>
        <v>130</v>
      </c>
      <c r="G108" s="31">
        <f>E108-D108</f>
        <v>-40</v>
      </c>
      <c r="H108" s="32">
        <f t="shared" si="25"/>
        <v>1.8030513176144243E-2</v>
      </c>
      <c r="I108" s="32">
        <f t="shared" si="25"/>
        <v>-5.4200542005420054E-3</v>
      </c>
      <c r="J108" s="225"/>
    </row>
    <row r="109" spans="1:10" ht="15" x14ac:dyDescent="0.2">
      <c r="A109" s="277"/>
      <c r="B109" s="53" t="s">
        <v>19</v>
      </c>
      <c r="C109" s="34">
        <v>130918</v>
      </c>
      <c r="D109" s="34">
        <v>135010</v>
      </c>
      <c r="E109" s="54">
        <f>ROUND('BEBR 2019 Estimates'!C117,-1)</f>
        <v>136970</v>
      </c>
      <c r="F109" s="31">
        <f>E109-C109</f>
        <v>6052</v>
      </c>
      <c r="G109" s="31">
        <f>E109-D109</f>
        <v>1960</v>
      </c>
      <c r="H109" s="32">
        <f t="shared" si="25"/>
        <v>4.6227409523518538E-2</v>
      </c>
      <c r="I109" s="32">
        <f t="shared" si="25"/>
        <v>1.4517443152359085E-2</v>
      </c>
      <c r="J109" s="225"/>
    </row>
    <row r="110" spans="1:10" ht="15" x14ac:dyDescent="0.2">
      <c r="A110" s="277"/>
      <c r="B110" s="231"/>
      <c r="C110" s="232"/>
      <c r="D110" s="232"/>
      <c r="E110" s="228"/>
      <c r="F110" s="229"/>
      <c r="G110" s="229"/>
      <c r="H110" s="230"/>
      <c r="I110" s="230"/>
      <c r="J110" s="225"/>
    </row>
    <row r="111" spans="1:10" ht="15.75" x14ac:dyDescent="0.25">
      <c r="A111" s="277"/>
      <c r="B111" s="264" t="s">
        <v>610</v>
      </c>
      <c r="C111" s="260">
        <v>190865</v>
      </c>
      <c r="D111" s="260">
        <v>212000</v>
      </c>
      <c r="E111" s="261">
        <f>ROUND('BEBR 2019 Estimates'!C120,-2)</f>
        <v>215200</v>
      </c>
      <c r="F111" s="262">
        <f t="shared" ref="F111:F116" si="26">E111-C111</f>
        <v>24335</v>
      </c>
      <c r="G111" s="262">
        <f t="shared" ref="G111:G116" si="27">E111-D111</f>
        <v>3200</v>
      </c>
      <c r="H111" s="263">
        <f t="shared" ref="H111:I116" si="28">F111/C111</f>
        <v>0.12749849369973543</v>
      </c>
      <c r="I111" s="263">
        <f t="shared" si="28"/>
        <v>1.509433962264151E-2</v>
      </c>
      <c r="J111" s="225"/>
    </row>
    <row r="112" spans="1:10" ht="15" x14ac:dyDescent="0.2">
      <c r="A112" s="277"/>
      <c r="B112" s="53" t="s">
        <v>96</v>
      </c>
      <c r="C112" s="34">
        <v>6908</v>
      </c>
      <c r="D112" s="34">
        <v>7810</v>
      </c>
      <c r="E112" s="54">
        <f>ROUND('BEBR 2019 Estimates'!C121,-1)</f>
        <v>7840</v>
      </c>
      <c r="F112" s="31">
        <f t="shared" si="26"/>
        <v>932</v>
      </c>
      <c r="G112" s="31">
        <f t="shared" si="27"/>
        <v>30</v>
      </c>
      <c r="H112" s="32">
        <f t="shared" si="28"/>
        <v>0.13491603937463811</v>
      </c>
      <c r="I112" s="32">
        <f t="shared" si="28"/>
        <v>3.8412291933418692E-3</v>
      </c>
      <c r="J112" s="225"/>
    </row>
    <row r="113" spans="1:10" ht="15" x14ac:dyDescent="0.2">
      <c r="A113" s="277"/>
      <c r="B113" s="53" t="s">
        <v>97</v>
      </c>
      <c r="C113" s="34">
        <v>1350</v>
      </c>
      <c r="D113" s="34">
        <v>1360</v>
      </c>
      <c r="E113" s="54">
        <f>ROUND('BEBR 2019 Estimates'!C122,-1)</f>
        <v>1360</v>
      </c>
      <c r="F113" s="31">
        <f t="shared" si="26"/>
        <v>10</v>
      </c>
      <c r="G113" s="31">
        <f t="shared" si="27"/>
        <v>0</v>
      </c>
      <c r="H113" s="32">
        <f t="shared" si="28"/>
        <v>7.4074074074074077E-3</v>
      </c>
      <c r="I113" s="32">
        <f t="shared" si="28"/>
        <v>0</v>
      </c>
      <c r="J113" s="225"/>
    </row>
    <row r="114" spans="1:10" ht="15" x14ac:dyDescent="0.2">
      <c r="A114" s="277"/>
      <c r="B114" s="53" t="s">
        <v>98</v>
      </c>
      <c r="C114" s="34">
        <v>8412</v>
      </c>
      <c r="D114" s="34">
        <v>8630</v>
      </c>
      <c r="E114" s="54">
        <f>ROUND('BEBR 2019 Estimates'!C123,-1)</f>
        <v>8670</v>
      </c>
      <c r="F114" s="31">
        <f t="shared" si="26"/>
        <v>258</v>
      </c>
      <c r="G114" s="31">
        <f t="shared" si="27"/>
        <v>40</v>
      </c>
      <c r="H114" s="32">
        <f t="shared" si="28"/>
        <v>3.0670470756062766E-2</v>
      </c>
      <c r="I114" s="32">
        <f t="shared" si="28"/>
        <v>4.6349942062572421E-3</v>
      </c>
      <c r="J114" s="225"/>
    </row>
    <row r="115" spans="1:10" ht="15" x14ac:dyDescent="0.2">
      <c r="A115" s="277"/>
      <c r="B115" s="53" t="s">
        <v>99</v>
      </c>
      <c r="C115" s="34">
        <v>749</v>
      </c>
      <c r="D115" s="34">
        <v>770</v>
      </c>
      <c r="E115" s="54">
        <f>ROUND('BEBR 2019 Estimates'!C124,-1)</f>
        <v>770</v>
      </c>
      <c r="F115" s="31">
        <f t="shared" si="26"/>
        <v>21</v>
      </c>
      <c r="G115" s="31">
        <f t="shared" si="27"/>
        <v>0</v>
      </c>
      <c r="H115" s="32">
        <f t="shared" si="28"/>
        <v>2.8037383177570093E-2</v>
      </c>
      <c r="I115" s="32">
        <f t="shared" si="28"/>
        <v>0</v>
      </c>
      <c r="J115" s="225"/>
    </row>
    <row r="116" spans="1:10" ht="15" x14ac:dyDescent="0.2">
      <c r="A116" s="277"/>
      <c r="B116" s="53" t="s">
        <v>19</v>
      </c>
      <c r="C116" s="34">
        <v>173446</v>
      </c>
      <c r="D116" s="34">
        <v>193460</v>
      </c>
      <c r="E116" s="54">
        <f>ROUND('BEBR 2019 Estimates'!C125,-1)</f>
        <v>196610</v>
      </c>
      <c r="F116" s="31">
        <f t="shared" si="26"/>
        <v>23164</v>
      </c>
      <c r="G116" s="31">
        <f t="shared" si="27"/>
        <v>3150</v>
      </c>
      <c r="H116" s="32">
        <f t="shared" si="28"/>
        <v>0.13355165296403493</v>
      </c>
      <c r="I116" s="32">
        <f t="shared" si="28"/>
        <v>1.6282435645611496E-2</v>
      </c>
      <c r="J116" s="225"/>
    </row>
    <row r="117" spans="1:10" ht="15" x14ac:dyDescent="0.2">
      <c r="A117" s="277"/>
      <c r="B117" s="231"/>
      <c r="C117" s="232"/>
      <c r="D117" s="232"/>
      <c r="E117" s="228"/>
      <c r="F117" s="229"/>
      <c r="G117" s="229"/>
      <c r="H117" s="230"/>
      <c r="I117" s="230"/>
      <c r="J117" s="225"/>
    </row>
    <row r="118" spans="1:10" ht="15.75" x14ac:dyDescent="0.25">
      <c r="A118" s="277"/>
      <c r="B118" s="264" t="s">
        <v>611</v>
      </c>
      <c r="C118" s="260">
        <v>321520</v>
      </c>
      <c r="D118" s="260">
        <v>367300</v>
      </c>
      <c r="E118" s="261">
        <f>ROUND('BEBR 2019 Estimates'!C128,-2)</f>
        <v>376700</v>
      </c>
      <c r="F118" s="262">
        <f>E118-C118</f>
        <v>55180</v>
      </c>
      <c r="G118" s="262">
        <f>E118-D118</f>
        <v>9400</v>
      </c>
      <c r="H118" s="263">
        <f t="shared" ref="H118:I122" si="29">F118/C118</f>
        <v>0.17162229410301069</v>
      </c>
      <c r="I118" s="263">
        <f t="shared" si="29"/>
        <v>2.5592158998094201E-2</v>
      </c>
      <c r="J118" s="225"/>
    </row>
    <row r="119" spans="1:10" ht="15" x14ac:dyDescent="0.2">
      <c r="A119" s="277"/>
      <c r="B119" s="53" t="s">
        <v>101</v>
      </c>
      <c r="C119" s="34">
        <v>400</v>
      </c>
      <c r="D119" s="34">
        <v>410</v>
      </c>
      <c r="E119" s="54">
        <f>ROUND('BEBR 2019 Estimates'!C129,-1)</f>
        <v>430</v>
      </c>
      <c r="F119" s="31">
        <f>E119-C119</f>
        <v>30</v>
      </c>
      <c r="G119" s="31">
        <f>E119-D119</f>
        <v>20</v>
      </c>
      <c r="H119" s="32">
        <f t="shared" si="29"/>
        <v>7.4999999999999997E-2</v>
      </c>
      <c r="I119" s="32">
        <f t="shared" si="29"/>
        <v>4.878048780487805E-2</v>
      </c>
      <c r="J119" s="225"/>
    </row>
    <row r="120" spans="1:10" ht="15" x14ac:dyDescent="0.2">
      <c r="A120" s="277"/>
      <c r="B120" s="53" t="s">
        <v>102</v>
      </c>
      <c r="C120" s="34">
        <v>16413</v>
      </c>
      <c r="D120" s="34">
        <v>17090</v>
      </c>
      <c r="E120" s="54">
        <f>ROUND('BEBR 2019 Estimates'!C130,-1)</f>
        <v>17350</v>
      </c>
      <c r="F120" s="31">
        <f>E120-C120</f>
        <v>937</v>
      </c>
      <c r="G120" s="31">
        <f>E120-D120</f>
        <v>260</v>
      </c>
      <c r="H120" s="32">
        <f t="shared" si="29"/>
        <v>5.7088892950709805E-2</v>
      </c>
      <c r="I120" s="32">
        <f t="shared" si="29"/>
        <v>1.5213575190169689E-2</v>
      </c>
      <c r="J120" s="225"/>
    </row>
    <row r="121" spans="1:10" ht="15" x14ac:dyDescent="0.2">
      <c r="A121" s="277"/>
      <c r="B121" s="53" t="s">
        <v>103</v>
      </c>
      <c r="C121" s="34">
        <v>19537</v>
      </c>
      <c r="D121" s="34">
        <v>20340</v>
      </c>
      <c r="E121" s="54">
        <f>ROUND('BEBR 2019 Estimates'!C131,-1)</f>
        <v>20920</v>
      </c>
      <c r="F121" s="31">
        <f>E121-C121</f>
        <v>1383</v>
      </c>
      <c r="G121" s="31">
        <f>E121-D121</f>
        <v>580</v>
      </c>
      <c r="H121" s="32">
        <f t="shared" si="29"/>
        <v>7.0788759789118083E-2</v>
      </c>
      <c r="I121" s="32">
        <f t="shared" si="29"/>
        <v>2.8515240904621434E-2</v>
      </c>
      <c r="J121" s="225"/>
    </row>
    <row r="122" spans="1:10" ht="15" x14ac:dyDescent="0.2">
      <c r="A122" s="277"/>
      <c r="B122" s="53" t="s">
        <v>19</v>
      </c>
      <c r="C122" s="34">
        <v>285170</v>
      </c>
      <c r="D122" s="34">
        <v>329500</v>
      </c>
      <c r="E122" s="54">
        <f>ROUND('BEBR 2019 Estimates'!C132,-1)</f>
        <v>338010</v>
      </c>
      <c r="F122" s="31">
        <f>E122-C122</f>
        <v>52840</v>
      </c>
      <c r="G122" s="31">
        <f>E122-D122</f>
        <v>8510</v>
      </c>
      <c r="H122" s="32">
        <f t="shared" si="29"/>
        <v>0.18529298313286813</v>
      </c>
      <c r="I122" s="32">
        <f t="shared" si="29"/>
        <v>2.582701062215478E-2</v>
      </c>
      <c r="J122" s="225"/>
    </row>
    <row r="123" spans="1:10" ht="15" x14ac:dyDescent="0.2">
      <c r="A123" s="277"/>
      <c r="B123" s="231"/>
      <c r="C123" s="232"/>
      <c r="D123" s="232"/>
      <c r="E123" s="228"/>
      <c r="F123" s="229"/>
      <c r="G123" s="229"/>
      <c r="H123" s="230"/>
      <c r="I123" s="230"/>
      <c r="J123" s="225"/>
    </row>
    <row r="124" spans="1:10" ht="15.75" x14ac:dyDescent="0.25">
      <c r="A124" s="277"/>
      <c r="B124" s="264" t="s">
        <v>612</v>
      </c>
      <c r="C124" s="260">
        <v>67531</v>
      </c>
      <c r="D124" s="260">
        <v>69700</v>
      </c>
      <c r="E124" s="261">
        <f>ROUND('BEBR 2019 Estimates'!C135,-2)</f>
        <v>70500</v>
      </c>
      <c r="F124" s="262">
        <f>E124-C124</f>
        <v>2969</v>
      </c>
      <c r="G124" s="262">
        <f>E124-D124</f>
        <v>800</v>
      </c>
      <c r="H124" s="263">
        <f t="shared" ref="H124:I127" si="30">F124/C124</f>
        <v>4.3964993854674152E-2</v>
      </c>
      <c r="I124" s="263">
        <f t="shared" si="30"/>
        <v>1.1477761836441894E-2</v>
      </c>
      <c r="J124" s="225"/>
    </row>
    <row r="125" spans="1:10" ht="15" x14ac:dyDescent="0.2">
      <c r="A125" s="277"/>
      <c r="B125" s="53" t="s">
        <v>105</v>
      </c>
      <c r="C125" s="34">
        <v>567</v>
      </c>
      <c r="D125" s="34">
        <v>550</v>
      </c>
      <c r="E125" s="54">
        <f>ROUND('BEBR 2019 Estimates'!C136,-1)</f>
        <v>550</v>
      </c>
      <c r="F125" s="31">
        <f>E125-C125</f>
        <v>-17</v>
      </c>
      <c r="G125" s="31">
        <f>E125-D125</f>
        <v>0</v>
      </c>
      <c r="H125" s="32">
        <f t="shared" si="30"/>
        <v>-2.9982363315696647E-2</v>
      </c>
      <c r="I125" s="32">
        <f t="shared" si="30"/>
        <v>0</v>
      </c>
      <c r="J125" s="225"/>
    </row>
    <row r="126" spans="1:10" ht="15" x14ac:dyDescent="0.2">
      <c r="A126" s="277"/>
      <c r="B126" s="53" t="s">
        <v>106</v>
      </c>
      <c r="C126" s="34">
        <v>12046</v>
      </c>
      <c r="D126" s="34">
        <v>12320</v>
      </c>
      <c r="E126" s="54">
        <f>ROUND('BEBR 2019 Estimates'!C137,-1)</f>
        <v>12270</v>
      </c>
      <c r="F126" s="31">
        <f>E126-C126</f>
        <v>224</v>
      </c>
      <c r="G126" s="31">
        <f>E126-D126</f>
        <v>-50</v>
      </c>
      <c r="H126" s="32">
        <f t="shared" si="30"/>
        <v>1.8595384359953511E-2</v>
      </c>
      <c r="I126" s="32">
        <f t="shared" si="30"/>
        <v>-4.0584415584415581E-3</v>
      </c>
      <c r="J126" s="225"/>
    </row>
    <row r="127" spans="1:10" ht="15" x14ac:dyDescent="0.2">
      <c r="A127" s="277"/>
      <c r="B127" s="53" t="s">
        <v>19</v>
      </c>
      <c r="C127" s="34">
        <v>54918</v>
      </c>
      <c r="D127" s="34">
        <v>56850</v>
      </c>
      <c r="E127" s="54">
        <f>ROUND('BEBR 2019 Estimates'!C138,-1)</f>
        <v>57670</v>
      </c>
      <c r="F127" s="31">
        <f>E127-C127</f>
        <v>2752</v>
      </c>
      <c r="G127" s="31">
        <f>E127-D127</f>
        <v>820</v>
      </c>
      <c r="H127" s="32">
        <f t="shared" si="30"/>
        <v>5.0111074693178922E-2</v>
      </c>
      <c r="I127" s="32">
        <f t="shared" si="30"/>
        <v>1.4423922603342128E-2</v>
      </c>
      <c r="J127" s="225"/>
    </row>
    <row r="128" spans="1:10" ht="15" x14ac:dyDescent="0.2">
      <c r="A128" s="277"/>
      <c r="B128" s="231"/>
      <c r="C128" s="232"/>
      <c r="D128" s="232"/>
      <c r="E128" s="228"/>
      <c r="F128" s="229"/>
      <c r="G128" s="229"/>
      <c r="H128" s="230"/>
      <c r="I128" s="230"/>
      <c r="J128" s="225"/>
    </row>
    <row r="129" spans="1:10" ht="15.75" x14ac:dyDescent="0.25">
      <c r="A129" s="277"/>
      <c r="B129" s="264" t="s">
        <v>613</v>
      </c>
      <c r="C129" s="260">
        <v>34862</v>
      </c>
      <c r="D129" s="260">
        <v>35500</v>
      </c>
      <c r="E129" s="261">
        <f>ROUND('BEBR 2019 Estimates'!C141,-2)</f>
        <v>36100</v>
      </c>
      <c r="F129" s="262">
        <f>E129-C129</f>
        <v>1238</v>
      </c>
      <c r="G129" s="262">
        <f>E129-D129</f>
        <v>600</v>
      </c>
      <c r="H129" s="263">
        <f t="shared" ref="H129:I131" si="31">F129/C129</f>
        <v>3.5511445126498765E-2</v>
      </c>
      <c r="I129" s="263">
        <f t="shared" si="31"/>
        <v>1.6901408450704224E-2</v>
      </c>
      <c r="J129" s="225"/>
    </row>
    <row r="130" spans="1:10" ht="15" x14ac:dyDescent="0.2">
      <c r="A130" s="277"/>
      <c r="B130" s="53" t="s">
        <v>108</v>
      </c>
      <c r="C130" s="34">
        <v>7637</v>
      </c>
      <c r="D130" s="34">
        <v>7670</v>
      </c>
      <c r="E130" s="54">
        <f>ROUND('BEBR 2019 Estimates'!C142,-1)</f>
        <v>7770</v>
      </c>
      <c r="F130" s="31">
        <f>E130-C130</f>
        <v>133</v>
      </c>
      <c r="G130" s="31">
        <f>E130-D130</f>
        <v>100</v>
      </c>
      <c r="H130" s="32">
        <f t="shared" si="31"/>
        <v>1.7415215398716773E-2</v>
      </c>
      <c r="I130" s="32">
        <f t="shared" si="31"/>
        <v>1.303780964797914E-2</v>
      </c>
      <c r="J130" s="225"/>
    </row>
    <row r="131" spans="1:10" ht="15" x14ac:dyDescent="0.2">
      <c r="A131" s="277"/>
      <c r="B131" s="53" t="s">
        <v>19</v>
      </c>
      <c r="C131" s="34">
        <v>27225</v>
      </c>
      <c r="D131" s="34">
        <v>27850</v>
      </c>
      <c r="E131" s="54">
        <f>ROUND('BEBR 2019 Estimates'!C143,-1)</f>
        <v>28300</v>
      </c>
      <c r="F131" s="31">
        <f>E131-C131</f>
        <v>1075</v>
      </c>
      <c r="G131" s="31">
        <f>E131-D131</f>
        <v>450</v>
      </c>
      <c r="H131" s="32">
        <f t="shared" si="31"/>
        <v>3.948576675849403E-2</v>
      </c>
      <c r="I131" s="32">
        <f t="shared" si="31"/>
        <v>1.615798922800718E-2</v>
      </c>
      <c r="J131" s="225"/>
    </row>
    <row r="132" spans="1:10" ht="15" x14ac:dyDescent="0.2">
      <c r="A132" s="277"/>
      <c r="B132" s="231"/>
      <c r="C132" s="232"/>
      <c r="D132" s="232"/>
      <c r="E132" s="228"/>
      <c r="F132" s="229"/>
      <c r="G132" s="229"/>
      <c r="H132" s="230"/>
      <c r="I132" s="230"/>
      <c r="J132" s="225"/>
    </row>
    <row r="133" spans="1:10" ht="15.75" x14ac:dyDescent="0.25">
      <c r="A133" s="277"/>
      <c r="B133" s="264" t="s">
        <v>614</v>
      </c>
      <c r="C133" s="260">
        <v>16422</v>
      </c>
      <c r="D133" s="260">
        <v>16500</v>
      </c>
      <c r="E133" s="261">
        <f>ROUND('BEBR 2019 Estimates'!C146,-2)</f>
        <v>16600</v>
      </c>
      <c r="F133" s="262">
        <f>E133-C133</f>
        <v>178</v>
      </c>
      <c r="G133" s="262">
        <f>E133-D133</f>
        <v>100</v>
      </c>
      <c r="H133" s="263">
        <f t="shared" ref="H133:I136" si="32">F133/C133</f>
        <v>1.0839118255998051E-2</v>
      </c>
      <c r="I133" s="263">
        <f t="shared" si="32"/>
        <v>6.0606060606060606E-3</v>
      </c>
      <c r="J133" s="225"/>
    </row>
    <row r="134" spans="1:10" ht="15" x14ac:dyDescent="0.2">
      <c r="A134" s="277"/>
      <c r="B134" s="53" t="s">
        <v>110</v>
      </c>
      <c r="C134" s="34">
        <v>1728</v>
      </c>
      <c r="D134" s="34">
        <v>1700</v>
      </c>
      <c r="E134" s="54">
        <f>ROUND('BEBR 2019 Estimates'!C147,-1)</f>
        <v>1670</v>
      </c>
      <c r="F134" s="31">
        <f>E134-C134</f>
        <v>-58</v>
      </c>
      <c r="G134" s="31">
        <f>E134-D134</f>
        <v>-30</v>
      </c>
      <c r="H134" s="32">
        <f t="shared" si="32"/>
        <v>-3.3564814814814818E-2</v>
      </c>
      <c r="I134" s="32">
        <f t="shared" si="32"/>
        <v>-1.7647058823529412E-2</v>
      </c>
      <c r="J134" s="225"/>
    </row>
    <row r="135" spans="1:10" ht="15" x14ac:dyDescent="0.2">
      <c r="A135" s="277"/>
      <c r="B135" s="53" t="s">
        <v>111</v>
      </c>
      <c r="C135" s="34">
        <v>169</v>
      </c>
      <c r="D135" s="34">
        <v>170</v>
      </c>
      <c r="E135" s="54">
        <f>ROUND('BEBR 2019 Estimates'!C148,-1)</f>
        <v>170</v>
      </c>
      <c r="F135" s="31">
        <f>E135-C135</f>
        <v>1</v>
      </c>
      <c r="G135" s="31">
        <f>E135-D135</f>
        <v>0</v>
      </c>
      <c r="H135" s="32">
        <f t="shared" si="32"/>
        <v>5.9171597633136093E-3</v>
      </c>
      <c r="I135" s="32">
        <f t="shared" si="32"/>
        <v>0</v>
      </c>
      <c r="J135" s="225"/>
    </row>
    <row r="136" spans="1:10" ht="15" x14ac:dyDescent="0.2">
      <c r="A136" s="277"/>
      <c r="B136" s="53" t="s">
        <v>19</v>
      </c>
      <c r="C136" s="34">
        <v>14525</v>
      </c>
      <c r="D136" s="34">
        <v>14620</v>
      </c>
      <c r="E136" s="54">
        <f>ROUND('BEBR 2019 Estimates'!C149,-1)</f>
        <v>14770</v>
      </c>
      <c r="F136" s="31">
        <f>E136-C136</f>
        <v>245</v>
      </c>
      <c r="G136" s="31">
        <f>E136-D136</f>
        <v>150</v>
      </c>
      <c r="H136" s="32">
        <f t="shared" si="32"/>
        <v>1.6867469879518072E-2</v>
      </c>
      <c r="I136" s="32">
        <f t="shared" si="32"/>
        <v>1.0259917920656635E-2</v>
      </c>
      <c r="J136" s="225"/>
    </row>
    <row r="137" spans="1:10" ht="15" hidden="1" x14ac:dyDescent="0.2">
      <c r="A137" s="277"/>
      <c r="B137" s="231"/>
      <c r="C137" s="232"/>
      <c r="D137" s="232"/>
      <c r="E137" s="228"/>
      <c r="F137" s="229"/>
      <c r="G137" s="229"/>
      <c r="H137" s="230"/>
      <c r="I137" s="230"/>
      <c r="J137" s="225"/>
    </row>
    <row r="138" spans="1:10" ht="15" x14ac:dyDescent="0.2">
      <c r="A138" s="277"/>
      <c r="B138" s="231"/>
      <c r="C138" s="232"/>
      <c r="D138" s="232"/>
      <c r="E138" s="228"/>
      <c r="F138" s="229"/>
      <c r="G138" s="229"/>
      <c r="H138" s="230"/>
      <c r="I138" s="230"/>
      <c r="J138" s="225"/>
    </row>
    <row r="139" spans="1:10" ht="15.75" x14ac:dyDescent="0.25">
      <c r="A139" s="277"/>
      <c r="B139" s="264" t="s">
        <v>615</v>
      </c>
      <c r="C139" s="260">
        <v>864263</v>
      </c>
      <c r="D139" s="260">
        <v>952900</v>
      </c>
      <c r="E139" s="261">
        <f>ROUND('BEBR 2019 Estimates'!C152,-2)</f>
        <v>970700</v>
      </c>
      <c r="F139" s="262">
        <f t="shared" ref="F139:F144" si="33">E139-C139</f>
        <v>106437</v>
      </c>
      <c r="G139" s="262">
        <f t="shared" ref="G139:G144" si="34">E139-D139</f>
        <v>17800</v>
      </c>
      <c r="H139" s="263">
        <f t="shared" ref="H139:I144" si="35">F139/C139</f>
        <v>0.12315348452959342</v>
      </c>
      <c r="I139" s="263">
        <f t="shared" si="35"/>
        <v>1.8679819498373388E-2</v>
      </c>
      <c r="J139" s="225"/>
    </row>
    <row r="140" spans="1:10" ht="15" x14ac:dyDescent="0.2">
      <c r="A140" s="277"/>
      <c r="B140" s="53" t="s">
        <v>113</v>
      </c>
      <c r="C140" s="34">
        <v>12655</v>
      </c>
      <c r="D140" s="34">
        <v>13570</v>
      </c>
      <c r="E140" s="54">
        <f>ROUND('BEBR 2019 Estimates'!C153,-1)</f>
        <v>13790</v>
      </c>
      <c r="F140" s="31">
        <f t="shared" si="33"/>
        <v>1135</v>
      </c>
      <c r="G140" s="31">
        <f t="shared" si="34"/>
        <v>220</v>
      </c>
      <c r="H140" s="32">
        <f t="shared" si="35"/>
        <v>8.9687870406953779E-2</v>
      </c>
      <c r="I140" s="32">
        <f t="shared" si="35"/>
        <v>1.6212232866617538E-2</v>
      </c>
      <c r="J140" s="225"/>
    </row>
    <row r="141" spans="1:10" ht="15" x14ac:dyDescent="0.2">
      <c r="A141" s="277"/>
      <c r="B141" s="53" t="s">
        <v>114</v>
      </c>
      <c r="C141" s="34">
        <v>1425</v>
      </c>
      <c r="D141" s="34">
        <v>1420</v>
      </c>
      <c r="E141" s="54">
        <f>ROUND('BEBR 2019 Estimates'!C154,-1)</f>
        <v>1420</v>
      </c>
      <c r="F141" s="31">
        <f t="shared" si="33"/>
        <v>-5</v>
      </c>
      <c r="G141" s="31">
        <f t="shared" si="34"/>
        <v>0</v>
      </c>
      <c r="H141" s="32">
        <f t="shared" si="35"/>
        <v>-3.5087719298245615E-3</v>
      </c>
      <c r="I141" s="32">
        <f t="shared" si="35"/>
        <v>0</v>
      </c>
      <c r="J141" s="225"/>
    </row>
    <row r="142" spans="1:10" ht="15" x14ac:dyDescent="0.2">
      <c r="A142" s="277"/>
      <c r="B142" s="53" t="s">
        <v>115</v>
      </c>
      <c r="C142" s="34">
        <v>821784</v>
      </c>
      <c r="D142" s="34">
        <v>907090</v>
      </c>
      <c r="E142" s="54">
        <f>ROUND('BEBR 2019 Estimates'!C155,-1)</f>
        <v>924900</v>
      </c>
      <c r="F142" s="31">
        <f t="shared" si="33"/>
        <v>103116</v>
      </c>
      <c r="G142" s="31">
        <f t="shared" si="34"/>
        <v>17810</v>
      </c>
      <c r="H142" s="32">
        <f t="shared" si="35"/>
        <v>0.12547822785549487</v>
      </c>
      <c r="I142" s="32">
        <f t="shared" si="35"/>
        <v>1.9634214907010328E-2</v>
      </c>
      <c r="J142" s="225"/>
    </row>
    <row r="143" spans="1:10" ht="15" x14ac:dyDescent="0.2">
      <c r="A143" s="277"/>
      <c r="B143" s="53" t="s">
        <v>116</v>
      </c>
      <c r="C143" s="34">
        <v>21362</v>
      </c>
      <c r="D143" s="34">
        <v>23490</v>
      </c>
      <c r="E143" s="54">
        <f>ROUND('BEBR 2019 Estimates'!C156,-1)</f>
        <v>23350</v>
      </c>
      <c r="F143" s="31">
        <f t="shared" si="33"/>
        <v>1988</v>
      </c>
      <c r="G143" s="31">
        <f t="shared" si="34"/>
        <v>-140</v>
      </c>
      <c r="H143" s="32">
        <f t="shared" si="35"/>
        <v>9.3062447336391727E-2</v>
      </c>
      <c r="I143" s="32">
        <f t="shared" si="35"/>
        <v>-5.9599829714772241E-3</v>
      </c>
      <c r="J143" s="225"/>
    </row>
    <row r="144" spans="1:10" ht="15" x14ac:dyDescent="0.2">
      <c r="A144" s="277"/>
      <c r="B144" s="53" t="s">
        <v>117</v>
      </c>
      <c r="C144" s="34">
        <v>7037</v>
      </c>
      <c r="D144" s="34">
        <v>7290</v>
      </c>
      <c r="E144" s="54">
        <f>ROUND('BEBR 2019 Estimates'!C157,-1)</f>
        <v>7210</v>
      </c>
      <c r="F144" s="31">
        <f t="shared" si="33"/>
        <v>173</v>
      </c>
      <c r="G144" s="31">
        <f t="shared" si="34"/>
        <v>-80</v>
      </c>
      <c r="H144" s="32">
        <f t="shared" si="35"/>
        <v>2.4584339917578513E-2</v>
      </c>
      <c r="I144" s="32">
        <f t="shared" si="35"/>
        <v>-1.0973936899862825E-2</v>
      </c>
      <c r="J144" s="225"/>
    </row>
    <row r="145" spans="1:10" ht="15" x14ac:dyDescent="0.2">
      <c r="A145" s="277"/>
      <c r="B145" s="231"/>
      <c r="C145" s="232"/>
      <c r="D145" s="232"/>
      <c r="E145" s="232"/>
      <c r="F145" s="229"/>
      <c r="G145" s="229"/>
      <c r="H145" s="230"/>
      <c r="I145" s="230"/>
      <c r="J145" s="225"/>
    </row>
    <row r="146" spans="1:10" ht="15.75" x14ac:dyDescent="0.25">
      <c r="A146" s="277"/>
      <c r="B146" s="264" t="s">
        <v>616</v>
      </c>
      <c r="C146" s="260">
        <v>297619</v>
      </c>
      <c r="D146" s="260">
        <v>318600</v>
      </c>
      <c r="E146" s="261">
        <f>ROUND('BEBR 2019 Estimates'!C160,-2)</f>
        <v>321100</v>
      </c>
      <c r="F146" s="262">
        <f>E146-C146</f>
        <v>23481</v>
      </c>
      <c r="G146" s="262">
        <f>E146-D146</f>
        <v>2500</v>
      </c>
      <c r="H146" s="263">
        <f t="shared" ref="H146:I149" si="36">F146/C146</f>
        <v>7.889617262338762E-2</v>
      </c>
      <c r="I146" s="263">
        <f t="shared" si="36"/>
        <v>7.8468298807281862E-3</v>
      </c>
      <c r="J146" s="225"/>
    </row>
    <row r="147" spans="1:10" ht="15" x14ac:dyDescent="0.2">
      <c r="A147" s="277"/>
      <c r="B147" s="53" t="s">
        <v>119</v>
      </c>
      <c r="C147" s="34">
        <v>1698</v>
      </c>
      <c r="D147" s="34">
        <v>1600</v>
      </c>
      <c r="E147" s="54">
        <f>ROUND('BEBR 2019 Estimates'!C161,-1)</f>
        <v>1630</v>
      </c>
      <c r="F147" s="31">
        <f>E147-C147</f>
        <v>-68</v>
      </c>
      <c r="G147" s="31">
        <f>E147-D147</f>
        <v>30</v>
      </c>
      <c r="H147" s="32">
        <f t="shared" si="36"/>
        <v>-4.0047114252061249E-2</v>
      </c>
      <c r="I147" s="32">
        <f t="shared" si="36"/>
        <v>1.8749999999999999E-2</v>
      </c>
      <c r="J147" s="225"/>
    </row>
    <row r="148" spans="1:10" ht="15" x14ac:dyDescent="0.2">
      <c r="A148" s="277"/>
      <c r="B148" s="53" t="s">
        <v>120</v>
      </c>
      <c r="C148" s="34">
        <v>51923</v>
      </c>
      <c r="D148" s="34">
        <v>54800</v>
      </c>
      <c r="E148" s="54">
        <f>ROUND('BEBR 2019 Estimates'!C162,-1)</f>
        <v>55230</v>
      </c>
      <c r="F148" s="31">
        <f>E148-C148</f>
        <v>3307</v>
      </c>
      <c r="G148" s="31">
        <f>E148-D148</f>
        <v>430</v>
      </c>
      <c r="H148" s="32">
        <f t="shared" si="36"/>
        <v>6.369046472661441E-2</v>
      </c>
      <c r="I148" s="32">
        <f t="shared" si="36"/>
        <v>7.8467153284671534E-3</v>
      </c>
      <c r="J148" s="225"/>
    </row>
    <row r="149" spans="1:10" ht="15" x14ac:dyDescent="0.2">
      <c r="A149" s="277"/>
      <c r="B149" s="53" t="s">
        <v>19</v>
      </c>
      <c r="C149" s="34">
        <v>243998</v>
      </c>
      <c r="D149" s="34">
        <v>262160</v>
      </c>
      <c r="E149" s="54">
        <f>ROUND('BEBR 2019 Estimates'!C163,-1)</f>
        <v>264280</v>
      </c>
      <c r="F149" s="31">
        <f>E149-C149</f>
        <v>20282</v>
      </c>
      <c r="G149" s="31">
        <f>E149-D149</f>
        <v>2120</v>
      </c>
      <c r="H149" s="32">
        <f t="shared" si="36"/>
        <v>8.312363216091935E-2</v>
      </c>
      <c r="I149" s="32">
        <f t="shared" si="36"/>
        <v>8.086664632285627E-3</v>
      </c>
      <c r="J149" s="225"/>
    </row>
    <row r="150" spans="1:10" ht="15" x14ac:dyDescent="0.2">
      <c r="A150" s="277"/>
      <c r="B150" s="231"/>
      <c r="C150" s="232"/>
      <c r="D150" s="232"/>
      <c r="E150" s="228"/>
      <c r="F150" s="229"/>
      <c r="G150" s="229"/>
      <c r="H150" s="230"/>
      <c r="I150" s="230"/>
      <c r="J150" s="225"/>
    </row>
    <row r="151" spans="1:10" ht="15.75" x14ac:dyDescent="0.25">
      <c r="A151" s="277"/>
      <c r="B151" s="264" t="s">
        <v>617</v>
      </c>
      <c r="C151" s="260">
        <v>95696</v>
      </c>
      <c r="D151" s="260">
        <v>107500</v>
      </c>
      <c r="E151" s="261">
        <f>ROUND('BEBR 2019 Estimates'!C166,-2)</f>
        <v>110600</v>
      </c>
      <c r="F151" s="262">
        <f t="shared" ref="F151:F157" si="37">E151-C151</f>
        <v>14904</v>
      </c>
      <c r="G151" s="262">
        <f t="shared" ref="G151:G157" si="38">E151-D151</f>
        <v>3100</v>
      </c>
      <c r="H151" s="263">
        <f t="shared" ref="H151:I157" si="39">F151/C151</f>
        <v>0.15574318675806723</v>
      </c>
      <c r="I151" s="263">
        <f t="shared" si="39"/>
        <v>2.883720930232558E-2</v>
      </c>
      <c r="J151" s="225"/>
    </row>
    <row r="152" spans="1:10" ht="15" x14ac:dyDescent="0.2">
      <c r="A152" s="277"/>
      <c r="B152" s="53" t="s">
        <v>122</v>
      </c>
      <c r="C152" s="34">
        <v>338</v>
      </c>
      <c r="D152" s="34">
        <v>360</v>
      </c>
      <c r="E152" s="54">
        <f>ROUND('BEBR 2019 Estimates'!C167,-1)</f>
        <v>370</v>
      </c>
      <c r="F152" s="31">
        <f t="shared" si="37"/>
        <v>32</v>
      </c>
      <c r="G152" s="31">
        <f t="shared" si="38"/>
        <v>10</v>
      </c>
      <c r="H152" s="32">
        <f t="shared" si="39"/>
        <v>9.4674556213017749E-2</v>
      </c>
      <c r="I152" s="32">
        <f t="shared" si="39"/>
        <v>2.7777777777777776E-2</v>
      </c>
      <c r="J152" s="225"/>
    </row>
    <row r="153" spans="1:10" ht="15" x14ac:dyDescent="0.2">
      <c r="A153" s="277"/>
      <c r="B153" s="53" t="s">
        <v>123</v>
      </c>
      <c r="C153" s="34">
        <v>2676</v>
      </c>
      <c r="D153" s="34">
        <v>3060</v>
      </c>
      <c r="E153" s="54">
        <f>ROUND('BEBR 2019 Estimates'!C168,-1)</f>
        <v>3270</v>
      </c>
      <c r="F153" s="31">
        <f t="shared" si="37"/>
        <v>594</v>
      </c>
      <c r="G153" s="31">
        <f t="shared" si="38"/>
        <v>210</v>
      </c>
      <c r="H153" s="32">
        <f t="shared" si="39"/>
        <v>0.22197309417040359</v>
      </c>
      <c r="I153" s="32">
        <f t="shared" si="39"/>
        <v>6.8627450980392163E-2</v>
      </c>
      <c r="J153" s="225"/>
    </row>
    <row r="154" spans="1:10" ht="15" x14ac:dyDescent="0.2">
      <c r="A154" s="277"/>
      <c r="B154" s="53" t="s">
        <v>124</v>
      </c>
      <c r="C154" s="34">
        <v>4424</v>
      </c>
      <c r="D154" s="34">
        <v>4670</v>
      </c>
      <c r="E154" s="54">
        <f>ROUND('BEBR 2019 Estimates'!C169,-1)</f>
        <v>4720</v>
      </c>
      <c r="F154" s="31">
        <f t="shared" si="37"/>
        <v>296</v>
      </c>
      <c r="G154" s="31">
        <f t="shared" si="38"/>
        <v>50</v>
      </c>
      <c r="H154" s="32">
        <f t="shared" si="39"/>
        <v>6.6907775768535266E-2</v>
      </c>
      <c r="I154" s="32">
        <f t="shared" si="39"/>
        <v>1.0706638115631691E-2</v>
      </c>
      <c r="J154" s="225"/>
    </row>
    <row r="155" spans="1:10" ht="15" x14ac:dyDescent="0.2">
      <c r="A155" s="277"/>
      <c r="B155" s="53" t="s">
        <v>125</v>
      </c>
      <c r="C155" s="34">
        <v>16</v>
      </c>
      <c r="D155" s="34">
        <v>10</v>
      </c>
      <c r="E155" s="54">
        <f>ROUND('BEBR 2019 Estimates'!C170,-1)</f>
        <v>10</v>
      </c>
      <c r="F155" s="31">
        <f t="shared" si="37"/>
        <v>-6</v>
      </c>
      <c r="G155" s="31">
        <f t="shared" si="38"/>
        <v>0</v>
      </c>
      <c r="H155" s="32">
        <v>0</v>
      </c>
      <c r="I155" s="32">
        <f t="shared" si="39"/>
        <v>0</v>
      </c>
      <c r="J155" s="225"/>
    </row>
    <row r="156" spans="1:10" ht="15" x14ac:dyDescent="0.2">
      <c r="A156" s="277"/>
      <c r="B156" s="53" t="s">
        <v>126</v>
      </c>
      <c r="C156" s="34">
        <v>75180</v>
      </c>
      <c r="D156" s="34">
        <v>84580</v>
      </c>
      <c r="E156" s="54">
        <f>ROUND('BEBR 2019 Estimates'!C171,-1)</f>
        <v>86770</v>
      </c>
      <c r="F156" s="31">
        <f t="shared" si="37"/>
        <v>11590</v>
      </c>
      <c r="G156" s="31">
        <f t="shared" si="38"/>
        <v>2190</v>
      </c>
      <c r="H156" s="32">
        <f t="shared" si="39"/>
        <v>0.1541633413141793</v>
      </c>
      <c r="I156" s="32">
        <f t="shared" si="39"/>
        <v>2.5892646015606525E-2</v>
      </c>
      <c r="J156" s="225"/>
    </row>
    <row r="157" spans="1:10" ht="15" x14ac:dyDescent="0.2">
      <c r="A157" s="277"/>
      <c r="B157" s="53" t="s">
        <v>19</v>
      </c>
      <c r="C157" s="34">
        <v>13062</v>
      </c>
      <c r="D157" s="34">
        <v>14850</v>
      </c>
      <c r="E157" s="54">
        <f>ROUND('BEBR 2019 Estimates'!C172,-1)</f>
        <v>15500</v>
      </c>
      <c r="F157" s="31">
        <f t="shared" si="37"/>
        <v>2438</v>
      </c>
      <c r="G157" s="31">
        <f t="shared" si="38"/>
        <v>650</v>
      </c>
      <c r="H157" s="32">
        <f t="shared" si="39"/>
        <v>0.18664829275761752</v>
      </c>
      <c r="I157" s="32">
        <f t="shared" si="39"/>
        <v>4.3771043771043773E-2</v>
      </c>
      <c r="J157" s="225"/>
    </row>
    <row r="158" spans="1:10" ht="15" x14ac:dyDescent="0.2">
      <c r="A158" s="277"/>
      <c r="B158" s="231"/>
      <c r="C158" s="232"/>
      <c r="D158" s="232"/>
      <c r="E158" s="228"/>
      <c r="F158" s="229"/>
      <c r="G158" s="229"/>
      <c r="H158" s="230"/>
      <c r="I158" s="230"/>
      <c r="J158" s="225"/>
    </row>
    <row r="159" spans="1:10" ht="15.75" x14ac:dyDescent="0.25">
      <c r="A159" s="277"/>
      <c r="B159" s="264" t="s">
        <v>618</v>
      </c>
      <c r="C159" s="260">
        <v>11549</v>
      </c>
      <c r="D159" s="260">
        <v>12000</v>
      </c>
      <c r="E159" s="261">
        <f>ROUND('BEBR 2019 Estimates'!C175,-2)</f>
        <v>12300</v>
      </c>
      <c r="F159" s="262">
        <f>E159-C159</f>
        <v>751</v>
      </c>
      <c r="G159" s="262">
        <f>E159-D159</f>
        <v>300</v>
      </c>
      <c r="H159" s="263">
        <f t="shared" ref="H159:I162" si="40">F159/C159</f>
        <v>6.5027275088752279E-2</v>
      </c>
      <c r="I159" s="263">
        <f t="shared" si="40"/>
        <v>2.5000000000000001E-2</v>
      </c>
      <c r="J159" s="225"/>
    </row>
    <row r="160" spans="1:10" ht="15" x14ac:dyDescent="0.2">
      <c r="A160" s="277"/>
      <c r="B160" s="53" t="s">
        <v>128</v>
      </c>
      <c r="C160" s="34">
        <v>2231</v>
      </c>
      <c r="D160" s="34">
        <v>2360</v>
      </c>
      <c r="E160" s="54">
        <f>ROUND('BEBR 2019 Estimates'!C176,-1)</f>
        <v>2340</v>
      </c>
      <c r="F160" s="31">
        <f>E160-C160</f>
        <v>109</v>
      </c>
      <c r="G160" s="31">
        <f>E160-D160</f>
        <v>-20</v>
      </c>
      <c r="H160" s="32">
        <f t="shared" si="40"/>
        <v>4.8857014791573283E-2</v>
      </c>
      <c r="I160" s="32">
        <f t="shared" si="40"/>
        <v>-8.4745762711864406E-3</v>
      </c>
      <c r="J160" s="225"/>
    </row>
    <row r="161" spans="1:10" ht="15" x14ac:dyDescent="0.2">
      <c r="A161" s="277"/>
      <c r="B161" s="53" t="s">
        <v>129</v>
      </c>
      <c r="C161" s="34">
        <v>2778</v>
      </c>
      <c r="D161" s="34">
        <v>2650</v>
      </c>
      <c r="E161" s="54">
        <f>ROUND('BEBR 2019 Estimates'!C177,-1)</f>
        <v>2880</v>
      </c>
      <c r="F161" s="31">
        <f>E161-C161</f>
        <v>102</v>
      </c>
      <c r="G161" s="31">
        <f>E161-D161</f>
        <v>230</v>
      </c>
      <c r="H161" s="32">
        <f t="shared" si="40"/>
        <v>3.6717062634989202E-2</v>
      </c>
      <c r="I161" s="32">
        <f t="shared" si="40"/>
        <v>8.6792452830188674E-2</v>
      </c>
      <c r="J161" s="225"/>
    </row>
    <row r="162" spans="1:10" ht="15" x14ac:dyDescent="0.2">
      <c r="A162" s="277"/>
      <c r="B162" s="53" t="s">
        <v>19</v>
      </c>
      <c r="C162" s="34">
        <v>6540</v>
      </c>
      <c r="D162" s="34">
        <v>7000</v>
      </c>
      <c r="E162" s="54">
        <f>ROUND('BEBR 2019 Estimates'!C178,-1)</f>
        <v>7050</v>
      </c>
      <c r="F162" s="31">
        <f>E162-C162</f>
        <v>510</v>
      </c>
      <c r="G162" s="31">
        <f>E162-D162</f>
        <v>50</v>
      </c>
      <c r="H162" s="32">
        <f t="shared" si="40"/>
        <v>7.7981651376146793E-2</v>
      </c>
      <c r="I162" s="32">
        <f t="shared" si="40"/>
        <v>7.1428571428571426E-3</v>
      </c>
      <c r="J162" s="225"/>
    </row>
    <row r="163" spans="1:10" ht="15" x14ac:dyDescent="0.2">
      <c r="A163" s="277"/>
      <c r="B163" s="231"/>
      <c r="C163" s="232"/>
      <c r="D163" s="232"/>
      <c r="E163" s="228"/>
      <c r="F163" s="229"/>
      <c r="G163" s="229"/>
      <c r="H163" s="230"/>
      <c r="I163" s="230"/>
      <c r="J163" s="225"/>
    </row>
    <row r="164" spans="1:10" ht="15.75" x14ac:dyDescent="0.25">
      <c r="A164" s="277"/>
      <c r="B164" s="264" t="s">
        <v>619</v>
      </c>
      <c r="C164" s="260">
        <v>46389</v>
      </c>
      <c r="D164" s="260">
        <v>47800</v>
      </c>
      <c r="E164" s="261">
        <f>ROUND('BEBR 2019 Estimates'!C181,-2)</f>
        <v>46300</v>
      </c>
      <c r="F164" s="262">
        <f t="shared" ref="F164:F171" si="41">E164-C164</f>
        <v>-89</v>
      </c>
      <c r="G164" s="262">
        <f t="shared" ref="G164:G171" si="42">E164-D164</f>
        <v>-1500</v>
      </c>
      <c r="H164" s="263">
        <f t="shared" ref="H164:I171" si="43">F164/C164</f>
        <v>-1.918558278902326E-3</v>
      </c>
      <c r="I164" s="263">
        <f t="shared" si="43"/>
        <v>-3.1380753138075312E-2</v>
      </c>
      <c r="J164" s="225"/>
    </row>
    <row r="165" spans="1:10" ht="15" x14ac:dyDescent="0.2">
      <c r="A165" s="277"/>
      <c r="B165" s="53" t="s">
        <v>131</v>
      </c>
      <c r="C165" s="34">
        <v>3652</v>
      </c>
      <c r="D165" s="34">
        <v>2970</v>
      </c>
      <c r="E165" s="54">
        <f>ROUND('BEBR 2019 Estimates'!C182,-1)</f>
        <v>3090</v>
      </c>
      <c r="F165" s="31">
        <f t="shared" si="41"/>
        <v>-562</v>
      </c>
      <c r="G165" s="31">
        <f t="shared" si="42"/>
        <v>120</v>
      </c>
      <c r="H165" s="32">
        <f t="shared" si="43"/>
        <v>-0.15388828039430449</v>
      </c>
      <c r="I165" s="32">
        <f t="shared" si="43"/>
        <v>4.0404040404040407E-2</v>
      </c>
      <c r="J165" s="225"/>
    </row>
    <row r="166" spans="1:10" ht="15" x14ac:dyDescent="0.2">
      <c r="A166" s="277"/>
      <c r="B166" s="53" t="s">
        <v>132</v>
      </c>
      <c r="C166" s="34">
        <v>602</v>
      </c>
      <c r="D166" s="34">
        <v>590</v>
      </c>
      <c r="E166" s="54">
        <f>ROUND('BEBR 2019 Estimates'!C183,-1)</f>
        <v>550</v>
      </c>
      <c r="F166" s="31">
        <f t="shared" si="41"/>
        <v>-52</v>
      </c>
      <c r="G166" s="31">
        <f t="shared" si="42"/>
        <v>-40</v>
      </c>
      <c r="H166" s="32">
        <f t="shared" si="43"/>
        <v>-8.6378737541528236E-2</v>
      </c>
      <c r="I166" s="32">
        <f t="shared" si="43"/>
        <v>-6.7796610169491525E-2</v>
      </c>
      <c r="J166" s="225"/>
    </row>
    <row r="167" spans="1:10" ht="15" x14ac:dyDescent="0.2">
      <c r="A167" s="277"/>
      <c r="B167" s="53" t="s">
        <v>133</v>
      </c>
      <c r="C167" s="34">
        <v>1460</v>
      </c>
      <c r="D167" s="34">
        <v>1660</v>
      </c>
      <c r="E167" s="54">
        <f>ROUND('BEBR 2019 Estimates'!C184,-1)</f>
        <v>1660</v>
      </c>
      <c r="F167" s="31">
        <f t="shared" si="41"/>
        <v>200</v>
      </c>
      <c r="G167" s="31">
        <f t="shared" si="42"/>
        <v>0</v>
      </c>
      <c r="H167" s="32">
        <f t="shared" si="43"/>
        <v>0.13698630136986301</v>
      </c>
      <c r="I167" s="32">
        <f t="shared" si="43"/>
        <v>0</v>
      </c>
      <c r="J167" s="225"/>
    </row>
    <row r="168" spans="1:10" ht="15" x14ac:dyDescent="0.2">
      <c r="A168" s="277"/>
      <c r="B168" s="53" t="s">
        <v>134</v>
      </c>
      <c r="C168" s="34">
        <v>1754</v>
      </c>
      <c r="D168" s="34">
        <v>1800</v>
      </c>
      <c r="E168" s="54">
        <f>ROUND('BEBR 2019 Estimates'!C185,-1)</f>
        <v>1890</v>
      </c>
      <c r="F168" s="31">
        <f t="shared" si="41"/>
        <v>136</v>
      </c>
      <c r="G168" s="31">
        <f t="shared" si="42"/>
        <v>90</v>
      </c>
      <c r="H168" s="32">
        <f t="shared" si="43"/>
        <v>7.7537058152793617E-2</v>
      </c>
      <c r="I168" s="32">
        <f t="shared" si="43"/>
        <v>0.05</v>
      </c>
      <c r="J168" s="225"/>
    </row>
    <row r="169" spans="1:10" ht="15" x14ac:dyDescent="0.2">
      <c r="A169" s="277"/>
      <c r="B169" s="53" t="s">
        <v>135</v>
      </c>
      <c r="C169" s="34">
        <v>3004</v>
      </c>
      <c r="D169" s="34">
        <v>3410</v>
      </c>
      <c r="E169" s="54">
        <f>ROUND('BEBR 2019 Estimates'!C186,-1)</f>
        <v>3450</v>
      </c>
      <c r="F169" s="31">
        <f t="shared" si="41"/>
        <v>446</v>
      </c>
      <c r="G169" s="31">
        <f t="shared" si="42"/>
        <v>40</v>
      </c>
      <c r="H169" s="32">
        <f t="shared" si="43"/>
        <v>0.1484687083888149</v>
      </c>
      <c r="I169" s="32">
        <f t="shared" si="43"/>
        <v>1.1730205278592375E-2</v>
      </c>
      <c r="J169" s="225"/>
    </row>
    <row r="170" spans="1:10" ht="15" x14ac:dyDescent="0.2">
      <c r="A170" s="277"/>
      <c r="B170" s="53" t="s">
        <v>136</v>
      </c>
      <c r="C170" s="34">
        <v>7972</v>
      </c>
      <c r="D170" s="34">
        <v>8180</v>
      </c>
      <c r="E170" s="54">
        <f>ROUND('BEBR 2019 Estimates'!C187,-1)</f>
        <v>7870</v>
      </c>
      <c r="F170" s="31">
        <f t="shared" si="41"/>
        <v>-102</v>
      </c>
      <c r="G170" s="31">
        <f t="shared" si="42"/>
        <v>-310</v>
      </c>
      <c r="H170" s="32">
        <f t="shared" si="43"/>
        <v>-1.2794781736076268E-2</v>
      </c>
      <c r="I170" s="32">
        <f t="shared" si="43"/>
        <v>-3.7897310513447434E-2</v>
      </c>
      <c r="J170" s="225"/>
    </row>
    <row r="171" spans="1:10" ht="15" x14ac:dyDescent="0.2">
      <c r="A171" s="277"/>
      <c r="B171" s="53" t="s">
        <v>19</v>
      </c>
      <c r="C171" s="34">
        <v>27945</v>
      </c>
      <c r="D171" s="34">
        <v>29230</v>
      </c>
      <c r="E171" s="54">
        <f>ROUND('BEBR 2019 Estimates'!C188,-1)</f>
        <v>27770</v>
      </c>
      <c r="F171" s="31">
        <f t="shared" si="41"/>
        <v>-175</v>
      </c>
      <c r="G171" s="31">
        <f t="shared" si="42"/>
        <v>-1460</v>
      </c>
      <c r="H171" s="32">
        <f t="shared" si="43"/>
        <v>-6.2623009482912868E-3</v>
      </c>
      <c r="I171" s="32">
        <f t="shared" si="43"/>
        <v>-4.9948682860075262E-2</v>
      </c>
      <c r="J171" s="225"/>
    </row>
    <row r="172" spans="1:10" ht="15" x14ac:dyDescent="0.2">
      <c r="A172" s="277"/>
      <c r="B172" s="231"/>
      <c r="C172" s="232"/>
      <c r="D172" s="232"/>
      <c r="E172" s="228"/>
      <c r="F172" s="229"/>
      <c r="G172" s="229"/>
      <c r="H172" s="230"/>
      <c r="I172" s="230"/>
      <c r="J172" s="225"/>
    </row>
    <row r="173" spans="1:10" ht="15.75" x14ac:dyDescent="0.25">
      <c r="A173" s="277"/>
      <c r="B173" s="264" t="s">
        <v>620</v>
      </c>
      <c r="C173" s="260">
        <v>16939</v>
      </c>
      <c r="D173" s="260">
        <v>17400</v>
      </c>
      <c r="E173" s="261">
        <f>ROUND('BEBR 2019 Estimates'!C191,-2)</f>
        <v>17800</v>
      </c>
      <c r="F173" s="262">
        <f>E173-C173</f>
        <v>861</v>
      </c>
      <c r="G173" s="262">
        <f>E173-D173</f>
        <v>400</v>
      </c>
      <c r="H173" s="263">
        <f t="shared" ref="H173:I177" si="44">F173/C173</f>
        <v>5.0829446838656353E-2</v>
      </c>
      <c r="I173" s="263">
        <f t="shared" si="44"/>
        <v>2.2988505747126436E-2</v>
      </c>
      <c r="J173" s="225"/>
    </row>
    <row r="174" spans="1:10" ht="15" x14ac:dyDescent="0.2">
      <c r="A174" s="277"/>
      <c r="B174" s="53" t="s">
        <v>138</v>
      </c>
      <c r="C174" s="34">
        <v>456</v>
      </c>
      <c r="D174" s="34">
        <v>500</v>
      </c>
      <c r="E174" s="54">
        <f>ROUND('BEBR 2019 Estimates'!C192,-1)</f>
        <v>520</v>
      </c>
      <c r="F174" s="31">
        <f>E174-C174</f>
        <v>64</v>
      </c>
      <c r="G174" s="31">
        <f>E174-D174</f>
        <v>20</v>
      </c>
      <c r="H174" s="32">
        <f t="shared" si="44"/>
        <v>0.14035087719298245</v>
      </c>
      <c r="I174" s="32">
        <f t="shared" si="44"/>
        <v>0.04</v>
      </c>
      <c r="J174" s="225"/>
    </row>
    <row r="175" spans="1:10" ht="15" x14ac:dyDescent="0.2">
      <c r="A175" s="277"/>
      <c r="B175" s="53" t="s">
        <v>139</v>
      </c>
      <c r="C175" s="34">
        <v>278</v>
      </c>
      <c r="D175" s="34">
        <v>360</v>
      </c>
      <c r="E175" s="54">
        <f>ROUND('BEBR 2019 Estimates'!C193,-1)</f>
        <v>360</v>
      </c>
      <c r="F175" s="31">
        <f>E175-C175</f>
        <v>82</v>
      </c>
      <c r="G175" s="31">
        <f>E175-D175</f>
        <v>0</v>
      </c>
      <c r="H175" s="32">
        <f t="shared" si="44"/>
        <v>0.29496402877697842</v>
      </c>
      <c r="I175" s="32">
        <f t="shared" si="44"/>
        <v>0</v>
      </c>
      <c r="J175" s="225"/>
    </row>
    <row r="176" spans="1:10" ht="15" x14ac:dyDescent="0.2">
      <c r="A176" s="277"/>
      <c r="B176" s="53" t="s">
        <v>140</v>
      </c>
      <c r="C176" s="34">
        <v>1999</v>
      </c>
      <c r="D176" s="34">
        <v>2030</v>
      </c>
      <c r="E176" s="54">
        <f>ROUND('BEBR 2019 Estimates'!C194,-1)</f>
        <v>2020</v>
      </c>
      <c r="F176" s="31">
        <f>E176-C176</f>
        <v>21</v>
      </c>
      <c r="G176" s="31">
        <f>E176-D176</f>
        <v>-10</v>
      </c>
      <c r="H176" s="32">
        <f t="shared" si="44"/>
        <v>1.0505252626313157E-2</v>
      </c>
      <c r="I176" s="32">
        <f t="shared" si="44"/>
        <v>-4.9261083743842365E-3</v>
      </c>
      <c r="J176" s="225"/>
    </row>
    <row r="177" spans="1:10" ht="15" x14ac:dyDescent="0.2">
      <c r="A177" s="277"/>
      <c r="B177" s="53" t="s">
        <v>19</v>
      </c>
      <c r="C177" s="34">
        <v>14206</v>
      </c>
      <c r="D177" s="34">
        <v>14540</v>
      </c>
      <c r="E177" s="54">
        <f>ROUND('BEBR 2019 Estimates'!C195,-1)</f>
        <v>14870</v>
      </c>
      <c r="F177" s="31">
        <f>E177-C177</f>
        <v>664</v>
      </c>
      <c r="G177" s="31">
        <f>E177-D177</f>
        <v>330</v>
      </c>
      <c r="H177" s="32">
        <f t="shared" si="44"/>
        <v>4.6740813740672953E-2</v>
      </c>
      <c r="I177" s="32">
        <f t="shared" si="44"/>
        <v>2.2696011004126548E-2</v>
      </c>
      <c r="J177" s="225"/>
    </row>
    <row r="178" spans="1:10" ht="15" x14ac:dyDescent="0.2">
      <c r="A178" s="277"/>
      <c r="B178" s="231"/>
      <c r="C178" s="232"/>
      <c r="D178" s="232"/>
      <c r="E178" s="228"/>
      <c r="F178" s="229"/>
      <c r="G178" s="229"/>
      <c r="H178" s="230"/>
      <c r="I178" s="230"/>
      <c r="J178" s="225"/>
    </row>
    <row r="179" spans="1:10" ht="15.75" x14ac:dyDescent="0.25">
      <c r="A179" s="277"/>
      <c r="B179" s="264" t="s">
        <v>621</v>
      </c>
      <c r="C179" s="260">
        <v>12884</v>
      </c>
      <c r="D179" s="260">
        <v>13000</v>
      </c>
      <c r="E179" s="261">
        <f>ROUND('BEBR 2019 Estimates'!C198,-2)</f>
        <v>13100</v>
      </c>
      <c r="F179" s="262">
        <f>E179-C179</f>
        <v>216</v>
      </c>
      <c r="G179" s="262">
        <f>E179-D179</f>
        <v>100</v>
      </c>
      <c r="H179" s="263">
        <f t="shared" ref="H179:I181" si="45">F179/C179</f>
        <v>1.6764979819931698E-2</v>
      </c>
      <c r="I179" s="263">
        <f t="shared" si="45"/>
        <v>7.6923076923076927E-3</v>
      </c>
      <c r="J179" s="225"/>
    </row>
    <row r="180" spans="1:10" ht="15" x14ac:dyDescent="0.2">
      <c r="A180" s="277"/>
      <c r="B180" s="53" t="s">
        <v>142</v>
      </c>
      <c r="C180" s="34">
        <v>1680</v>
      </c>
      <c r="D180" s="34">
        <v>1740</v>
      </c>
      <c r="E180" s="54">
        <f>ROUND('BEBR 2019 Estimates'!C199,-1)</f>
        <v>1760</v>
      </c>
      <c r="F180" s="31">
        <f>E180-C180</f>
        <v>80</v>
      </c>
      <c r="G180" s="31">
        <f>E180-D180</f>
        <v>20</v>
      </c>
      <c r="H180" s="32">
        <f t="shared" si="45"/>
        <v>4.7619047619047616E-2</v>
      </c>
      <c r="I180" s="32">
        <f t="shared" si="45"/>
        <v>1.1494252873563218E-2</v>
      </c>
      <c r="J180" s="225"/>
    </row>
    <row r="181" spans="1:10" ht="15" x14ac:dyDescent="0.2">
      <c r="A181" s="277"/>
      <c r="B181" s="53" t="s">
        <v>1451</v>
      </c>
      <c r="C181" s="34">
        <v>11204</v>
      </c>
      <c r="D181" s="34">
        <v>11260</v>
      </c>
      <c r="E181" s="54">
        <f>ROUND('BEBR 2019 Estimates'!C200,-1)</f>
        <v>11360</v>
      </c>
      <c r="F181" s="31">
        <f>E181-C181</f>
        <v>156</v>
      </c>
      <c r="G181" s="31">
        <f>E181-D181</f>
        <v>100</v>
      </c>
      <c r="H181" s="32">
        <f t="shared" si="45"/>
        <v>1.3923598714744734E-2</v>
      </c>
      <c r="I181" s="32">
        <f t="shared" si="45"/>
        <v>8.8809946714031966E-3</v>
      </c>
      <c r="J181" s="225"/>
    </row>
    <row r="182" spans="1:10" ht="15" x14ac:dyDescent="0.2">
      <c r="A182" s="277"/>
      <c r="B182" s="231"/>
      <c r="C182" s="232"/>
      <c r="D182" s="232"/>
      <c r="E182" s="228"/>
      <c r="F182" s="229"/>
      <c r="G182" s="229"/>
      <c r="H182" s="230"/>
      <c r="I182" s="230"/>
      <c r="J182" s="225"/>
    </row>
    <row r="183" spans="1:10" ht="15.75" x14ac:dyDescent="0.25">
      <c r="A183" s="277"/>
      <c r="B183" s="264" t="s">
        <v>622</v>
      </c>
      <c r="C183" s="260">
        <v>15863</v>
      </c>
      <c r="D183" s="260">
        <v>16500</v>
      </c>
      <c r="E183" s="261">
        <f>ROUND('BEBR 2019 Estimates'!C203,-2)</f>
        <v>13100</v>
      </c>
      <c r="F183" s="262">
        <f>E183-C183</f>
        <v>-2763</v>
      </c>
      <c r="G183" s="262">
        <f>E183-D183</f>
        <v>-3400</v>
      </c>
      <c r="H183" s="263">
        <f t="shared" ref="H183:I186" si="46">F183/C183</f>
        <v>-0.17417890689024776</v>
      </c>
      <c r="I183" s="263">
        <f t="shared" si="46"/>
        <v>-0.20606060606060606</v>
      </c>
      <c r="J183" s="225"/>
    </row>
    <row r="184" spans="1:10" ht="15" x14ac:dyDescent="0.2">
      <c r="A184" s="277"/>
      <c r="B184" s="53" t="s">
        <v>145</v>
      </c>
      <c r="C184" s="34">
        <v>3445</v>
      </c>
      <c r="D184" s="34">
        <v>3700</v>
      </c>
      <c r="E184" s="54">
        <f>ROUND('BEBR 2019 Estimates'!C204,-1)</f>
        <v>3460</v>
      </c>
      <c r="F184" s="31">
        <f>E184-C184</f>
        <v>15</v>
      </c>
      <c r="G184" s="31">
        <f>E184-D184</f>
        <v>-240</v>
      </c>
      <c r="H184" s="32">
        <f t="shared" si="46"/>
        <v>4.3541364296081275E-3</v>
      </c>
      <c r="I184" s="32">
        <f t="shared" si="46"/>
        <v>-6.4864864864864868E-2</v>
      </c>
      <c r="J184" s="225"/>
    </row>
    <row r="185" spans="1:10" ht="15" x14ac:dyDescent="0.2">
      <c r="A185" s="277"/>
      <c r="B185" s="53" t="s">
        <v>146</v>
      </c>
      <c r="C185" s="34">
        <v>1981</v>
      </c>
      <c r="D185" s="34">
        <v>2050</v>
      </c>
      <c r="E185" s="54">
        <f>ROUND('BEBR 2019 Estimates'!C205,-1)</f>
        <v>1970</v>
      </c>
      <c r="F185" s="31">
        <f>E185-C185</f>
        <v>-11</v>
      </c>
      <c r="G185" s="31">
        <f>E185-D185</f>
        <v>-80</v>
      </c>
      <c r="H185" s="32">
        <f t="shared" si="46"/>
        <v>-5.552751135790005E-3</v>
      </c>
      <c r="I185" s="32">
        <f t="shared" si="46"/>
        <v>-3.9024390243902439E-2</v>
      </c>
      <c r="J185" s="225"/>
    </row>
    <row r="186" spans="1:10" ht="15" x14ac:dyDescent="0.2">
      <c r="A186" s="277"/>
      <c r="B186" s="53" t="s">
        <v>19</v>
      </c>
      <c r="C186" s="34">
        <v>10437</v>
      </c>
      <c r="D186" s="34">
        <v>10750</v>
      </c>
      <c r="E186" s="54">
        <f>ROUND('BEBR 2019 Estimates'!C206,-1)</f>
        <v>7650</v>
      </c>
      <c r="F186" s="31">
        <f>E186-C186</f>
        <v>-2787</v>
      </c>
      <c r="G186" s="31">
        <f>E186-D186</f>
        <v>-3100</v>
      </c>
      <c r="H186" s="32">
        <f t="shared" si="46"/>
        <v>-0.26703075596435755</v>
      </c>
      <c r="I186" s="32">
        <f t="shared" si="46"/>
        <v>-0.28837209302325584</v>
      </c>
      <c r="J186" s="225"/>
    </row>
    <row r="187" spans="1:10" ht="15" x14ac:dyDescent="0.2">
      <c r="A187" s="277"/>
      <c r="B187" s="231"/>
      <c r="C187" s="232"/>
      <c r="D187" s="232"/>
      <c r="E187" s="228"/>
      <c r="F187" s="229"/>
      <c r="G187" s="229"/>
      <c r="H187" s="230"/>
      <c r="I187" s="230"/>
      <c r="J187" s="225"/>
    </row>
    <row r="188" spans="1:10" ht="15.75" x14ac:dyDescent="0.25">
      <c r="A188" s="277"/>
      <c r="B188" s="264" t="s">
        <v>623</v>
      </c>
      <c r="C188" s="260">
        <v>14799</v>
      </c>
      <c r="D188" s="260">
        <v>14600</v>
      </c>
      <c r="E188" s="261">
        <f>ROUND('BEBR 2019 Estimates'!C209,-2)</f>
        <v>14600</v>
      </c>
      <c r="F188" s="262">
        <f>E188-C188</f>
        <v>-199</v>
      </c>
      <c r="G188" s="262">
        <f>E188-D188</f>
        <v>0</v>
      </c>
      <c r="H188" s="263">
        <f t="shared" ref="H188:I192" si="47">F188/C188</f>
        <v>-1.3446854517197107E-2</v>
      </c>
      <c r="I188" s="263">
        <f t="shared" si="47"/>
        <v>0</v>
      </c>
      <c r="J188" s="225"/>
    </row>
    <row r="189" spans="1:10" ht="15" x14ac:dyDescent="0.2">
      <c r="A189" s="277"/>
      <c r="B189" s="53" t="s">
        <v>148</v>
      </c>
      <c r="C189" s="34">
        <v>4546</v>
      </c>
      <c r="D189" s="34">
        <v>2820</v>
      </c>
      <c r="E189" s="54">
        <f>ROUND('BEBR 2019 Estimates'!C210,-1)</f>
        <v>2850</v>
      </c>
      <c r="F189" s="31">
        <f>E189-C189</f>
        <v>-1696</v>
      </c>
      <c r="G189" s="31">
        <f>E189-D189</f>
        <v>30</v>
      </c>
      <c r="H189" s="32">
        <f t="shared" si="47"/>
        <v>-0.37307523097228334</v>
      </c>
      <c r="I189" s="32">
        <f t="shared" si="47"/>
        <v>1.0638297872340425E-2</v>
      </c>
      <c r="J189" s="225"/>
    </row>
    <row r="190" spans="1:10" ht="15" x14ac:dyDescent="0.2">
      <c r="A190" s="277"/>
      <c r="B190" s="53" t="s">
        <v>149</v>
      </c>
      <c r="C190" s="34">
        <v>878</v>
      </c>
      <c r="D190" s="34">
        <v>880</v>
      </c>
      <c r="E190" s="54">
        <f>ROUND('BEBR 2019 Estimates'!C211,-1)</f>
        <v>870</v>
      </c>
      <c r="F190" s="31">
        <f>E190-C190</f>
        <v>-8</v>
      </c>
      <c r="G190" s="31">
        <f>E190-D190</f>
        <v>-10</v>
      </c>
      <c r="H190" s="32">
        <f t="shared" si="47"/>
        <v>-9.1116173120728925E-3</v>
      </c>
      <c r="I190" s="32">
        <f t="shared" si="47"/>
        <v>-1.1363636363636364E-2</v>
      </c>
      <c r="J190" s="225"/>
    </row>
    <row r="191" spans="1:10" ht="15" x14ac:dyDescent="0.2">
      <c r="A191" s="277"/>
      <c r="B191" s="53" t="s">
        <v>150</v>
      </c>
      <c r="C191" s="34">
        <v>777</v>
      </c>
      <c r="D191" s="34">
        <v>760</v>
      </c>
      <c r="E191" s="54">
        <f>ROUND('BEBR 2019 Estimates'!C212,-1)</f>
        <v>830</v>
      </c>
      <c r="F191" s="31">
        <f>E191-C191</f>
        <v>53</v>
      </c>
      <c r="G191" s="31">
        <f>E191-D191</f>
        <v>70</v>
      </c>
      <c r="H191" s="32">
        <f t="shared" si="47"/>
        <v>6.8211068211068204E-2</v>
      </c>
      <c r="I191" s="32">
        <f t="shared" si="47"/>
        <v>9.2105263157894732E-2</v>
      </c>
      <c r="J191" s="225"/>
    </row>
    <row r="192" spans="1:10" ht="15" x14ac:dyDescent="0.2">
      <c r="A192" s="277"/>
      <c r="B192" s="53" t="s">
        <v>19</v>
      </c>
      <c r="C192" s="34">
        <v>8598</v>
      </c>
      <c r="D192" s="34">
        <v>10160</v>
      </c>
      <c r="E192" s="54">
        <f>ROUND('BEBR 2019 Estimates'!C213,-1)</f>
        <v>10050</v>
      </c>
      <c r="F192" s="31">
        <f>E192-C192</f>
        <v>1452</v>
      </c>
      <c r="G192" s="31">
        <f>E192-D192</f>
        <v>-110</v>
      </c>
      <c r="H192" s="32">
        <f t="shared" si="47"/>
        <v>0.1688764829030007</v>
      </c>
      <c r="I192" s="32">
        <f t="shared" si="47"/>
        <v>-1.0826771653543307E-2</v>
      </c>
      <c r="J192" s="225"/>
    </row>
    <row r="193" spans="1:10" ht="15" x14ac:dyDescent="0.2">
      <c r="A193" s="277"/>
      <c r="B193" s="231"/>
      <c r="C193" s="233"/>
      <c r="D193" s="233"/>
      <c r="E193" s="228"/>
      <c r="F193" s="229"/>
      <c r="G193" s="229"/>
      <c r="H193" s="230"/>
      <c r="I193" s="230"/>
      <c r="J193" s="225"/>
    </row>
    <row r="194" spans="1:10" ht="15.75" x14ac:dyDescent="0.25">
      <c r="A194" s="277"/>
      <c r="B194" s="264" t="s">
        <v>624</v>
      </c>
      <c r="C194" s="260">
        <v>27731</v>
      </c>
      <c r="D194" s="260">
        <v>27300</v>
      </c>
      <c r="E194" s="261">
        <f>ROUND('BEBR 2019 Estimates'!C216,-2)</f>
        <v>27400</v>
      </c>
      <c r="F194" s="262">
        <f>E194-C194</f>
        <v>-331</v>
      </c>
      <c r="G194" s="262">
        <f>E194-D194</f>
        <v>100</v>
      </c>
      <c r="H194" s="263">
        <f t="shared" ref="H194:I198" si="48">F194/C194</f>
        <v>-1.1936100393061916E-2</v>
      </c>
      <c r="I194" s="263">
        <f t="shared" si="48"/>
        <v>3.663003663003663E-3</v>
      </c>
      <c r="J194" s="225"/>
    </row>
    <row r="195" spans="1:10" ht="15" x14ac:dyDescent="0.2">
      <c r="A195" s="277"/>
      <c r="B195" s="53" t="s">
        <v>152</v>
      </c>
      <c r="C195" s="30">
        <v>2930</v>
      </c>
      <c r="D195" s="30">
        <v>2870</v>
      </c>
      <c r="E195" s="54">
        <f>ROUND('BEBR 2019 Estimates'!C217,-1)</f>
        <v>2920</v>
      </c>
      <c r="F195" s="31">
        <f>E195-C195</f>
        <v>-10</v>
      </c>
      <c r="G195" s="31">
        <f>E195-D195</f>
        <v>50</v>
      </c>
      <c r="H195" s="32">
        <f t="shared" si="48"/>
        <v>-3.4129692832764505E-3</v>
      </c>
      <c r="I195" s="32">
        <f t="shared" si="48"/>
        <v>1.7421602787456445E-2</v>
      </c>
      <c r="J195" s="225"/>
    </row>
    <row r="196" spans="1:10" ht="15" x14ac:dyDescent="0.2">
      <c r="A196" s="277"/>
      <c r="B196" s="53" t="s">
        <v>153</v>
      </c>
      <c r="C196" s="30">
        <v>5001</v>
      </c>
      <c r="D196" s="30">
        <v>5130</v>
      </c>
      <c r="E196" s="54">
        <f>ROUND('BEBR 2019 Estimates'!C218,-1)</f>
        <v>5230</v>
      </c>
      <c r="F196" s="31">
        <f>E196-C196</f>
        <v>229</v>
      </c>
      <c r="G196" s="31">
        <f>E196-D196</f>
        <v>100</v>
      </c>
      <c r="H196" s="32">
        <f t="shared" si="48"/>
        <v>4.579084183163367E-2</v>
      </c>
      <c r="I196" s="32">
        <f t="shared" si="48"/>
        <v>1.9493177387914229E-2</v>
      </c>
      <c r="J196" s="225"/>
    </row>
    <row r="197" spans="1:10" ht="15" x14ac:dyDescent="0.2">
      <c r="A197" s="277"/>
      <c r="B197" s="53" t="s">
        <v>154</v>
      </c>
      <c r="C197" s="30">
        <v>1827</v>
      </c>
      <c r="D197" s="30">
        <v>1800</v>
      </c>
      <c r="E197" s="54">
        <f>ROUND('BEBR 2019 Estimates'!C219,-1)</f>
        <v>1780</v>
      </c>
      <c r="F197" s="31">
        <f>E197-C197</f>
        <v>-47</v>
      </c>
      <c r="G197" s="31">
        <f>E197-D197</f>
        <v>-20</v>
      </c>
      <c r="H197" s="32">
        <f t="shared" si="48"/>
        <v>-2.5725232621784347E-2</v>
      </c>
      <c r="I197" s="32">
        <f t="shared" si="48"/>
        <v>-1.1111111111111112E-2</v>
      </c>
      <c r="J197" s="225"/>
    </row>
    <row r="198" spans="1:10" ht="15" x14ac:dyDescent="0.2">
      <c r="A198" s="277"/>
      <c r="B198" s="53" t="s">
        <v>19</v>
      </c>
      <c r="C198" s="30">
        <v>17973</v>
      </c>
      <c r="D198" s="30">
        <v>17500</v>
      </c>
      <c r="E198" s="54">
        <f>ROUND('BEBR 2019 Estimates'!C220,-1)</f>
        <v>17460</v>
      </c>
      <c r="F198" s="31">
        <f>E198-C198</f>
        <v>-513</v>
      </c>
      <c r="G198" s="31">
        <f>E198-D198</f>
        <v>-40</v>
      </c>
      <c r="H198" s="32">
        <f t="shared" si="48"/>
        <v>-2.8542814221331998E-2</v>
      </c>
      <c r="I198" s="32">
        <f t="shared" si="48"/>
        <v>-2.2857142857142859E-3</v>
      </c>
      <c r="J198" s="225"/>
    </row>
    <row r="199" spans="1:10" ht="15" x14ac:dyDescent="0.2">
      <c r="A199" s="277"/>
      <c r="B199" s="231"/>
      <c r="C199" s="233"/>
      <c r="D199" s="233"/>
      <c r="E199" s="228"/>
      <c r="F199" s="229"/>
      <c r="G199" s="229"/>
      <c r="H199" s="230"/>
      <c r="I199" s="230"/>
      <c r="J199" s="225"/>
    </row>
    <row r="200" spans="1:10" ht="15.75" x14ac:dyDescent="0.25">
      <c r="A200" s="277"/>
      <c r="B200" s="264" t="s">
        <v>625</v>
      </c>
      <c r="C200" s="260">
        <v>39140</v>
      </c>
      <c r="D200" s="260">
        <v>39600</v>
      </c>
      <c r="E200" s="261">
        <f>ROUND('BEBR 2019 Estimates'!C223,-2)</f>
        <v>40100</v>
      </c>
      <c r="F200" s="262">
        <f>E200-C200</f>
        <v>960</v>
      </c>
      <c r="G200" s="262">
        <f>E200-D200</f>
        <v>500</v>
      </c>
      <c r="H200" s="263">
        <f t="shared" ref="H200:I203" si="49">F200/C200</f>
        <v>2.452733776188043E-2</v>
      </c>
      <c r="I200" s="263">
        <f t="shared" si="49"/>
        <v>1.2626262626262626E-2</v>
      </c>
      <c r="J200" s="225"/>
    </row>
    <row r="201" spans="1:10" ht="15" x14ac:dyDescent="0.2">
      <c r="A201" s="277"/>
      <c r="B201" s="53" t="s">
        <v>156</v>
      </c>
      <c r="C201" s="30">
        <v>7155</v>
      </c>
      <c r="D201" s="30">
        <v>7940</v>
      </c>
      <c r="E201" s="54">
        <f>ROUND('BEBR 2019 Estimates'!C224,-1)</f>
        <v>7970</v>
      </c>
      <c r="F201" s="31">
        <f>E201-C201</f>
        <v>815</v>
      </c>
      <c r="G201" s="31">
        <f>E201-D201</f>
        <v>30</v>
      </c>
      <c r="H201" s="32">
        <f t="shared" si="49"/>
        <v>0.11390635918937805</v>
      </c>
      <c r="I201" s="32">
        <f t="shared" si="49"/>
        <v>3.778337531486146E-3</v>
      </c>
      <c r="J201" s="225"/>
    </row>
    <row r="202" spans="1:10" ht="15" x14ac:dyDescent="0.2">
      <c r="A202" s="277"/>
      <c r="B202" s="53" t="s">
        <v>1452</v>
      </c>
      <c r="C202" s="30">
        <v>4640</v>
      </c>
      <c r="D202" s="30">
        <v>5030</v>
      </c>
      <c r="E202" s="54">
        <f>ROUND('BEBR 2019 Estimates'!C225,-1)</f>
        <v>5110</v>
      </c>
      <c r="F202" s="31">
        <f>E202-C202</f>
        <v>470</v>
      </c>
      <c r="G202" s="31">
        <f>E202-D202</f>
        <v>80</v>
      </c>
      <c r="H202" s="32">
        <f t="shared" si="49"/>
        <v>0.10129310344827586</v>
      </c>
      <c r="I202" s="32">
        <f t="shared" si="49"/>
        <v>1.5904572564612324E-2</v>
      </c>
      <c r="J202" s="225"/>
    </row>
    <row r="203" spans="1:10" ht="15" x14ac:dyDescent="0.2">
      <c r="A203" s="277"/>
      <c r="B203" s="53" t="s">
        <v>19</v>
      </c>
      <c r="C203" s="30">
        <v>27345</v>
      </c>
      <c r="D203" s="30">
        <v>26620</v>
      </c>
      <c r="E203" s="54">
        <f>ROUND('BEBR 2019 Estimates'!C226,-1)</f>
        <v>27040</v>
      </c>
      <c r="F203" s="31">
        <f>E203-C203</f>
        <v>-305</v>
      </c>
      <c r="G203" s="31">
        <f>E203-D203</f>
        <v>420</v>
      </c>
      <c r="H203" s="32">
        <f t="shared" si="49"/>
        <v>-1.1153775827390747E-2</v>
      </c>
      <c r="I203" s="32">
        <f t="shared" si="49"/>
        <v>1.5777610818933134E-2</v>
      </c>
      <c r="J203" s="225"/>
    </row>
    <row r="204" spans="1:10" ht="15" hidden="1" x14ac:dyDescent="0.2">
      <c r="A204" s="277"/>
      <c r="B204" s="231"/>
      <c r="C204" s="233"/>
      <c r="D204" s="233"/>
      <c r="E204" s="228"/>
      <c r="F204" s="229"/>
      <c r="G204" s="229"/>
      <c r="H204" s="230"/>
      <c r="I204" s="230"/>
      <c r="J204" s="225"/>
    </row>
    <row r="205" spans="1:10" ht="15" x14ac:dyDescent="0.2">
      <c r="A205" s="277"/>
      <c r="B205" s="231"/>
      <c r="C205" s="233"/>
      <c r="D205" s="233"/>
      <c r="E205" s="228"/>
      <c r="F205" s="229"/>
      <c r="G205" s="229"/>
      <c r="H205" s="230"/>
      <c r="I205" s="230"/>
      <c r="J205" s="225"/>
    </row>
    <row r="206" spans="1:10" ht="15.75" x14ac:dyDescent="0.25">
      <c r="A206" s="277"/>
      <c r="B206" s="264" t="s">
        <v>626</v>
      </c>
      <c r="C206" s="260">
        <v>172778</v>
      </c>
      <c r="D206" s="260">
        <v>185600</v>
      </c>
      <c r="E206" s="261">
        <f>ROUND('BEBR 2019 Estimates'!C229,-2)</f>
        <v>188400</v>
      </c>
      <c r="F206" s="262">
        <f>E206-C206</f>
        <v>15622</v>
      </c>
      <c r="G206" s="262">
        <f>E206-D206</f>
        <v>2800</v>
      </c>
      <c r="H206" s="263">
        <f t="shared" ref="H206:I209" si="50">F206/C206</f>
        <v>9.0416603965782674E-2</v>
      </c>
      <c r="I206" s="263">
        <f t="shared" si="50"/>
        <v>1.5086206896551725E-2</v>
      </c>
      <c r="J206" s="225"/>
    </row>
    <row r="207" spans="1:10" ht="15" x14ac:dyDescent="0.2">
      <c r="A207" s="277"/>
      <c r="B207" s="53" t="s">
        <v>159</v>
      </c>
      <c r="C207" s="30">
        <v>7719</v>
      </c>
      <c r="D207" s="30">
        <v>8410</v>
      </c>
      <c r="E207" s="54">
        <f>ROUND('BEBR 2019 Estimates'!C230,-1)</f>
        <v>8660</v>
      </c>
      <c r="F207" s="31">
        <f>E207-C207</f>
        <v>941</v>
      </c>
      <c r="G207" s="31">
        <f>E207-D207</f>
        <v>250</v>
      </c>
      <c r="H207" s="32">
        <f t="shared" si="50"/>
        <v>0.12190698276978883</v>
      </c>
      <c r="I207" s="32">
        <f t="shared" si="50"/>
        <v>2.9726516052318668E-2</v>
      </c>
      <c r="J207" s="225"/>
    </row>
    <row r="208" spans="1:10" ht="15" x14ac:dyDescent="0.2">
      <c r="A208" s="277"/>
      <c r="B208" s="53" t="s">
        <v>694</v>
      </c>
      <c r="C208" s="30">
        <v>12</v>
      </c>
      <c r="D208" s="30">
        <v>10</v>
      </c>
      <c r="E208" s="54">
        <f>ROUND('BEBR 2019 Estimates'!C231,-1)</f>
        <v>10</v>
      </c>
      <c r="F208" s="31">
        <f>E208-C208</f>
        <v>-2</v>
      </c>
      <c r="G208" s="31">
        <f>E208-D208</f>
        <v>0</v>
      </c>
      <c r="H208" s="32">
        <f t="shared" si="50"/>
        <v>-0.16666666666666666</v>
      </c>
      <c r="I208" s="32">
        <f t="shared" si="50"/>
        <v>0</v>
      </c>
      <c r="J208" s="225"/>
    </row>
    <row r="209" spans="1:10" ht="15" x14ac:dyDescent="0.2">
      <c r="A209" s="277"/>
      <c r="B209" s="53" t="s">
        <v>19</v>
      </c>
      <c r="C209" s="30">
        <v>165047</v>
      </c>
      <c r="D209" s="30">
        <v>177190</v>
      </c>
      <c r="E209" s="54">
        <f>ROUND('BEBR 2019 Estimates'!C232,-1)</f>
        <v>179690</v>
      </c>
      <c r="F209" s="31">
        <f>E209-C209</f>
        <v>14643</v>
      </c>
      <c r="G209" s="31">
        <f>E209-D209</f>
        <v>2500</v>
      </c>
      <c r="H209" s="32">
        <f t="shared" si="50"/>
        <v>8.8720182735826769E-2</v>
      </c>
      <c r="I209" s="32">
        <f t="shared" si="50"/>
        <v>1.4109148371804279E-2</v>
      </c>
      <c r="J209" s="225"/>
    </row>
    <row r="210" spans="1:10" ht="15" x14ac:dyDescent="0.2">
      <c r="A210" s="277"/>
      <c r="B210" s="231"/>
      <c r="C210" s="233"/>
      <c r="D210" s="233"/>
      <c r="E210" s="228"/>
      <c r="F210" s="229"/>
      <c r="G210" s="229"/>
      <c r="H210" s="230"/>
      <c r="I210" s="230"/>
      <c r="J210" s="225"/>
    </row>
    <row r="211" spans="1:10" ht="15.75" x14ac:dyDescent="0.25">
      <c r="A211" s="277"/>
      <c r="B211" s="264" t="s">
        <v>628</v>
      </c>
      <c r="C211" s="260">
        <v>98786</v>
      </c>
      <c r="D211" s="260">
        <v>102500</v>
      </c>
      <c r="E211" s="261">
        <f>ROUND('BEBR 2019 Estimates'!C235,-2)</f>
        <v>103400</v>
      </c>
      <c r="F211" s="262">
        <f>E211-C211</f>
        <v>4614</v>
      </c>
      <c r="G211" s="262">
        <f>E211-D211</f>
        <v>900</v>
      </c>
      <c r="H211" s="263">
        <f t="shared" ref="H211:I215" si="51">F211/C211</f>
        <v>4.6707023262405604E-2</v>
      </c>
      <c r="I211" s="263">
        <f t="shared" si="51"/>
        <v>8.7804878048780496E-3</v>
      </c>
      <c r="J211" s="225"/>
    </row>
    <row r="212" spans="1:10" ht="15" x14ac:dyDescent="0.2">
      <c r="A212" s="277"/>
      <c r="B212" s="53" t="s">
        <v>162</v>
      </c>
      <c r="C212" s="30">
        <v>8836</v>
      </c>
      <c r="D212" s="30">
        <v>11190</v>
      </c>
      <c r="E212" s="54">
        <f>ROUND('BEBR 2019 Estimates'!C236,-1)</f>
        <v>11220</v>
      </c>
      <c r="F212" s="31">
        <f>E212-C212</f>
        <v>2384</v>
      </c>
      <c r="G212" s="31">
        <f>E212-D212</f>
        <v>30</v>
      </c>
      <c r="H212" s="32">
        <f t="shared" si="51"/>
        <v>0.26980534178361248</v>
      </c>
      <c r="I212" s="32">
        <f t="shared" si="51"/>
        <v>2.6809651474530832E-3</v>
      </c>
      <c r="J212" s="225"/>
    </row>
    <row r="213" spans="1:10" ht="15" x14ac:dyDescent="0.2">
      <c r="A213" s="277"/>
      <c r="B213" s="53" t="s">
        <v>163</v>
      </c>
      <c r="C213" s="30">
        <v>2223</v>
      </c>
      <c r="D213" s="30">
        <v>2630</v>
      </c>
      <c r="E213" s="54">
        <f>ROUND('BEBR 2019 Estimates'!C237,-1)</f>
        <v>2640</v>
      </c>
      <c r="F213" s="31">
        <f>E213-C213</f>
        <v>417</v>
      </c>
      <c r="G213" s="31">
        <f>E213-D213</f>
        <v>10</v>
      </c>
      <c r="H213" s="32">
        <f t="shared" si="51"/>
        <v>0.18758434547908232</v>
      </c>
      <c r="I213" s="32">
        <f t="shared" si="51"/>
        <v>3.8022813688212928E-3</v>
      </c>
      <c r="J213" s="225"/>
    </row>
    <row r="214" spans="1:10" ht="15" x14ac:dyDescent="0.2">
      <c r="A214" s="277"/>
      <c r="B214" s="53" t="s">
        <v>164</v>
      </c>
      <c r="C214" s="30">
        <v>10491</v>
      </c>
      <c r="D214" s="30">
        <v>11090</v>
      </c>
      <c r="E214" s="54">
        <f>ROUND('BEBR 2019 Estimates'!C238,-1)</f>
        <v>11110</v>
      </c>
      <c r="F214" s="31">
        <f>E214-C214</f>
        <v>619</v>
      </c>
      <c r="G214" s="31">
        <f>E214-D214</f>
        <v>20</v>
      </c>
      <c r="H214" s="32">
        <f t="shared" si="51"/>
        <v>5.9002954913735584E-2</v>
      </c>
      <c r="I214" s="32">
        <f t="shared" si="51"/>
        <v>1.8034265103697023E-3</v>
      </c>
      <c r="J214" s="225"/>
    </row>
    <row r="215" spans="1:10" ht="15" x14ac:dyDescent="0.2">
      <c r="A215" s="277"/>
      <c r="B215" s="53" t="s">
        <v>19</v>
      </c>
      <c r="C215" s="30">
        <v>77236</v>
      </c>
      <c r="D215" s="30">
        <v>77620</v>
      </c>
      <c r="E215" s="54">
        <f>ROUND('BEBR 2019 Estimates'!C239,-1)</f>
        <v>78460</v>
      </c>
      <c r="F215" s="31">
        <f>E215-C215</f>
        <v>1224</v>
      </c>
      <c r="G215" s="31">
        <f>E215-D215</f>
        <v>840</v>
      </c>
      <c r="H215" s="32">
        <f t="shared" si="51"/>
        <v>1.5847532238852349E-2</v>
      </c>
      <c r="I215" s="32">
        <f t="shared" si="51"/>
        <v>1.0821953104869879E-2</v>
      </c>
      <c r="J215" s="225"/>
    </row>
    <row r="216" spans="1:10" ht="15" x14ac:dyDescent="0.2">
      <c r="A216" s="277"/>
      <c r="B216" s="231"/>
      <c r="C216" s="233"/>
      <c r="D216" s="233"/>
      <c r="E216" s="228"/>
      <c r="F216" s="229"/>
      <c r="G216" s="229"/>
      <c r="H216" s="230"/>
      <c r="I216" s="230"/>
      <c r="J216" s="225"/>
    </row>
    <row r="217" spans="1:10" ht="15.75" x14ac:dyDescent="0.25">
      <c r="A217" s="277"/>
      <c r="B217" s="264" t="s">
        <v>629</v>
      </c>
      <c r="C217" s="260">
        <v>1229226</v>
      </c>
      <c r="D217" s="260">
        <v>1408900</v>
      </c>
      <c r="E217" s="261">
        <f>ROUND('BEBR 2019 Estimates'!C242,-2)</f>
        <v>1444900</v>
      </c>
      <c r="F217" s="262">
        <f>E217-C217</f>
        <v>215674</v>
      </c>
      <c r="G217" s="262">
        <f>E217-D217</f>
        <v>36000</v>
      </c>
      <c r="H217" s="263">
        <f t="shared" ref="H217:I221" si="52">F217/C217</f>
        <v>0.17545512379334638</v>
      </c>
      <c r="I217" s="263">
        <f t="shared" si="52"/>
        <v>2.5551848960181704E-2</v>
      </c>
      <c r="J217" s="225"/>
    </row>
    <row r="218" spans="1:10" ht="15" x14ac:dyDescent="0.2">
      <c r="A218" s="277"/>
      <c r="B218" s="53" t="s">
        <v>166</v>
      </c>
      <c r="C218" s="30">
        <v>34721</v>
      </c>
      <c r="D218" s="30">
        <v>38940</v>
      </c>
      <c r="E218" s="54">
        <f>ROUND('BEBR 2019 Estimates'!C243,-1)</f>
        <v>39480</v>
      </c>
      <c r="F218" s="31">
        <f>E218-C218</f>
        <v>4759</v>
      </c>
      <c r="G218" s="31">
        <f>E218-D218</f>
        <v>540</v>
      </c>
      <c r="H218" s="32">
        <f t="shared" si="52"/>
        <v>0.13706402465366782</v>
      </c>
      <c r="I218" s="32">
        <f t="shared" si="52"/>
        <v>1.386748844375963E-2</v>
      </c>
      <c r="J218" s="225"/>
    </row>
    <row r="219" spans="1:10" ht="15" x14ac:dyDescent="0.2">
      <c r="A219" s="277"/>
      <c r="B219" s="53" t="s">
        <v>167</v>
      </c>
      <c r="C219" s="30">
        <v>335709</v>
      </c>
      <c r="D219" s="30">
        <v>378530</v>
      </c>
      <c r="E219" s="54">
        <f>ROUND('BEBR 2019 Estimates'!C244,-1)</f>
        <v>390470</v>
      </c>
      <c r="F219" s="31">
        <f>E219-C219</f>
        <v>54761</v>
      </c>
      <c r="G219" s="31">
        <f>E219-D219</f>
        <v>11940</v>
      </c>
      <c r="H219" s="32">
        <f t="shared" si="52"/>
        <v>0.16312044061970338</v>
      </c>
      <c r="I219" s="32">
        <f t="shared" si="52"/>
        <v>3.1543074525136716E-2</v>
      </c>
      <c r="J219" s="225"/>
    </row>
    <row r="220" spans="1:10" ht="15" x14ac:dyDescent="0.2">
      <c r="A220" s="277"/>
      <c r="B220" s="53" t="s">
        <v>168</v>
      </c>
      <c r="C220" s="30">
        <v>24541</v>
      </c>
      <c r="D220" s="30">
        <v>26510</v>
      </c>
      <c r="E220" s="54">
        <f>ROUND('BEBR 2019 Estimates'!C245,-1)</f>
        <v>26670</v>
      </c>
      <c r="F220" s="31">
        <f>E220-C220</f>
        <v>2129</v>
      </c>
      <c r="G220" s="31">
        <f>E220-D220</f>
        <v>160</v>
      </c>
      <c r="H220" s="32">
        <f t="shared" si="52"/>
        <v>8.6752781060266487E-2</v>
      </c>
      <c r="I220" s="32">
        <f t="shared" si="52"/>
        <v>6.0354583176159939E-3</v>
      </c>
      <c r="J220" s="225"/>
    </row>
    <row r="221" spans="1:10" ht="15" x14ac:dyDescent="0.2">
      <c r="A221" s="277"/>
      <c r="B221" s="53" t="s">
        <v>19</v>
      </c>
      <c r="C221" s="30">
        <v>834255</v>
      </c>
      <c r="D221" s="30">
        <v>964880</v>
      </c>
      <c r="E221" s="54">
        <f>ROUND('BEBR 2019 Estimates'!C246,-1)</f>
        <v>988250</v>
      </c>
      <c r="F221" s="31">
        <f>E221-C221</f>
        <v>153995</v>
      </c>
      <c r="G221" s="31">
        <f>E221-D221</f>
        <v>23370</v>
      </c>
      <c r="H221" s="32">
        <f t="shared" si="52"/>
        <v>0.18458984363294198</v>
      </c>
      <c r="I221" s="32">
        <f t="shared" si="52"/>
        <v>2.4220628471934333E-2</v>
      </c>
      <c r="J221" s="225"/>
    </row>
    <row r="222" spans="1:10" ht="15" x14ac:dyDescent="0.2">
      <c r="A222" s="277"/>
      <c r="B222" s="231"/>
      <c r="C222" s="233"/>
      <c r="D222" s="233"/>
      <c r="E222" s="228"/>
      <c r="F222" s="229"/>
      <c r="G222" s="229"/>
      <c r="H222" s="230"/>
      <c r="I222" s="230"/>
      <c r="J222" s="225"/>
    </row>
    <row r="223" spans="1:10" ht="15.75" x14ac:dyDescent="0.25">
      <c r="A223" s="277"/>
      <c r="B223" s="264" t="s">
        <v>630</v>
      </c>
      <c r="C223" s="260">
        <v>19927</v>
      </c>
      <c r="D223" s="260">
        <v>20100</v>
      </c>
      <c r="E223" s="261">
        <f>ROUND('BEBR 2019 Estimates'!C249,-2)</f>
        <v>20000</v>
      </c>
      <c r="F223" s="262">
        <f t="shared" ref="F223:F229" si="53">E223-C223</f>
        <v>73</v>
      </c>
      <c r="G223" s="262">
        <f t="shared" ref="G223:G229" si="54">E223-D223</f>
        <v>-100</v>
      </c>
      <c r="H223" s="263">
        <f t="shared" ref="H223:I229" si="55">F223/C223</f>
        <v>3.6633713052642144E-3</v>
      </c>
      <c r="I223" s="263">
        <f t="shared" si="55"/>
        <v>-4.9751243781094526E-3</v>
      </c>
      <c r="J223" s="225"/>
    </row>
    <row r="224" spans="1:10" ht="15" x14ac:dyDescent="0.2">
      <c r="A224" s="277"/>
      <c r="B224" s="53" t="s">
        <v>170</v>
      </c>
      <c r="C224" s="30">
        <v>2793</v>
      </c>
      <c r="D224" s="30">
        <v>2680</v>
      </c>
      <c r="E224" s="54">
        <f>ROUND('BEBR 2019 Estimates'!C250,-1)</f>
        <v>2760</v>
      </c>
      <c r="F224" s="31">
        <f t="shared" si="53"/>
        <v>-33</v>
      </c>
      <c r="G224" s="31">
        <f t="shared" si="54"/>
        <v>80</v>
      </c>
      <c r="H224" s="32">
        <f t="shared" si="55"/>
        <v>-1.1815252416756176E-2</v>
      </c>
      <c r="I224" s="32">
        <f t="shared" si="55"/>
        <v>2.9850746268656716E-2</v>
      </c>
      <c r="J224" s="225"/>
    </row>
    <row r="225" spans="1:10" ht="15" x14ac:dyDescent="0.2">
      <c r="A225" s="277"/>
      <c r="B225" s="53" t="s">
        <v>171</v>
      </c>
      <c r="C225" s="30">
        <v>364</v>
      </c>
      <c r="D225" s="30">
        <v>390</v>
      </c>
      <c r="E225" s="54">
        <f>ROUND('BEBR 2019 Estimates'!C251,-1)</f>
        <v>400</v>
      </c>
      <c r="F225" s="31">
        <f t="shared" si="53"/>
        <v>36</v>
      </c>
      <c r="G225" s="31">
        <f t="shared" si="54"/>
        <v>10</v>
      </c>
      <c r="H225" s="32">
        <f t="shared" si="55"/>
        <v>9.8901098901098897E-2</v>
      </c>
      <c r="I225" s="32">
        <f t="shared" si="55"/>
        <v>2.564102564102564E-2</v>
      </c>
      <c r="J225" s="225"/>
    </row>
    <row r="226" spans="1:10" ht="15" x14ac:dyDescent="0.2">
      <c r="A226" s="277"/>
      <c r="B226" s="53" t="s">
        <v>172</v>
      </c>
      <c r="C226" s="30">
        <v>211</v>
      </c>
      <c r="D226" s="30">
        <v>190</v>
      </c>
      <c r="E226" s="54">
        <f>ROUND('BEBR 2019 Estimates'!C252,-1)</f>
        <v>200</v>
      </c>
      <c r="F226" s="31">
        <f t="shared" si="53"/>
        <v>-11</v>
      </c>
      <c r="G226" s="31">
        <f t="shared" si="54"/>
        <v>10</v>
      </c>
      <c r="H226" s="32">
        <f t="shared" si="55"/>
        <v>-5.2132701421800945E-2</v>
      </c>
      <c r="I226" s="32">
        <f t="shared" si="55"/>
        <v>5.2631578947368418E-2</v>
      </c>
      <c r="J226" s="225"/>
    </row>
    <row r="227" spans="1:10" ht="15" x14ac:dyDescent="0.2">
      <c r="A227" s="277"/>
      <c r="B227" s="53" t="s">
        <v>173</v>
      </c>
      <c r="C227" s="30">
        <v>598</v>
      </c>
      <c r="D227" s="30">
        <v>550</v>
      </c>
      <c r="E227" s="54">
        <f>ROUND('BEBR 2019 Estimates'!C253,-1)</f>
        <v>530</v>
      </c>
      <c r="F227" s="31">
        <f t="shared" si="53"/>
        <v>-68</v>
      </c>
      <c r="G227" s="31">
        <f t="shared" si="54"/>
        <v>-20</v>
      </c>
      <c r="H227" s="32">
        <f t="shared" si="55"/>
        <v>-0.11371237458193979</v>
      </c>
      <c r="I227" s="32">
        <f t="shared" si="55"/>
        <v>-3.6363636363636362E-2</v>
      </c>
      <c r="J227" s="225"/>
    </row>
    <row r="228" spans="1:10" ht="15" x14ac:dyDescent="0.2">
      <c r="A228" s="277"/>
      <c r="B228" s="53" t="s">
        <v>174</v>
      </c>
      <c r="C228" s="30">
        <v>289</v>
      </c>
      <c r="D228" s="30">
        <v>290</v>
      </c>
      <c r="E228" s="54">
        <f>ROUND('BEBR 2019 Estimates'!C254,-1)</f>
        <v>410</v>
      </c>
      <c r="F228" s="31">
        <f t="shared" si="53"/>
        <v>121</v>
      </c>
      <c r="G228" s="31">
        <f t="shared" si="54"/>
        <v>120</v>
      </c>
      <c r="H228" s="32">
        <f t="shared" si="55"/>
        <v>0.41868512110726641</v>
      </c>
      <c r="I228" s="32">
        <f t="shared" si="55"/>
        <v>0.41379310344827586</v>
      </c>
      <c r="J228" s="225"/>
    </row>
    <row r="229" spans="1:10" ht="15" x14ac:dyDescent="0.2">
      <c r="A229" s="277"/>
      <c r="B229" s="53" t="s">
        <v>19</v>
      </c>
      <c r="C229" s="30">
        <v>15672</v>
      </c>
      <c r="D229" s="30">
        <v>16040</v>
      </c>
      <c r="E229" s="54">
        <f>ROUND('BEBR 2019 Estimates'!C255,-1)</f>
        <v>15750</v>
      </c>
      <c r="F229" s="31">
        <f t="shared" si="53"/>
        <v>78</v>
      </c>
      <c r="G229" s="31">
        <f t="shared" si="54"/>
        <v>-290</v>
      </c>
      <c r="H229" s="32">
        <f t="shared" si="55"/>
        <v>4.9770290964777945E-3</v>
      </c>
      <c r="I229" s="32">
        <f t="shared" si="55"/>
        <v>-1.8079800498753119E-2</v>
      </c>
      <c r="J229" s="225"/>
    </row>
    <row r="230" spans="1:10" ht="15" x14ac:dyDescent="0.2">
      <c r="A230" s="277"/>
      <c r="B230" s="231"/>
      <c r="C230" s="233"/>
      <c r="D230" s="233"/>
      <c r="E230" s="228"/>
      <c r="F230" s="229"/>
      <c r="G230" s="229"/>
      <c r="H230" s="230"/>
      <c r="I230" s="230"/>
      <c r="J230" s="225"/>
    </row>
    <row r="231" spans="1:10" ht="15.75" x14ac:dyDescent="0.25">
      <c r="A231" s="277"/>
      <c r="B231" s="264" t="s">
        <v>631</v>
      </c>
      <c r="C231" s="260">
        <v>138028</v>
      </c>
      <c r="D231" s="260">
        <v>151800</v>
      </c>
      <c r="E231" s="261">
        <f>ROUND('BEBR 2019 Estimates'!C258,-2)</f>
        <v>154900</v>
      </c>
      <c r="F231" s="262">
        <f t="shared" ref="F231:F237" si="56">E231-C231</f>
        <v>16872</v>
      </c>
      <c r="G231" s="262">
        <f t="shared" ref="G231:G237" si="57">E231-D231</f>
        <v>3100</v>
      </c>
      <c r="H231" s="263">
        <f t="shared" ref="H231:I237" si="58">F231/C231</f>
        <v>0.12223606804416495</v>
      </c>
      <c r="I231" s="263">
        <f t="shared" si="58"/>
        <v>2.0421607378129116E-2</v>
      </c>
      <c r="J231" s="225"/>
    </row>
    <row r="232" spans="1:10" ht="15" x14ac:dyDescent="0.2">
      <c r="A232" s="277"/>
      <c r="B232" s="53" t="s">
        <v>176</v>
      </c>
      <c r="C232" s="30">
        <v>5197</v>
      </c>
      <c r="D232" s="30">
        <v>5570</v>
      </c>
      <c r="E232" s="54">
        <f>ROUND('BEBR 2019 Estimates'!C259,-1)</f>
        <v>5610</v>
      </c>
      <c r="F232" s="31">
        <f t="shared" si="56"/>
        <v>413</v>
      </c>
      <c r="G232" s="31">
        <f t="shared" si="57"/>
        <v>40</v>
      </c>
      <c r="H232" s="32">
        <f t="shared" si="58"/>
        <v>7.9468924379449676E-2</v>
      </c>
      <c r="I232" s="32">
        <f t="shared" si="58"/>
        <v>7.1813285457809697E-3</v>
      </c>
      <c r="J232" s="225"/>
    </row>
    <row r="233" spans="1:10" ht="15" x14ac:dyDescent="0.2">
      <c r="A233" s="277"/>
      <c r="B233" s="53" t="s">
        <v>177</v>
      </c>
      <c r="C233" s="30">
        <v>3901</v>
      </c>
      <c r="D233" s="30">
        <v>4210</v>
      </c>
      <c r="E233" s="54">
        <f>ROUND('BEBR 2019 Estimates'!C260,-1)</f>
        <v>4310</v>
      </c>
      <c r="F233" s="31">
        <f t="shared" si="56"/>
        <v>409</v>
      </c>
      <c r="G233" s="31">
        <f t="shared" si="57"/>
        <v>100</v>
      </c>
      <c r="H233" s="32">
        <f t="shared" si="58"/>
        <v>0.10484491156113818</v>
      </c>
      <c r="I233" s="32">
        <f t="shared" si="58"/>
        <v>2.3752969121140142E-2</v>
      </c>
      <c r="J233" s="225"/>
    </row>
    <row r="234" spans="1:10" ht="15" x14ac:dyDescent="0.2">
      <c r="A234" s="277"/>
      <c r="B234" s="53" t="s">
        <v>178</v>
      </c>
      <c r="C234" s="30">
        <v>415</v>
      </c>
      <c r="D234" s="30">
        <v>420</v>
      </c>
      <c r="E234" s="54">
        <f>ROUND('BEBR 2019 Estimates'!C261,-1)</f>
        <v>430</v>
      </c>
      <c r="F234" s="31">
        <f t="shared" si="56"/>
        <v>15</v>
      </c>
      <c r="G234" s="31">
        <f t="shared" si="57"/>
        <v>10</v>
      </c>
      <c r="H234" s="32">
        <f t="shared" si="58"/>
        <v>3.614457831325301E-2</v>
      </c>
      <c r="I234" s="32">
        <f t="shared" si="58"/>
        <v>2.3809523809523808E-2</v>
      </c>
      <c r="J234" s="225"/>
    </row>
    <row r="235" spans="1:10" ht="15" x14ac:dyDescent="0.2">
      <c r="A235" s="277"/>
      <c r="B235" s="53" t="s">
        <v>179</v>
      </c>
      <c r="C235" s="30">
        <v>21929</v>
      </c>
      <c r="D235" s="30">
        <v>24630</v>
      </c>
      <c r="E235" s="54">
        <f>ROUND('BEBR 2019 Estimates'!C262,-1)</f>
        <v>25170</v>
      </c>
      <c r="F235" s="31">
        <f t="shared" si="56"/>
        <v>3241</v>
      </c>
      <c r="G235" s="31">
        <f t="shared" si="57"/>
        <v>540</v>
      </c>
      <c r="H235" s="32">
        <f t="shared" si="58"/>
        <v>0.14779515709790689</v>
      </c>
      <c r="I235" s="32">
        <f t="shared" si="58"/>
        <v>2.192448233861145E-2</v>
      </c>
      <c r="J235" s="225"/>
    </row>
    <row r="236" spans="1:10" ht="15" x14ac:dyDescent="0.2">
      <c r="A236" s="277"/>
      <c r="B236" s="53" t="s">
        <v>180</v>
      </c>
      <c r="C236" s="30">
        <v>15223</v>
      </c>
      <c r="D236" s="30">
        <v>16270</v>
      </c>
      <c r="E236" s="54">
        <f>ROUND('BEBR 2019 Estimates'!C263,-1)</f>
        <v>16710</v>
      </c>
      <c r="F236" s="31">
        <f t="shared" si="56"/>
        <v>1487</v>
      </c>
      <c r="G236" s="31">
        <f t="shared" si="57"/>
        <v>440</v>
      </c>
      <c r="H236" s="32">
        <f t="shared" si="58"/>
        <v>9.7681140379688627E-2</v>
      </c>
      <c r="I236" s="32">
        <f t="shared" si="58"/>
        <v>2.7043638598647817E-2</v>
      </c>
      <c r="J236" s="225"/>
    </row>
    <row r="237" spans="1:10" ht="15" x14ac:dyDescent="0.2">
      <c r="A237" s="277"/>
      <c r="B237" s="53" t="s">
        <v>19</v>
      </c>
      <c r="C237" s="30">
        <v>91363</v>
      </c>
      <c r="D237" s="30">
        <v>100720</v>
      </c>
      <c r="E237" s="54">
        <f>ROUND('BEBR 2019 Estimates'!C264,-1)</f>
        <v>102710</v>
      </c>
      <c r="F237" s="31">
        <f t="shared" si="56"/>
        <v>11347</v>
      </c>
      <c r="G237" s="31">
        <f t="shared" si="57"/>
        <v>1990</v>
      </c>
      <c r="H237" s="32">
        <f t="shared" si="58"/>
        <v>0.12419688495342754</v>
      </c>
      <c r="I237" s="32">
        <f t="shared" si="58"/>
        <v>1.9757744241461477E-2</v>
      </c>
      <c r="J237" s="225"/>
    </row>
    <row r="238" spans="1:10" ht="15" x14ac:dyDescent="0.2">
      <c r="A238" s="277"/>
      <c r="B238" s="231"/>
      <c r="C238" s="233"/>
      <c r="D238" s="233"/>
      <c r="E238" s="228"/>
      <c r="F238" s="229"/>
      <c r="G238" s="229"/>
      <c r="H238" s="230"/>
      <c r="I238" s="230"/>
      <c r="J238" s="225"/>
    </row>
    <row r="239" spans="1:10" ht="15.75" x14ac:dyDescent="0.25">
      <c r="A239" s="277"/>
      <c r="B239" s="264" t="s">
        <v>632</v>
      </c>
      <c r="C239" s="260">
        <v>49746</v>
      </c>
      <c r="D239" s="260">
        <v>50400</v>
      </c>
      <c r="E239" s="261">
        <f>ROUND('BEBR 2019 Estimates'!C267,-2)</f>
        <v>47000</v>
      </c>
      <c r="F239" s="262">
        <f t="shared" ref="F239:F253" si="59">E239-C239</f>
        <v>-2746</v>
      </c>
      <c r="G239" s="262">
        <f>E239-D239</f>
        <v>-3400</v>
      </c>
      <c r="H239" s="263">
        <f t="shared" ref="H239:I253" si="60">F239/C239</f>
        <v>-5.5200418124070276E-2</v>
      </c>
      <c r="I239" s="263">
        <f t="shared" si="60"/>
        <v>-6.7460317460317457E-2</v>
      </c>
      <c r="J239" s="225"/>
    </row>
    <row r="240" spans="1:10" ht="15" x14ac:dyDescent="0.2">
      <c r="A240" s="277"/>
      <c r="B240" s="53" t="s">
        <v>182</v>
      </c>
      <c r="C240" s="30">
        <v>489</v>
      </c>
      <c r="D240" s="30">
        <v>500</v>
      </c>
      <c r="E240" s="54">
        <f>ROUND('BEBR 2019 Estimates'!C268,-1)</f>
        <v>500</v>
      </c>
      <c r="F240" s="31">
        <f t="shared" si="59"/>
        <v>11</v>
      </c>
      <c r="G240" s="31">
        <f t="shared" ref="G240:G253" si="61">E240-D240</f>
        <v>0</v>
      </c>
      <c r="H240" s="32">
        <f t="shared" si="60"/>
        <v>2.2494887525562373E-2</v>
      </c>
      <c r="I240" s="32">
        <f t="shared" si="60"/>
        <v>0</v>
      </c>
      <c r="J240" s="225"/>
    </row>
    <row r="241" spans="1:10" ht="15" x14ac:dyDescent="0.2">
      <c r="A241" s="277"/>
      <c r="B241" s="53" t="s">
        <v>183</v>
      </c>
      <c r="C241" s="30">
        <v>121</v>
      </c>
      <c r="D241" s="30">
        <v>130</v>
      </c>
      <c r="E241" s="54">
        <f>ROUND('BEBR 2019 Estimates'!C269,-1)</f>
        <v>110</v>
      </c>
      <c r="F241" s="31">
        <f t="shared" si="59"/>
        <v>-11</v>
      </c>
      <c r="G241" s="31">
        <f t="shared" si="61"/>
        <v>-20</v>
      </c>
      <c r="H241" s="32">
        <f t="shared" si="60"/>
        <v>-9.0909090909090912E-2</v>
      </c>
      <c r="I241" s="32">
        <f t="shared" si="60"/>
        <v>-0.15384615384615385</v>
      </c>
      <c r="J241" s="225"/>
    </row>
    <row r="242" spans="1:10" ht="15" x14ac:dyDescent="0.2">
      <c r="A242" s="277"/>
      <c r="B242" s="53" t="s">
        <v>184</v>
      </c>
      <c r="C242" s="30">
        <v>230</v>
      </c>
      <c r="D242" s="30">
        <v>220</v>
      </c>
      <c r="E242" s="54">
        <f>ROUND('BEBR 2019 Estimates'!C270,-1)</f>
        <v>220</v>
      </c>
      <c r="F242" s="31">
        <f t="shared" si="59"/>
        <v>-10</v>
      </c>
      <c r="G242" s="31">
        <f t="shared" si="61"/>
        <v>0</v>
      </c>
      <c r="H242" s="32">
        <f t="shared" si="60"/>
        <v>-4.3478260869565216E-2</v>
      </c>
      <c r="I242" s="32">
        <f t="shared" si="60"/>
        <v>0</v>
      </c>
      <c r="J242" s="225"/>
    </row>
    <row r="243" spans="1:10" ht="15" x14ac:dyDescent="0.2">
      <c r="A243" s="277"/>
      <c r="B243" s="53" t="s">
        <v>185</v>
      </c>
      <c r="C243" s="30">
        <v>933</v>
      </c>
      <c r="D243" s="30">
        <v>890</v>
      </c>
      <c r="E243" s="54">
        <f>ROUND('BEBR 2019 Estimates'!C271,-1)</f>
        <v>860</v>
      </c>
      <c r="F243" s="31">
        <f t="shared" si="59"/>
        <v>-73</v>
      </c>
      <c r="G243" s="31">
        <f t="shared" si="61"/>
        <v>-30</v>
      </c>
      <c r="H243" s="32">
        <f t="shared" si="60"/>
        <v>-7.8242229367631297E-2</v>
      </c>
      <c r="I243" s="32">
        <f t="shared" si="60"/>
        <v>-3.3707865168539325E-2</v>
      </c>
      <c r="J243" s="225"/>
    </row>
    <row r="244" spans="1:10" ht="15" x14ac:dyDescent="0.2">
      <c r="A244" s="277"/>
      <c r="B244" s="53" t="s">
        <v>186</v>
      </c>
      <c r="C244" s="30">
        <v>2278</v>
      </c>
      <c r="D244" s="30">
        <v>2180</v>
      </c>
      <c r="E244" s="54">
        <f>ROUND('BEBR 2019 Estimates'!C272,-1)</f>
        <v>2240</v>
      </c>
      <c r="F244" s="31">
        <f t="shared" si="59"/>
        <v>-38</v>
      </c>
      <c r="G244" s="31">
        <f t="shared" si="61"/>
        <v>60</v>
      </c>
      <c r="H244" s="32">
        <f t="shared" si="60"/>
        <v>-1.6681299385425813E-2</v>
      </c>
      <c r="I244" s="32">
        <f t="shared" si="60"/>
        <v>2.7522935779816515E-2</v>
      </c>
      <c r="J244" s="225"/>
    </row>
    <row r="245" spans="1:10" ht="15" x14ac:dyDescent="0.2">
      <c r="A245" s="277"/>
      <c r="B245" s="53" t="s">
        <v>187</v>
      </c>
      <c r="C245" s="30">
        <v>892</v>
      </c>
      <c r="D245" s="30">
        <v>980</v>
      </c>
      <c r="E245" s="54">
        <f>ROUND('BEBR 2019 Estimates'!C273,-1)</f>
        <v>910</v>
      </c>
      <c r="F245" s="31">
        <f t="shared" si="59"/>
        <v>18</v>
      </c>
      <c r="G245" s="31">
        <f t="shared" si="61"/>
        <v>-70</v>
      </c>
      <c r="H245" s="32">
        <f t="shared" si="60"/>
        <v>2.0179372197309416E-2</v>
      </c>
      <c r="I245" s="32">
        <f t="shared" si="60"/>
        <v>-7.1428571428571425E-2</v>
      </c>
      <c r="J245" s="225"/>
    </row>
    <row r="246" spans="1:10" ht="15" x14ac:dyDescent="0.2">
      <c r="A246" s="277"/>
      <c r="B246" s="53" t="s">
        <v>188</v>
      </c>
      <c r="C246" s="30">
        <v>686</v>
      </c>
      <c r="D246" s="30">
        <v>700</v>
      </c>
      <c r="E246" s="54">
        <f>ROUND('BEBR 2019 Estimates'!C274,-1)</f>
        <v>660</v>
      </c>
      <c r="F246" s="31">
        <f t="shared" si="59"/>
        <v>-26</v>
      </c>
      <c r="G246" s="31">
        <f t="shared" si="61"/>
        <v>-40</v>
      </c>
      <c r="H246" s="32">
        <f t="shared" si="60"/>
        <v>-3.7900874635568516E-2</v>
      </c>
      <c r="I246" s="32">
        <f t="shared" si="60"/>
        <v>-5.7142857142857141E-2</v>
      </c>
      <c r="J246" s="225"/>
    </row>
    <row r="247" spans="1:10" ht="15" x14ac:dyDescent="0.2">
      <c r="A247" s="277"/>
      <c r="B247" s="231"/>
      <c r="C247" s="233"/>
      <c r="D247" s="233"/>
      <c r="E247" s="228"/>
      <c r="F247" s="229"/>
      <c r="G247" s="229"/>
      <c r="H247" s="230"/>
      <c r="I247" s="230"/>
      <c r="J247" s="225"/>
    </row>
    <row r="248" spans="1:10" ht="15.75" x14ac:dyDescent="0.25">
      <c r="A248" s="277"/>
      <c r="B248" s="264" t="s">
        <v>633</v>
      </c>
      <c r="C248" s="260"/>
      <c r="D248" s="233"/>
      <c r="E248" s="228"/>
      <c r="F248" s="229"/>
      <c r="G248" s="229"/>
      <c r="H248" s="230"/>
      <c r="I248" s="230"/>
      <c r="J248" s="225"/>
    </row>
    <row r="249" spans="1:10" ht="15" x14ac:dyDescent="0.2">
      <c r="A249" s="277"/>
      <c r="B249" s="53" t="s">
        <v>190</v>
      </c>
      <c r="C249" s="30">
        <v>250</v>
      </c>
      <c r="D249" s="30">
        <v>240</v>
      </c>
      <c r="E249" s="54">
        <f>ROUND('BEBR 2019 Estimates'!C275,-1)</f>
        <v>320</v>
      </c>
      <c r="F249" s="31">
        <f t="shared" si="59"/>
        <v>70</v>
      </c>
      <c r="G249" s="31">
        <f t="shared" si="61"/>
        <v>80</v>
      </c>
      <c r="H249" s="32">
        <f t="shared" si="60"/>
        <v>0.28000000000000003</v>
      </c>
      <c r="I249" s="32">
        <f t="shared" si="60"/>
        <v>0.33333333333333331</v>
      </c>
      <c r="J249" s="225"/>
    </row>
    <row r="250" spans="1:10" ht="15" x14ac:dyDescent="0.2">
      <c r="A250" s="277"/>
      <c r="B250" s="53" t="s">
        <v>191</v>
      </c>
      <c r="C250" s="30">
        <v>2088</v>
      </c>
      <c r="D250" s="30">
        <v>2190</v>
      </c>
      <c r="E250" s="54">
        <f>ROUND('BEBR 2019 Estimates'!C276,-1)</f>
        <v>2070</v>
      </c>
      <c r="F250" s="31">
        <f t="shared" si="59"/>
        <v>-18</v>
      </c>
      <c r="G250" s="31">
        <f t="shared" si="61"/>
        <v>-120</v>
      </c>
      <c r="H250" s="32">
        <f t="shared" si="60"/>
        <v>-8.6206896551724137E-3</v>
      </c>
      <c r="I250" s="32">
        <f t="shared" si="60"/>
        <v>-5.4794520547945202E-2</v>
      </c>
      <c r="J250" s="225"/>
    </row>
    <row r="251" spans="1:10" ht="15" x14ac:dyDescent="0.2">
      <c r="A251" s="277"/>
      <c r="B251" s="53" t="s">
        <v>192</v>
      </c>
      <c r="C251" s="30">
        <v>6102</v>
      </c>
      <c r="D251" s="30">
        <v>7620</v>
      </c>
      <c r="E251" s="54">
        <f>ROUND('BEBR 2019 Estimates'!C277,-1)</f>
        <v>6030</v>
      </c>
      <c r="F251" s="31">
        <f t="shared" si="59"/>
        <v>-72</v>
      </c>
      <c r="G251" s="31">
        <f t="shared" si="61"/>
        <v>-1590</v>
      </c>
      <c r="H251" s="32">
        <f t="shared" si="60"/>
        <v>-1.1799410029498525E-2</v>
      </c>
      <c r="I251" s="32">
        <f t="shared" si="60"/>
        <v>-0.20866141732283464</v>
      </c>
      <c r="J251" s="225"/>
    </row>
    <row r="252" spans="1:10" ht="15" x14ac:dyDescent="0.2">
      <c r="A252" s="277"/>
      <c r="B252" s="53" t="s">
        <v>193</v>
      </c>
      <c r="C252" s="30">
        <v>1849</v>
      </c>
      <c r="D252" s="30">
        <v>1890</v>
      </c>
      <c r="E252" s="54">
        <f>ROUND('BEBR 2019 Estimates'!C278,-1)</f>
        <v>1800</v>
      </c>
      <c r="F252" s="31">
        <f t="shared" si="59"/>
        <v>-49</v>
      </c>
      <c r="G252" s="31">
        <f t="shared" si="61"/>
        <v>-90</v>
      </c>
      <c r="H252" s="32">
        <f t="shared" si="60"/>
        <v>-2.650081124932396E-2</v>
      </c>
      <c r="I252" s="32">
        <f t="shared" si="60"/>
        <v>-4.7619047619047616E-2</v>
      </c>
      <c r="J252" s="225"/>
    </row>
    <row r="253" spans="1:10" ht="15" x14ac:dyDescent="0.2">
      <c r="A253" s="277"/>
      <c r="B253" s="53" t="s">
        <v>19</v>
      </c>
      <c r="C253" s="30">
        <v>33828</v>
      </c>
      <c r="D253" s="30">
        <v>32900</v>
      </c>
      <c r="E253" s="54">
        <f>ROUND('BEBR 2019 Estimates'!C279,-1)</f>
        <v>31270</v>
      </c>
      <c r="F253" s="31">
        <f t="shared" si="59"/>
        <v>-2558</v>
      </c>
      <c r="G253" s="31">
        <f t="shared" si="61"/>
        <v>-1630</v>
      </c>
      <c r="H253" s="32">
        <f t="shared" si="60"/>
        <v>-7.5617831382286865E-2</v>
      </c>
      <c r="I253" s="32">
        <f t="shared" si="60"/>
        <v>-4.9544072948328265E-2</v>
      </c>
      <c r="J253" s="225"/>
    </row>
    <row r="254" spans="1:10" ht="15" hidden="1" x14ac:dyDescent="0.2">
      <c r="A254" s="277"/>
      <c r="B254" s="231"/>
      <c r="C254" s="233"/>
      <c r="D254" s="233"/>
      <c r="E254" s="228"/>
      <c r="F254" s="229"/>
      <c r="G254" s="229"/>
      <c r="H254" s="230"/>
      <c r="I254" s="230"/>
      <c r="J254" s="225"/>
    </row>
    <row r="255" spans="1:10" ht="15" x14ac:dyDescent="0.2">
      <c r="A255" s="277"/>
      <c r="B255" s="231"/>
      <c r="C255" s="233"/>
      <c r="D255" s="233"/>
      <c r="E255" s="228"/>
      <c r="F255" s="229"/>
      <c r="G255" s="229"/>
      <c r="H255" s="230"/>
      <c r="I255" s="230"/>
      <c r="J255" s="225"/>
    </row>
    <row r="256" spans="1:10" ht="15.75" x14ac:dyDescent="0.25">
      <c r="A256" s="277"/>
      <c r="B256" s="264" t="s">
        <v>634</v>
      </c>
      <c r="C256" s="260">
        <v>14761</v>
      </c>
      <c r="D256" s="260">
        <v>14700</v>
      </c>
      <c r="E256" s="261">
        <f>ROUND('BEBR 2019 Estimates'!C282,-2)</f>
        <v>14800</v>
      </c>
      <c r="F256" s="262">
        <f>E256-C256</f>
        <v>39</v>
      </c>
      <c r="G256" s="262">
        <f>E256-D256</f>
        <v>100</v>
      </c>
      <c r="H256" s="263">
        <f t="shared" ref="H256:I258" si="62">F256/C256</f>
        <v>2.6420974188740599E-3</v>
      </c>
      <c r="I256" s="263">
        <f t="shared" si="62"/>
        <v>6.8027210884353739E-3</v>
      </c>
      <c r="J256" s="225"/>
    </row>
    <row r="257" spans="1:10" ht="15" x14ac:dyDescent="0.2">
      <c r="A257" s="277"/>
      <c r="B257" s="53" t="s">
        <v>195</v>
      </c>
      <c r="C257" s="30">
        <v>2506</v>
      </c>
      <c r="D257" s="30">
        <v>2410</v>
      </c>
      <c r="E257" s="54">
        <f>ROUND('BEBR 2019 Estimates'!C283,-1)</f>
        <v>2450</v>
      </c>
      <c r="F257" s="31">
        <f>E257-C257</f>
        <v>-56</v>
      </c>
      <c r="G257" s="31">
        <f>E257-D257</f>
        <v>40</v>
      </c>
      <c r="H257" s="32">
        <f t="shared" si="62"/>
        <v>-2.23463687150838E-2</v>
      </c>
      <c r="I257" s="32">
        <f t="shared" si="62"/>
        <v>1.6597510373443983E-2</v>
      </c>
      <c r="J257" s="225"/>
    </row>
    <row r="258" spans="1:10" ht="15" x14ac:dyDescent="0.2">
      <c r="A258" s="277"/>
      <c r="B258" s="53" t="s">
        <v>19</v>
      </c>
      <c r="C258" s="30">
        <v>12255</v>
      </c>
      <c r="D258" s="30">
        <v>12320</v>
      </c>
      <c r="E258" s="54">
        <f>ROUND('BEBR 2019 Estimates'!C284,-1)</f>
        <v>12330</v>
      </c>
      <c r="F258" s="31">
        <f>E258-C258</f>
        <v>75</v>
      </c>
      <c r="G258" s="31">
        <f>E258-D258</f>
        <v>10</v>
      </c>
      <c r="H258" s="32">
        <f t="shared" si="62"/>
        <v>6.1199510403916772E-3</v>
      </c>
      <c r="I258" s="32">
        <f t="shared" si="62"/>
        <v>8.1168831168831174E-4</v>
      </c>
      <c r="J258" s="225"/>
    </row>
    <row r="259" spans="1:10" ht="15" x14ac:dyDescent="0.2">
      <c r="A259" s="277"/>
      <c r="B259" s="231"/>
      <c r="C259" s="233"/>
      <c r="D259" s="233"/>
      <c r="E259" s="228"/>
      <c r="F259" s="229"/>
      <c r="G259" s="229"/>
      <c r="H259" s="230"/>
      <c r="I259" s="230"/>
      <c r="J259" s="225"/>
    </row>
    <row r="260" spans="1:10" ht="15.75" x14ac:dyDescent="0.25">
      <c r="A260" s="277"/>
      <c r="B260" s="264" t="s">
        <v>635</v>
      </c>
      <c r="C260" s="260">
        <v>8870</v>
      </c>
      <c r="D260" s="260">
        <v>8500</v>
      </c>
      <c r="E260" s="261">
        <f>ROUND('BEBR 2019 Estimates'!C287,-2)</f>
        <v>8500</v>
      </c>
      <c r="F260" s="262">
        <f>E260-C260</f>
        <v>-370</v>
      </c>
      <c r="G260" s="262">
        <f>E260-D260</f>
        <v>0</v>
      </c>
      <c r="H260" s="263">
        <f t="shared" ref="H260:I262" si="63">F260/C260</f>
        <v>-4.1713641488162347E-2</v>
      </c>
      <c r="I260" s="263">
        <f t="shared" si="63"/>
        <v>0</v>
      </c>
      <c r="J260" s="225"/>
    </row>
    <row r="261" spans="1:10" ht="15" x14ac:dyDescent="0.2">
      <c r="A261" s="277"/>
      <c r="B261" s="53" t="s">
        <v>197</v>
      </c>
      <c r="C261" s="30">
        <v>1237</v>
      </c>
      <c r="D261" s="30">
        <v>1210</v>
      </c>
      <c r="E261" s="54">
        <f>ROUND('BEBR 2019 Estimates'!C288,-1)</f>
        <v>1220</v>
      </c>
      <c r="F261" s="31">
        <f>E261-C261</f>
        <v>-17</v>
      </c>
      <c r="G261" s="31">
        <f>E261-D261</f>
        <v>10</v>
      </c>
      <c r="H261" s="32">
        <f t="shared" si="63"/>
        <v>-1.3742926434923201E-2</v>
      </c>
      <c r="I261" s="32">
        <f t="shared" si="63"/>
        <v>8.2644628099173556E-3</v>
      </c>
      <c r="J261" s="225"/>
    </row>
    <row r="262" spans="1:10" ht="15" x14ac:dyDescent="0.2">
      <c r="A262" s="277"/>
      <c r="B262" s="53" t="s">
        <v>19</v>
      </c>
      <c r="C262" s="30">
        <v>7633</v>
      </c>
      <c r="D262" s="30">
        <v>7290</v>
      </c>
      <c r="E262" s="54">
        <f>ROUND('BEBR 2019 Estimates'!C289,-1)</f>
        <v>7270</v>
      </c>
      <c r="F262" s="31">
        <f>E262-C262</f>
        <v>-363</v>
      </c>
      <c r="G262" s="31">
        <f>E262-D262</f>
        <v>-20</v>
      </c>
      <c r="H262" s="32">
        <f t="shared" si="63"/>
        <v>-4.7556661862963451E-2</v>
      </c>
      <c r="I262" s="32">
        <f t="shared" si="63"/>
        <v>-2.7434842249657062E-3</v>
      </c>
      <c r="J262" s="225"/>
    </row>
    <row r="263" spans="1:10" ht="15" x14ac:dyDescent="0.2">
      <c r="A263" s="277"/>
      <c r="B263" s="231"/>
      <c r="C263" s="233"/>
      <c r="D263" s="233"/>
      <c r="E263" s="228"/>
      <c r="F263" s="229"/>
      <c r="G263" s="229"/>
      <c r="H263" s="230"/>
      <c r="I263" s="230"/>
      <c r="J263" s="225"/>
    </row>
    <row r="264" spans="1:10" ht="15.75" x14ac:dyDescent="0.25">
      <c r="A264" s="277"/>
      <c r="B264" s="264" t="s">
        <v>636</v>
      </c>
      <c r="C264" s="260">
        <v>297047</v>
      </c>
      <c r="D264" s="260">
        <v>342900</v>
      </c>
      <c r="E264" s="261">
        <f>ROUND('BEBR 2019 Estimates'!C292,-2)</f>
        <v>357200</v>
      </c>
      <c r="F264" s="262">
        <f t="shared" ref="F264:F273" si="64">E264-C264</f>
        <v>60153</v>
      </c>
      <c r="G264" s="262">
        <f t="shared" ref="G264:G273" si="65">E264-D264</f>
        <v>14300</v>
      </c>
      <c r="H264" s="263">
        <f t="shared" ref="H264:I273" si="66">F264/C264</f>
        <v>0.20250330755738991</v>
      </c>
      <c r="I264" s="263">
        <f t="shared" si="66"/>
        <v>4.1703120443277925E-2</v>
      </c>
      <c r="J264" s="225"/>
    </row>
    <row r="265" spans="1:10" ht="15" x14ac:dyDescent="0.2">
      <c r="A265" s="277"/>
      <c r="B265" s="53" t="s">
        <v>199</v>
      </c>
      <c r="C265" s="30">
        <v>1810</v>
      </c>
      <c r="D265" s="30">
        <v>1910</v>
      </c>
      <c r="E265" s="54">
        <f>ROUND('BEBR 2019 Estimates'!C293,-1)</f>
        <v>1940</v>
      </c>
      <c r="F265" s="31">
        <f t="shared" si="64"/>
        <v>130</v>
      </c>
      <c r="G265" s="31">
        <f t="shared" si="65"/>
        <v>30</v>
      </c>
      <c r="H265" s="32">
        <f t="shared" si="66"/>
        <v>7.18232044198895E-2</v>
      </c>
      <c r="I265" s="32">
        <f t="shared" si="66"/>
        <v>1.5706806282722512E-2</v>
      </c>
      <c r="J265" s="225"/>
    </row>
    <row r="266" spans="1:10" ht="15" x14ac:dyDescent="0.2">
      <c r="A266" s="277"/>
      <c r="B266" s="53" t="s">
        <v>200</v>
      </c>
      <c r="C266" s="30">
        <v>28742</v>
      </c>
      <c r="D266" s="30">
        <v>38910</v>
      </c>
      <c r="E266" s="54">
        <f>ROUND('BEBR 2019 Estimates'!C294,-1)</f>
        <v>40750</v>
      </c>
      <c r="F266" s="31">
        <f t="shared" si="64"/>
        <v>12008</v>
      </c>
      <c r="G266" s="31">
        <f t="shared" si="65"/>
        <v>1840</v>
      </c>
      <c r="H266" s="32">
        <f t="shared" si="66"/>
        <v>0.41778581866258435</v>
      </c>
      <c r="I266" s="32">
        <f t="shared" si="66"/>
        <v>4.7288614751991774E-2</v>
      </c>
      <c r="J266" s="225"/>
    </row>
    <row r="267" spans="1:10" ht="15" x14ac:dyDescent="0.2">
      <c r="A267" s="277"/>
      <c r="B267" s="53" t="s">
        <v>201</v>
      </c>
      <c r="C267" s="30">
        <v>18558</v>
      </c>
      <c r="D267" s="30">
        <v>21040</v>
      </c>
      <c r="E267" s="54">
        <f>ROUND('BEBR 2019 Estimates'!C295,-1)</f>
        <v>21370</v>
      </c>
      <c r="F267" s="31">
        <f t="shared" si="64"/>
        <v>2812</v>
      </c>
      <c r="G267" s="31">
        <f t="shared" si="65"/>
        <v>330</v>
      </c>
      <c r="H267" s="32">
        <f t="shared" si="66"/>
        <v>0.15152494880913892</v>
      </c>
      <c r="I267" s="32">
        <f t="shared" si="66"/>
        <v>1.5684410646387831E-2</v>
      </c>
      <c r="J267" s="225"/>
    </row>
    <row r="268" spans="1:10" ht="15" x14ac:dyDescent="0.2">
      <c r="A268" s="277"/>
      <c r="B268" s="53" t="s">
        <v>202</v>
      </c>
      <c r="C268" s="30">
        <v>4078</v>
      </c>
      <c r="D268" s="30">
        <v>8960</v>
      </c>
      <c r="E268" s="54">
        <f>ROUND('BEBR 2019 Estimates'!C296,-1)</f>
        <v>10090</v>
      </c>
      <c r="F268" s="31">
        <f t="shared" si="64"/>
        <v>6012</v>
      </c>
      <c r="G268" s="31">
        <f t="shared" si="65"/>
        <v>1130</v>
      </c>
      <c r="H268" s="32">
        <f t="shared" si="66"/>
        <v>1.4742520843550759</v>
      </c>
      <c r="I268" s="32">
        <f t="shared" si="66"/>
        <v>0.12611607142857142</v>
      </c>
      <c r="J268" s="225"/>
    </row>
    <row r="269" spans="1:10" ht="15" x14ac:dyDescent="0.2">
      <c r="A269" s="277"/>
      <c r="B269" s="53" t="s">
        <v>203</v>
      </c>
      <c r="C269" s="30">
        <v>8729</v>
      </c>
      <c r="D269" s="30">
        <v>16410</v>
      </c>
      <c r="E269" s="54">
        <f>ROUND('BEBR 2019 Estimates'!C297,-1)</f>
        <v>18260</v>
      </c>
      <c r="F269" s="31">
        <f t="shared" si="64"/>
        <v>9531</v>
      </c>
      <c r="G269" s="31">
        <f t="shared" si="65"/>
        <v>1850</v>
      </c>
      <c r="H269" s="32">
        <f t="shared" si="66"/>
        <v>1.0918776492152595</v>
      </c>
      <c r="I269" s="32">
        <f t="shared" si="66"/>
        <v>0.11273613650213285</v>
      </c>
      <c r="J269" s="225"/>
    </row>
    <row r="270" spans="1:10" ht="15" x14ac:dyDescent="0.2">
      <c r="A270" s="277"/>
      <c r="B270" s="53" t="s">
        <v>204</v>
      </c>
      <c r="C270" s="30">
        <v>1098</v>
      </c>
      <c r="D270" s="30">
        <v>1500</v>
      </c>
      <c r="E270" s="54">
        <f>ROUND('BEBR 2019 Estimates'!C298,-1)</f>
        <v>1610</v>
      </c>
      <c r="F270" s="31">
        <f t="shared" si="64"/>
        <v>512</v>
      </c>
      <c r="G270" s="31">
        <f t="shared" si="65"/>
        <v>110</v>
      </c>
      <c r="H270" s="32">
        <f t="shared" si="66"/>
        <v>0.4663023679417122</v>
      </c>
      <c r="I270" s="32">
        <f t="shared" si="66"/>
        <v>7.3333333333333334E-2</v>
      </c>
      <c r="J270" s="225"/>
    </row>
    <row r="271" spans="1:10" ht="15" x14ac:dyDescent="0.2">
      <c r="A271" s="277"/>
      <c r="B271" s="53" t="s">
        <v>205</v>
      </c>
      <c r="C271" s="30">
        <v>13926</v>
      </c>
      <c r="D271" s="30">
        <v>14960</v>
      </c>
      <c r="E271" s="54">
        <f>ROUND('BEBR 2019 Estimates'!C299,-1)</f>
        <v>15660</v>
      </c>
      <c r="F271" s="31">
        <f t="shared" si="64"/>
        <v>1734</v>
      </c>
      <c r="G271" s="31">
        <f t="shared" si="65"/>
        <v>700</v>
      </c>
      <c r="H271" s="32">
        <f t="shared" si="66"/>
        <v>0.12451529513140888</v>
      </c>
      <c r="I271" s="32">
        <f t="shared" si="66"/>
        <v>4.6791443850267379E-2</v>
      </c>
      <c r="J271" s="225"/>
    </row>
    <row r="272" spans="1:10" ht="15" x14ac:dyDescent="0.2">
      <c r="A272" s="277"/>
      <c r="B272" s="53" t="s">
        <v>206</v>
      </c>
      <c r="C272" s="30">
        <v>20117</v>
      </c>
      <c r="D272" s="30">
        <v>23300</v>
      </c>
      <c r="E272" s="54">
        <f>ROUND('BEBR 2019 Estimates'!C300,-1)</f>
        <v>23990</v>
      </c>
      <c r="F272" s="31">
        <f t="shared" si="64"/>
        <v>3873</v>
      </c>
      <c r="G272" s="31">
        <f t="shared" si="65"/>
        <v>690</v>
      </c>
      <c r="H272" s="32">
        <f t="shared" si="66"/>
        <v>0.19252373614356016</v>
      </c>
      <c r="I272" s="32">
        <f t="shared" si="66"/>
        <v>2.9613733905579399E-2</v>
      </c>
      <c r="J272" s="225"/>
    </row>
    <row r="273" spans="1:10" ht="15" x14ac:dyDescent="0.2">
      <c r="A273" s="277"/>
      <c r="B273" s="53" t="s">
        <v>207</v>
      </c>
      <c r="C273" s="30">
        <v>5101</v>
      </c>
      <c r="D273" s="30">
        <v>5830</v>
      </c>
      <c r="E273" s="54">
        <f>ROUND('BEBR 2019 Estimates'!C301,-1)</f>
        <v>6210</v>
      </c>
      <c r="F273" s="31">
        <f t="shared" si="64"/>
        <v>1109</v>
      </c>
      <c r="G273" s="31">
        <f t="shared" si="65"/>
        <v>380</v>
      </c>
      <c r="H273" s="32">
        <f t="shared" si="66"/>
        <v>0.21740835130366595</v>
      </c>
      <c r="I273" s="32">
        <f t="shared" si="66"/>
        <v>6.5180102915951971E-2</v>
      </c>
      <c r="J273" s="225"/>
    </row>
    <row r="274" spans="1:10" ht="15" x14ac:dyDescent="0.2">
      <c r="A274" s="277"/>
      <c r="B274" s="53" t="s">
        <v>208</v>
      </c>
      <c r="C274" s="30">
        <v>9403</v>
      </c>
      <c r="D274" s="30">
        <v>12350</v>
      </c>
      <c r="E274" s="54">
        <f>ROUND('BEBR 2019 Estimates'!C302,-1)</f>
        <v>12880</v>
      </c>
      <c r="F274" s="31">
        <f t="shared" ref="F274:F279" si="67">E274-C274</f>
        <v>3477</v>
      </c>
      <c r="G274" s="31">
        <f t="shared" ref="G274:G279" si="68">E274-D274</f>
        <v>530</v>
      </c>
      <c r="H274" s="32">
        <f t="shared" ref="H274:I279" si="69">F274/C274</f>
        <v>0.36977560353078803</v>
      </c>
      <c r="I274" s="32">
        <f t="shared" si="69"/>
        <v>4.2914979757085019E-2</v>
      </c>
      <c r="J274" s="225"/>
    </row>
    <row r="275" spans="1:10" ht="15" x14ac:dyDescent="0.2">
      <c r="A275" s="277"/>
      <c r="B275" s="53" t="s">
        <v>209</v>
      </c>
      <c r="C275" s="30">
        <v>1463</v>
      </c>
      <c r="D275" s="30">
        <v>1850</v>
      </c>
      <c r="E275" s="54">
        <f>ROUND('BEBR 2019 Estimates'!C303,-1)</f>
        <v>1880</v>
      </c>
      <c r="F275" s="31">
        <f t="shared" si="67"/>
        <v>417</v>
      </c>
      <c r="G275" s="31">
        <f t="shared" si="68"/>
        <v>30</v>
      </c>
      <c r="H275" s="32">
        <f t="shared" si="69"/>
        <v>0.28503075871496925</v>
      </c>
      <c r="I275" s="32">
        <f t="shared" si="69"/>
        <v>1.6216216216216217E-2</v>
      </c>
      <c r="J275" s="225"/>
    </row>
    <row r="276" spans="1:10" ht="15" x14ac:dyDescent="0.2">
      <c r="A276" s="277"/>
      <c r="B276" s="53" t="s">
        <v>210</v>
      </c>
      <c r="C276" s="30">
        <v>12370</v>
      </c>
      <c r="D276" s="30">
        <v>14540</v>
      </c>
      <c r="E276" s="54">
        <f>ROUND('BEBR 2019 Estimates'!C304,-1)</f>
        <v>14930</v>
      </c>
      <c r="F276" s="31">
        <f t="shared" si="67"/>
        <v>2560</v>
      </c>
      <c r="G276" s="31">
        <f t="shared" si="68"/>
        <v>390</v>
      </c>
      <c r="H276" s="32">
        <f t="shared" si="69"/>
        <v>0.20695230396119643</v>
      </c>
      <c r="I276" s="32">
        <f t="shared" si="69"/>
        <v>2.6822558459422285E-2</v>
      </c>
      <c r="J276" s="225"/>
    </row>
    <row r="277" spans="1:10" ht="15" x14ac:dyDescent="0.2">
      <c r="A277" s="277"/>
      <c r="B277" s="53" t="s">
        <v>211</v>
      </c>
      <c r="C277" s="30">
        <v>13951</v>
      </c>
      <c r="D277" s="30">
        <v>17350</v>
      </c>
      <c r="E277" s="54">
        <f>ROUND('BEBR 2019 Estimates'!C305,-1)</f>
        <v>17780</v>
      </c>
      <c r="F277" s="31">
        <f t="shared" si="67"/>
        <v>3829</v>
      </c>
      <c r="G277" s="31">
        <f t="shared" si="68"/>
        <v>430</v>
      </c>
      <c r="H277" s="32">
        <f t="shared" si="69"/>
        <v>0.27446061214249873</v>
      </c>
      <c r="I277" s="32">
        <f t="shared" si="69"/>
        <v>2.4783861671469742E-2</v>
      </c>
      <c r="J277" s="225"/>
    </row>
    <row r="278" spans="1:10" ht="15" x14ac:dyDescent="0.2">
      <c r="A278" s="277"/>
      <c r="B278" s="53" t="s">
        <v>212</v>
      </c>
      <c r="C278" s="30">
        <v>3456</v>
      </c>
      <c r="D278" s="30">
        <v>4080</v>
      </c>
      <c r="E278" s="54">
        <f>ROUND('BEBR 2019 Estimates'!C306,-1)</f>
        <v>4150</v>
      </c>
      <c r="F278" s="31">
        <f t="shared" si="67"/>
        <v>694</v>
      </c>
      <c r="G278" s="31">
        <f t="shared" si="68"/>
        <v>70</v>
      </c>
      <c r="H278" s="32">
        <f t="shared" si="69"/>
        <v>0.20081018518518517</v>
      </c>
      <c r="I278" s="32">
        <f t="shared" si="69"/>
        <v>1.7156862745098041E-2</v>
      </c>
      <c r="J278" s="225"/>
    </row>
    <row r="279" spans="1:10" ht="15" x14ac:dyDescent="0.2">
      <c r="A279" s="277"/>
      <c r="B279" s="53" t="s">
        <v>19</v>
      </c>
      <c r="C279" s="30">
        <v>154245</v>
      </c>
      <c r="D279" s="30">
        <v>159950</v>
      </c>
      <c r="E279" s="54">
        <f>ROUND('BEBR 2019 Estimates'!C307,-1)</f>
        <v>165760</v>
      </c>
      <c r="F279" s="31">
        <f t="shared" si="67"/>
        <v>11515</v>
      </c>
      <c r="G279" s="31">
        <f t="shared" si="68"/>
        <v>5810</v>
      </c>
      <c r="H279" s="32">
        <f t="shared" si="69"/>
        <v>7.4653959609711829E-2</v>
      </c>
      <c r="I279" s="32">
        <f t="shared" si="69"/>
        <v>3.6323851203501095E-2</v>
      </c>
      <c r="J279" s="225"/>
    </row>
    <row r="280" spans="1:10" ht="15" x14ac:dyDescent="0.2">
      <c r="A280" s="277"/>
      <c r="B280" s="231"/>
      <c r="C280" s="233"/>
      <c r="D280" s="233"/>
      <c r="E280" s="228"/>
      <c r="F280" s="229"/>
      <c r="G280" s="229"/>
      <c r="H280" s="230"/>
      <c r="I280" s="230"/>
      <c r="J280" s="225"/>
    </row>
    <row r="281" spans="1:10" ht="15.75" x14ac:dyDescent="0.25">
      <c r="A281" s="277"/>
      <c r="B281" s="264" t="s">
        <v>637</v>
      </c>
      <c r="C281" s="260">
        <v>618754</v>
      </c>
      <c r="D281" s="260">
        <v>713900</v>
      </c>
      <c r="E281" s="261">
        <f>ROUND('BEBR 2019 Estimates'!C310,-2)</f>
        <v>735100</v>
      </c>
      <c r="F281" s="262">
        <f t="shared" ref="F281:F288" si="70">E281-C281</f>
        <v>116346</v>
      </c>
      <c r="G281" s="262">
        <f t="shared" ref="G281:G288" si="71">E281-D281</f>
        <v>21200</v>
      </c>
      <c r="H281" s="263">
        <f t="shared" ref="H281:I288" si="72">F281/C281</f>
        <v>0.18803272382885605</v>
      </c>
      <c r="I281" s="263">
        <f t="shared" si="72"/>
        <v>2.9696035859364058E-2</v>
      </c>
      <c r="J281" s="225"/>
    </row>
    <row r="282" spans="1:10" ht="15" x14ac:dyDescent="0.2">
      <c r="A282" s="277"/>
      <c r="B282" s="53" t="s">
        <v>214</v>
      </c>
      <c r="C282" s="30">
        <v>43857</v>
      </c>
      <c r="D282" s="30">
        <v>51180</v>
      </c>
      <c r="E282" s="54">
        <f>ROUND('BEBR 2019 Estimates'!C311,-1)</f>
        <v>54440</v>
      </c>
      <c r="F282" s="31">
        <f t="shared" si="70"/>
        <v>10583</v>
      </c>
      <c r="G282" s="31">
        <f t="shared" si="71"/>
        <v>3260</v>
      </c>
      <c r="H282" s="32">
        <f t="shared" si="72"/>
        <v>0.24130697494128645</v>
      </c>
      <c r="I282" s="32">
        <f t="shared" si="72"/>
        <v>6.369675654552559E-2</v>
      </c>
      <c r="J282" s="225"/>
    </row>
    <row r="283" spans="1:10" ht="15" x14ac:dyDescent="0.2">
      <c r="A283" s="277"/>
      <c r="B283" s="53" t="s">
        <v>215</v>
      </c>
      <c r="C283" s="30">
        <v>154305</v>
      </c>
      <c r="D283" s="30">
        <v>180200</v>
      </c>
      <c r="E283" s="54">
        <f>ROUND('BEBR 2019 Estimates'!C312,-1)</f>
        <v>185840</v>
      </c>
      <c r="F283" s="31">
        <f t="shared" si="70"/>
        <v>31535</v>
      </c>
      <c r="G283" s="31">
        <f t="shared" si="71"/>
        <v>5640</v>
      </c>
      <c r="H283" s="32">
        <f t="shared" si="72"/>
        <v>0.20436797252195327</v>
      </c>
      <c r="I283" s="32">
        <f t="shared" si="72"/>
        <v>3.1298557158712541E-2</v>
      </c>
      <c r="J283" s="225"/>
    </row>
    <row r="284" spans="1:10" ht="18" x14ac:dyDescent="0.2">
      <c r="A284" s="277"/>
      <c r="B284" s="53" t="s">
        <v>1453</v>
      </c>
      <c r="C284" s="30">
        <v>0</v>
      </c>
      <c r="D284" s="30">
        <v>31810</v>
      </c>
      <c r="E284" s="54">
        <f>ROUND('BEBR 2019 Estimates'!C313,-1)</f>
        <v>32410</v>
      </c>
      <c r="F284" s="31">
        <f>E284-C284</f>
        <v>32410</v>
      </c>
      <c r="G284" s="31">
        <f t="shared" si="71"/>
        <v>600</v>
      </c>
      <c r="H284" s="253" t="s">
        <v>217</v>
      </c>
      <c r="I284" s="32">
        <f t="shared" si="72"/>
        <v>1.8861993083935869E-2</v>
      </c>
      <c r="J284" s="225"/>
    </row>
    <row r="285" spans="1:10" ht="15" x14ac:dyDescent="0.2">
      <c r="A285" s="277"/>
      <c r="B285" s="53" t="s">
        <v>218</v>
      </c>
      <c r="C285" s="30">
        <v>62298</v>
      </c>
      <c r="D285" s="30">
        <v>81870</v>
      </c>
      <c r="E285" s="54">
        <f>ROUND('BEBR 2019 Estimates'!C314,-1)</f>
        <v>87870</v>
      </c>
      <c r="F285" s="31">
        <f t="shared" si="70"/>
        <v>25572</v>
      </c>
      <c r="G285" s="31">
        <f t="shared" si="71"/>
        <v>6000</v>
      </c>
      <c r="H285" s="32">
        <f t="shared" si="72"/>
        <v>0.41047866705191177</v>
      </c>
      <c r="I285" s="32">
        <f t="shared" si="72"/>
        <v>7.3286918285086114E-2</v>
      </c>
      <c r="J285" s="225"/>
    </row>
    <row r="286" spans="1:10" ht="15" x14ac:dyDescent="0.2">
      <c r="A286" s="277"/>
      <c r="B286" s="53" t="s">
        <v>219</v>
      </c>
      <c r="C286" s="30">
        <v>6277</v>
      </c>
      <c r="D286" s="30">
        <v>6410</v>
      </c>
      <c r="E286" s="54">
        <f>ROUND('BEBR 2019 Estimates'!C315,-1)</f>
        <v>6520</v>
      </c>
      <c r="F286" s="31">
        <f t="shared" si="70"/>
        <v>243</v>
      </c>
      <c r="G286" s="31">
        <f t="shared" si="71"/>
        <v>110</v>
      </c>
      <c r="H286" s="32">
        <f t="shared" si="72"/>
        <v>3.8712760873028516E-2</v>
      </c>
      <c r="I286" s="32">
        <f t="shared" si="72"/>
        <v>1.7160686427457099E-2</v>
      </c>
      <c r="J286" s="225"/>
    </row>
    <row r="287" spans="1:10" ht="15" x14ac:dyDescent="0.2">
      <c r="A287" s="277"/>
      <c r="B287" s="53" t="s">
        <v>220</v>
      </c>
      <c r="C287" s="30">
        <v>6469</v>
      </c>
      <c r="D287" s="30">
        <v>6700</v>
      </c>
      <c r="E287" s="54">
        <f>ROUND('BEBR 2019 Estimates'!C316,-1)</f>
        <v>6760</v>
      </c>
      <c r="F287" s="31">
        <f t="shared" si="70"/>
        <v>291</v>
      </c>
      <c r="G287" s="31">
        <f t="shared" si="71"/>
        <v>60</v>
      </c>
      <c r="H287" s="32">
        <f t="shared" si="72"/>
        <v>4.4983768743236979E-2</v>
      </c>
      <c r="I287" s="32">
        <f t="shared" si="72"/>
        <v>8.9552238805970154E-3</v>
      </c>
      <c r="J287" s="225"/>
    </row>
    <row r="288" spans="1:10" ht="15" x14ac:dyDescent="0.2">
      <c r="A288" s="277"/>
      <c r="B288" s="53" t="s">
        <v>19</v>
      </c>
      <c r="C288" s="30">
        <v>345548</v>
      </c>
      <c r="D288" s="30">
        <v>355740</v>
      </c>
      <c r="E288" s="54">
        <f>ROUND('BEBR 2019 Estimates'!C317,-1)</f>
        <v>361320</v>
      </c>
      <c r="F288" s="31">
        <f t="shared" si="70"/>
        <v>15772</v>
      </c>
      <c r="G288" s="31">
        <f t="shared" si="71"/>
        <v>5580</v>
      </c>
      <c r="H288" s="32">
        <f t="shared" si="72"/>
        <v>4.5643441721555329E-2</v>
      </c>
      <c r="I288" s="32">
        <f t="shared" si="72"/>
        <v>1.5685613088210492E-2</v>
      </c>
      <c r="J288" s="225"/>
    </row>
    <row r="289" spans="1:10" ht="15" x14ac:dyDescent="0.2">
      <c r="A289" s="277"/>
      <c r="B289" s="231"/>
      <c r="C289" s="233"/>
      <c r="D289" s="233"/>
      <c r="E289" s="228"/>
      <c r="F289" s="229"/>
      <c r="G289" s="229"/>
      <c r="H289" s="230"/>
      <c r="I289" s="230"/>
      <c r="J289" s="225"/>
    </row>
    <row r="290" spans="1:10" ht="15.75" x14ac:dyDescent="0.25">
      <c r="A290" s="277"/>
      <c r="B290" s="264" t="s">
        <v>638</v>
      </c>
      <c r="C290" s="260">
        <v>275487</v>
      </c>
      <c r="D290" s="260">
        <v>292300</v>
      </c>
      <c r="E290" s="261">
        <f>ROUND('BEBR 2019 Estimates'!C320,-2)</f>
        <v>296500</v>
      </c>
      <c r="F290" s="262">
        <f>E290-C290</f>
        <v>21013</v>
      </c>
      <c r="G290" s="262">
        <f>E290-D290</f>
        <v>4200</v>
      </c>
      <c r="H290" s="263">
        <f t="shared" ref="H290:I292" si="73">F290/C290</f>
        <v>7.6275831527440496E-2</v>
      </c>
      <c r="I290" s="263">
        <f t="shared" si="73"/>
        <v>1.4368799178925761E-2</v>
      </c>
      <c r="J290" s="225"/>
    </row>
    <row r="291" spans="1:10" ht="15" x14ac:dyDescent="0.2">
      <c r="A291" s="277"/>
      <c r="B291" s="53" t="s">
        <v>222</v>
      </c>
      <c r="C291" s="30">
        <v>181376</v>
      </c>
      <c r="D291" s="30">
        <v>192380</v>
      </c>
      <c r="E291" s="54">
        <f>ROUND('BEBR 2019 Estimates'!C321,-1)</f>
        <v>195710</v>
      </c>
      <c r="F291" s="31">
        <f>E291-C291</f>
        <v>14334</v>
      </c>
      <c r="G291" s="31">
        <f>E291-D291</f>
        <v>3330</v>
      </c>
      <c r="H291" s="32">
        <f t="shared" si="73"/>
        <v>7.9029199011997175E-2</v>
      </c>
      <c r="I291" s="32">
        <f t="shared" si="73"/>
        <v>1.730949163114669E-2</v>
      </c>
      <c r="J291" s="225"/>
    </row>
    <row r="292" spans="1:10" ht="15" x14ac:dyDescent="0.2">
      <c r="A292" s="277"/>
      <c r="B292" s="53" t="s">
        <v>19</v>
      </c>
      <c r="C292" s="30">
        <v>94111</v>
      </c>
      <c r="D292" s="30">
        <v>99950</v>
      </c>
      <c r="E292" s="54">
        <f>ROUND('BEBR 2019 Estimates'!C322,-1)</f>
        <v>100790</v>
      </c>
      <c r="F292" s="31">
        <f>E292-C292</f>
        <v>6679</v>
      </c>
      <c r="G292" s="31">
        <f>E292-D292</f>
        <v>840</v>
      </c>
      <c r="H292" s="32">
        <f t="shared" si="73"/>
        <v>7.0969387212971913E-2</v>
      </c>
      <c r="I292" s="32">
        <f t="shared" si="73"/>
        <v>8.4042021010505251E-3</v>
      </c>
      <c r="J292" s="225"/>
    </row>
    <row r="293" spans="1:10" ht="15" x14ac:dyDescent="0.2">
      <c r="A293" s="277"/>
      <c r="B293" s="231"/>
      <c r="C293" s="233"/>
      <c r="D293" s="233"/>
      <c r="E293" s="228"/>
      <c r="F293" s="229"/>
      <c r="G293" s="229"/>
      <c r="H293" s="230"/>
      <c r="I293" s="230"/>
      <c r="J293" s="225"/>
    </row>
    <row r="294" spans="1:10" ht="15.75" x14ac:dyDescent="0.25">
      <c r="A294" s="277"/>
      <c r="B294" s="264" t="s">
        <v>639</v>
      </c>
      <c r="C294" s="260">
        <v>40801</v>
      </c>
      <c r="D294" s="260">
        <v>41100</v>
      </c>
      <c r="E294" s="261">
        <f>ROUND('BEBR 2019 Estimates'!C325,-2)</f>
        <v>41300</v>
      </c>
      <c r="F294" s="262">
        <f t="shared" ref="F294:F303" si="74">E294-C294</f>
        <v>499</v>
      </c>
      <c r="G294" s="262">
        <f t="shared" ref="G294:G303" si="75">E294-D294</f>
        <v>200</v>
      </c>
      <c r="H294" s="263">
        <f t="shared" ref="H294:I303" si="76">F294/C294</f>
        <v>1.2230092399696087E-2</v>
      </c>
      <c r="I294" s="263">
        <f t="shared" si="76"/>
        <v>4.8661800486618006E-3</v>
      </c>
      <c r="J294" s="225"/>
    </row>
    <row r="295" spans="1:10" ht="15" x14ac:dyDescent="0.2">
      <c r="A295" s="277"/>
      <c r="B295" s="53" t="s">
        <v>224</v>
      </c>
      <c r="C295" s="30">
        <v>1113</v>
      </c>
      <c r="D295" s="30">
        <v>1130</v>
      </c>
      <c r="E295" s="54">
        <f>ROUND('BEBR 2019 Estimates'!C326,-1)</f>
        <v>1170</v>
      </c>
      <c r="F295" s="31">
        <f t="shared" si="74"/>
        <v>57</v>
      </c>
      <c r="G295" s="31">
        <f t="shared" si="75"/>
        <v>40</v>
      </c>
      <c r="H295" s="32">
        <f t="shared" si="76"/>
        <v>5.1212938005390833E-2</v>
      </c>
      <c r="I295" s="32">
        <f t="shared" si="76"/>
        <v>3.5398230088495575E-2</v>
      </c>
      <c r="J295" s="225"/>
    </row>
    <row r="296" spans="1:10" ht="15" x14ac:dyDescent="0.2">
      <c r="A296" s="277"/>
      <c r="B296" s="53" t="s">
        <v>225</v>
      </c>
      <c r="C296" s="30">
        <v>702</v>
      </c>
      <c r="D296" s="30">
        <v>710</v>
      </c>
      <c r="E296" s="54">
        <f>ROUND('BEBR 2019 Estimates'!C327,-1)</f>
        <v>710</v>
      </c>
      <c r="F296" s="31">
        <f t="shared" si="74"/>
        <v>8</v>
      </c>
      <c r="G296" s="31">
        <f t="shared" si="75"/>
        <v>0</v>
      </c>
      <c r="H296" s="32">
        <f t="shared" si="76"/>
        <v>1.1396011396011397E-2</v>
      </c>
      <c r="I296" s="32">
        <f t="shared" si="76"/>
        <v>0</v>
      </c>
      <c r="J296" s="225"/>
    </row>
    <row r="297" spans="1:10" ht="15" x14ac:dyDescent="0.2">
      <c r="A297" s="277"/>
      <c r="B297" s="53" t="s">
        <v>226</v>
      </c>
      <c r="C297" s="30">
        <v>2245</v>
      </c>
      <c r="D297" s="30">
        <v>2220</v>
      </c>
      <c r="E297" s="54">
        <f>ROUND('BEBR 2019 Estimates'!C328,-1)</f>
        <v>2230</v>
      </c>
      <c r="F297" s="31">
        <f t="shared" si="74"/>
        <v>-15</v>
      </c>
      <c r="G297" s="31">
        <f t="shared" si="75"/>
        <v>10</v>
      </c>
      <c r="H297" s="32">
        <f t="shared" si="76"/>
        <v>-6.6815144766146995E-3</v>
      </c>
      <c r="I297" s="32">
        <f t="shared" si="76"/>
        <v>4.5045045045045045E-3</v>
      </c>
      <c r="J297" s="225"/>
    </row>
    <row r="298" spans="1:10" ht="15" x14ac:dyDescent="0.2">
      <c r="A298" s="277"/>
      <c r="B298" s="53" t="s">
        <v>139</v>
      </c>
      <c r="C298" s="30">
        <v>486</v>
      </c>
      <c r="D298" s="30">
        <v>500</v>
      </c>
      <c r="E298" s="54">
        <f>ROUND('BEBR 2019 Estimates'!C329,-1)</f>
        <v>510</v>
      </c>
      <c r="F298" s="31">
        <f t="shared" si="74"/>
        <v>24</v>
      </c>
      <c r="G298" s="31">
        <f t="shared" si="75"/>
        <v>10</v>
      </c>
      <c r="H298" s="32">
        <f t="shared" si="76"/>
        <v>4.9382716049382713E-2</v>
      </c>
      <c r="I298" s="32">
        <f t="shared" si="76"/>
        <v>0.02</v>
      </c>
      <c r="J298" s="225"/>
    </row>
    <row r="299" spans="1:10" ht="15" x14ac:dyDescent="0.2">
      <c r="A299" s="277"/>
      <c r="B299" s="53" t="s">
        <v>227</v>
      </c>
      <c r="C299" s="30">
        <v>1325</v>
      </c>
      <c r="D299" s="30">
        <v>1290</v>
      </c>
      <c r="E299" s="54">
        <f>ROUND('BEBR 2019 Estimates'!C330,-1)</f>
        <v>1310</v>
      </c>
      <c r="F299" s="31">
        <f t="shared" si="74"/>
        <v>-15</v>
      </c>
      <c r="G299" s="31">
        <f t="shared" si="75"/>
        <v>20</v>
      </c>
      <c r="H299" s="32">
        <f t="shared" si="76"/>
        <v>-1.1320754716981131E-2</v>
      </c>
      <c r="I299" s="32">
        <f t="shared" si="76"/>
        <v>1.5503875968992248E-2</v>
      </c>
      <c r="J299" s="225"/>
    </row>
    <row r="300" spans="1:10" ht="15" x14ac:dyDescent="0.2">
      <c r="A300" s="277"/>
      <c r="B300" s="53" t="s">
        <v>228</v>
      </c>
      <c r="C300" s="30">
        <v>134</v>
      </c>
      <c r="D300" s="30">
        <v>120</v>
      </c>
      <c r="E300" s="54">
        <f>ROUND('BEBR 2019 Estimates'!C331,-1)</f>
        <v>120</v>
      </c>
      <c r="F300" s="31">
        <f t="shared" si="74"/>
        <v>-14</v>
      </c>
      <c r="G300" s="31">
        <f t="shared" si="75"/>
        <v>0</v>
      </c>
      <c r="H300" s="32">
        <f t="shared" si="76"/>
        <v>-0.1044776119402985</v>
      </c>
      <c r="I300" s="32">
        <f t="shared" si="76"/>
        <v>0</v>
      </c>
      <c r="J300" s="225"/>
    </row>
    <row r="301" spans="1:10" ht="15" x14ac:dyDescent="0.2">
      <c r="A301" s="277"/>
      <c r="B301" s="53" t="s">
        <v>229</v>
      </c>
      <c r="C301" s="30">
        <v>2768</v>
      </c>
      <c r="D301" s="30">
        <v>2940</v>
      </c>
      <c r="E301" s="54">
        <f>ROUND('BEBR 2019 Estimates'!C332,-1)</f>
        <v>2890</v>
      </c>
      <c r="F301" s="31">
        <f t="shared" si="74"/>
        <v>122</v>
      </c>
      <c r="G301" s="31">
        <f t="shared" si="75"/>
        <v>-50</v>
      </c>
      <c r="H301" s="32">
        <f t="shared" si="76"/>
        <v>4.4075144508670519E-2</v>
      </c>
      <c r="I301" s="32">
        <f t="shared" si="76"/>
        <v>-1.7006802721088437E-2</v>
      </c>
      <c r="J301" s="225"/>
    </row>
    <row r="302" spans="1:10" ht="15" x14ac:dyDescent="0.2">
      <c r="A302" s="277"/>
      <c r="B302" s="53" t="s">
        <v>230</v>
      </c>
      <c r="C302" s="30">
        <v>502</v>
      </c>
      <c r="D302" s="30">
        <v>500</v>
      </c>
      <c r="E302" s="54">
        <f>ROUND('BEBR 2019 Estimates'!C333,-1)</f>
        <v>510</v>
      </c>
      <c r="F302" s="31">
        <f t="shared" si="74"/>
        <v>8</v>
      </c>
      <c r="G302" s="31">
        <f t="shared" si="75"/>
        <v>10</v>
      </c>
      <c r="H302" s="32">
        <f t="shared" si="76"/>
        <v>1.5936254980079681E-2</v>
      </c>
      <c r="I302" s="32">
        <f t="shared" si="76"/>
        <v>0.02</v>
      </c>
      <c r="J302" s="225"/>
    </row>
    <row r="303" spans="1:10" ht="15" x14ac:dyDescent="0.2">
      <c r="A303" s="277"/>
      <c r="B303" s="53" t="s">
        <v>19</v>
      </c>
      <c r="C303" s="30">
        <v>31526</v>
      </c>
      <c r="D303" s="30">
        <v>31620</v>
      </c>
      <c r="E303" s="54">
        <f>ROUND('BEBR 2019 Estimates'!C334,-1)</f>
        <v>31880</v>
      </c>
      <c r="F303" s="31">
        <f t="shared" si="74"/>
        <v>354</v>
      </c>
      <c r="G303" s="31">
        <f t="shared" si="75"/>
        <v>260</v>
      </c>
      <c r="H303" s="32">
        <f t="shared" si="76"/>
        <v>1.122882699993656E-2</v>
      </c>
      <c r="I303" s="32">
        <f t="shared" si="76"/>
        <v>8.2226438962681846E-3</v>
      </c>
      <c r="J303" s="225"/>
    </row>
    <row r="304" spans="1:10" ht="15" x14ac:dyDescent="0.2">
      <c r="A304" s="277"/>
      <c r="B304" s="231"/>
      <c r="C304" s="233"/>
      <c r="D304" s="233"/>
      <c r="E304" s="228"/>
      <c r="F304" s="229"/>
      <c r="G304" s="229"/>
      <c r="H304" s="230"/>
      <c r="I304" s="230"/>
      <c r="J304" s="225"/>
    </row>
    <row r="305" spans="1:10" ht="15.75" x14ac:dyDescent="0.25">
      <c r="A305" s="277"/>
      <c r="B305" s="264" t="s">
        <v>640</v>
      </c>
      <c r="C305" s="260">
        <v>8365</v>
      </c>
      <c r="D305" s="260">
        <v>8900</v>
      </c>
      <c r="E305" s="261">
        <f>ROUND('BEBR 2019 Estimates'!C337,-2)</f>
        <v>8800</v>
      </c>
      <c r="F305" s="262">
        <f>E305-C305</f>
        <v>435</v>
      </c>
      <c r="G305" s="262">
        <f>E305-D305</f>
        <v>-100</v>
      </c>
      <c r="H305" s="263">
        <f t="shared" ref="H305:I307" si="77">F305/C305</f>
        <v>5.2002390914524806E-2</v>
      </c>
      <c r="I305" s="263">
        <f t="shared" si="77"/>
        <v>-1.1235955056179775E-2</v>
      </c>
      <c r="J305" s="225"/>
    </row>
    <row r="306" spans="1:10" ht="15" x14ac:dyDescent="0.2">
      <c r="A306" s="277"/>
      <c r="B306" s="53" t="s">
        <v>232</v>
      </c>
      <c r="C306" s="30">
        <v>996</v>
      </c>
      <c r="D306" s="30">
        <v>950</v>
      </c>
      <c r="E306" s="54">
        <f>ROUND('BEBR 2019 Estimates'!C338,-1)</f>
        <v>940</v>
      </c>
      <c r="F306" s="31">
        <f>E306-C306</f>
        <v>-56</v>
      </c>
      <c r="G306" s="31">
        <f>E306-D306</f>
        <v>-10</v>
      </c>
      <c r="H306" s="32">
        <f t="shared" si="77"/>
        <v>-5.6224899598393573E-2</v>
      </c>
      <c r="I306" s="32">
        <f t="shared" si="77"/>
        <v>-1.0526315789473684E-2</v>
      </c>
      <c r="J306" s="225"/>
    </row>
    <row r="307" spans="1:10" ht="15" x14ac:dyDescent="0.2">
      <c r="A307" s="277"/>
      <c r="B307" s="53" t="s">
        <v>19</v>
      </c>
      <c r="C307" s="30">
        <v>7369</v>
      </c>
      <c r="D307" s="30">
        <v>7970</v>
      </c>
      <c r="E307" s="54">
        <f>ROUND('BEBR 2019 Estimates'!C339,-1)</f>
        <v>7830</v>
      </c>
      <c r="F307" s="31">
        <f>E307-C307</f>
        <v>461</v>
      </c>
      <c r="G307" s="31">
        <f>E307-D307</f>
        <v>-140</v>
      </c>
      <c r="H307" s="32">
        <f t="shared" si="77"/>
        <v>6.255937033518795E-2</v>
      </c>
      <c r="I307" s="32">
        <f t="shared" si="77"/>
        <v>-1.7565872020075281E-2</v>
      </c>
      <c r="J307" s="225"/>
    </row>
    <row r="308" spans="1:10" ht="15" x14ac:dyDescent="0.2">
      <c r="A308" s="277"/>
      <c r="B308" s="231"/>
      <c r="C308" s="233"/>
      <c r="D308" s="233"/>
      <c r="E308" s="228"/>
      <c r="F308" s="229"/>
      <c r="G308" s="229"/>
      <c r="H308" s="230"/>
      <c r="I308" s="230"/>
      <c r="J308" s="225"/>
    </row>
    <row r="309" spans="1:10" ht="15.75" x14ac:dyDescent="0.25">
      <c r="A309" s="277"/>
      <c r="B309" s="264" t="s">
        <v>641</v>
      </c>
      <c r="C309" s="260">
        <v>19224</v>
      </c>
      <c r="D309" s="260">
        <v>19500</v>
      </c>
      <c r="E309" s="261">
        <f>ROUND('BEBR 2019 Estimates'!C342,-2)</f>
        <v>19600</v>
      </c>
      <c r="F309" s="262">
        <f>E309-C309</f>
        <v>376</v>
      </c>
      <c r="G309" s="262">
        <f>E309-D309</f>
        <v>100</v>
      </c>
      <c r="H309" s="263">
        <f t="shared" ref="H309:I313" si="78">F309/C309</f>
        <v>1.9558884727424054E-2</v>
      </c>
      <c r="I309" s="263">
        <f t="shared" si="78"/>
        <v>5.1282051282051282E-3</v>
      </c>
      <c r="J309" s="225"/>
    </row>
    <row r="310" spans="1:10" ht="15" x14ac:dyDescent="0.2">
      <c r="A310" s="277"/>
      <c r="B310" s="53" t="s">
        <v>234</v>
      </c>
      <c r="C310" s="30">
        <v>843</v>
      </c>
      <c r="D310" s="30">
        <v>800</v>
      </c>
      <c r="E310" s="54">
        <f>ROUND('BEBR 2019 Estimates'!C343,-1)</f>
        <v>790</v>
      </c>
      <c r="F310" s="31">
        <f>E310-C310</f>
        <v>-53</v>
      </c>
      <c r="G310" s="31">
        <f>E310-D310</f>
        <v>-10</v>
      </c>
      <c r="H310" s="32">
        <f t="shared" si="78"/>
        <v>-6.2870699881376044E-2</v>
      </c>
      <c r="I310" s="32">
        <f t="shared" si="78"/>
        <v>-1.2500000000000001E-2</v>
      </c>
      <c r="J310" s="225"/>
    </row>
    <row r="311" spans="1:10" ht="15" x14ac:dyDescent="0.2">
      <c r="A311" s="277"/>
      <c r="B311" s="53" t="s">
        <v>235</v>
      </c>
      <c r="C311" s="30">
        <v>352</v>
      </c>
      <c r="D311" s="30">
        <v>340</v>
      </c>
      <c r="E311" s="54">
        <f>ROUND('BEBR 2019 Estimates'!C344,-1)</f>
        <v>340</v>
      </c>
      <c r="F311" s="31">
        <f>E311-C311</f>
        <v>-12</v>
      </c>
      <c r="G311" s="31">
        <f>E311-D311</f>
        <v>0</v>
      </c>
      <c r="H311" s="32">
        <f t="shared" si="78"/>
        <v>-3.4090909090909088E-2</v>
      </c>
      <c r="I311" s="32">
        <f t="shared" si="78"/>
        <v>0</v>
      </c>
      <c r="J311" s="225"/>
    </row>
    <row r="312" spans="1:10" ht="15" x14ac:dyDescent="0.2">
      <c r="A312" s="277"/>
      <c r="B312" s="53" t="s">
        <v>236</v>
      </c>
      <c r="C312" s="30">
        <v>3049</v>
      </c>
      <c r="D312" s="30">
        <v>3080</v>
      </c>
      <c r="E312" s="54">
        <f>ROUND('BEBR 2019 Estimates'!C345,-1)</f>
        <v>3000</v>
      </c>
      <c r="F312" s="31">
        <f>E312-C312</f>
        <v>-49</v>
      </c>
      <c r="G312" s="31">
        <f>E312-D312</f>
        <v>-80</v>
      </c>
      <c r="H312" s="32">
        <f t="shared" si="78"/>
        <v>-1.6070842899311249E-2</v>
      </c>
      <c r="I312" s="32">
        <f t="shared" si="78"/>
        <v>-2.5974025974025976E-2</v>
      </c>
      <c r="J312" s="225"/>
    </row>
    <row r="313" spans="1:10" ht="15" x14ac:dyDescent="0.2">
      <c r="A313" s="277"/>
      <c r="B313" s="53" t="s">
        <v>19</v>
      </c>
      <c r="C313" s="30">
        <v>14980</v>
      </c>
      <c r="D313" s="30">
        <v>15260</v>
      </c>
      <c r="E313" s="54">
        <f>ROUND('BEBR 2019 Estimates'!C346,-1)</f>
        <v>15440</v>
      </c>
      <c r="F313" s="31">
        <f>E313-C313</f>
        <v>460</v>
      </c>
      <c r="G313" s="31">
        <f>E313-D313</f>
        <v>180</v>
      </c>
      <c r="H313" s="32">
        <f t="shared" si="78"/>
        <v>3.0707610146862484E-2</v>
      </c>
      <c r="I313" s="32">
        <f t="shared" si="78"/>
        <v>1.1795543905635648E-2</v>
      </c>
      <c r="J313" s="225"/>
    </row>
    <row r="314" spans="1:10" ht="15" x14ac:dyDescent="0.2">
      <c r="A314" s="277"/>
      <c r="B314" s="231"/>
      <c r="C314" s="233"/>
      <c r="D314" s="233"/>
      <c r="E314" s="228"/>
      <c r="F314" s="229"/>
      <c r="G314" s="229"/>
      <c r="H314" s="230"/>
      <c r="I314" s="230"/>
      <c r="J314" s="225"/>
    </row>
    <row r="315" spans="1:10" ht="14.65" customHeight="1" x14ac:dyDescent="0.25">
      <c r="A315" s="277"/>
      <c r="B315" s="264" t="s">
        <v>642</v>
      </c>
      <c r="C315" s="260">
        <v>322833</v>
      </c>
      <c r="D315" s="260">
        <v>377800</v>
      </c>
      <c r="E315" s="261">
        <f>ROUND('BEBR 2019 Estimates'!C349,-2)</f>
        <v>387400</v>
      </c>
      <c r="F315" s="262">
        <f t="shared" ref="F315:F322" si="79">E315-C315</f>
        <v>64567</v>
      </c>
      <c r="G315" s="262">
        <f t="shared" ref="G315:G322" si="80">E315-D315</f>
        <v>9600</v>
      </c>
      <c r="H315" s="263">
        <f t="shared" ref="H315:I322" si="81">F315/C315</f>
        <v>0.20000123903070627</v>
      </c>
      <c r="I315" s="263">
        <f t="shared" si="81"/>
        <v>2.5410269984118581E-2</v>
      </c>
      <c r="J315" s="225"/>
    </row>
    <row r="316" spans="1:10" ht="15" x14ac:dyDescent="0.2">
      <c r="A316" s="277"/>
      <c r="B316" s="53" t="s">
        <v>238</v>
      </c>
      <c r="C316" s="30">
        <v>1503</v>
      </c>
      <c r="D316" s="30">
        <v>1600</v>
      </c>
      <c r="E316" s="54">
        <f>ROUND('BEBR 2019 Estimates'!C350,-1)</f>
        <v>1620</v>
      </c>
      <c r="F316" s="31">
        <f t="shared" si="79"/>
        <v>117</v>
      </c>
      <c r="G316" s="31">
        <f t="shared" si="80"/>
        <v>20</v>
      </c>
      <c r="H316" s="32">
        <f t="shared" si="81"/>
        <v>7.7844311377245512E-2</v>
      </c>
      <c r="I316" s="32">
        <f t="shared" si="81"/>
        <v>1.2500000000000001E-2</v>
      </c>
      <c r="J316" s="225"/>
    </row>
    <row r="317" spans="1:10" ht="15" x14ac:dyDescent="0.2">
      <c r="A317" s="277"/>
      <c r="B317" s="53" t="s">
        <v>239</v>
      </c>
      <c r="C317" s="30">
        <v>49546</v>
      </c>
      <c r="D317" s="30">
        <v>56160</v>
      </c>
      <c r="E317" s="54">
        <f>ROUND('BEBR 2019 Estimates'!C351,-1)</f>
        <v>57010</v>
      </c>
      <c r="F317" s="31">
        <f t="shared" si="79"/>
        <v>7464</v>
      </c>
      <c r="G317" s="31">
        <f t="shared" si="80"/>
        <v>850</v>
      </c>
      <c r="H317" s="32">
        <f t="shared" si="81"/>
        <v>0.15064788277560248</v>
      </c>
      <c r="I317" s="32">
        <f t="shared" si="81"/>
        <v>1.5135327635327635E-2</v>
      </c>
      <c r="J317" s="225"/>
    </row>
    <row r="318" spans="1:10" ht="15" x14ac:dyDescent="0.2">
      <c r="A318" s="277"/>
      <c r="B318" s="53" t="s">
        <v>240</v>
      </c>
      <c r="C318" s="30">
        <v>1171</v>
      </c>
      <c r="D318" s="30">
        <v>1190</v>
      </c>
      <c r="E318" s="54">
        <f>ROUND('BEBR 2019 Estimates'!C352,-1)</f>
        <v>1200</v>
      </c>
      <c r="F318" s="31">
        <f t="shared" si="79"/>
        <v>29</v>
      </c>
      <c r="G318" s="31">
        <f t="shared" si="80"/>
        <v>10</v>
      </c>
      <c r="H318" s="32">
        <f t="shared" si="81"/>
        <v>2.4765157984628524E-2</v>
      </c>
      <c r="I318" s="32">
        <f t="shared" si="81"/>
        <v>8.4033613445378148E-3</v>
      </c>
      <c r="J318" s="225"/>
    </row>
    <row r="319" spans="1:10" ht="15" x14ac:dyDescent="0.2">
      <c r="A319" s="277"/>
      <c r="B319" s="53" t="s">
        <v>241</v>
      </c>
      <c r="C319" s="30">
        <v>3836</v>
      </c>
      <c r="D319" s="30">
        <v>3930</v>
      </c>
      <c r="E319" s="54">
        <f>ROUND('BEBR 2019 Estimates'!C353,-1)</f>
        <v>3930</v>
      </c>
      <c r="F319" s="31">
        <f t="shared" si="79"/>
        <v>94</v>
      </c>
      <c r="G319" s="31">
        <f t="shared" si="80"/>
        <v>0</v>
      </c>
      <c r="H319" s="32">
        <f t="shared" si="81"/>
        <v>2.4504692387904068E-2</v>
      </c>
      <c r="I319" s="32">
        <f t="shared" si="81"/>
        <v>0</v>
      </c>
      <c r="J319" s="225"/>
    </row>
    <row r="320" spans="1:10" ht="15" x14ac:dyDescent="0.2">
      <c r="A320" s="277"/>
      <c r="B320" s="53" t="s">
        <v>242</v>
      </c>
      <c r="C320" s="30">
        <v>2398</v>
      </c>
      <c r="D320" s="30">
        <v>2430</v>
      </c>
      <c r="E320" s="54">
        <f>ROUND('BEBR 2019 Estimates'!C354,-1)</f>
        <v>2450</v>
      </c>
      <c r="F320" s="31">
        <f t="shared" si="79"/>
        <v>52</v>
      </c>
      <c r="G320" s="31">
        <f t="shared" si="80"/>
        <v>20</v>
      </c>
      <c r="H320" s="32">
        <f t="shared" si="81"/>
        <v>2.1684737281067557E-2</v>
      </c>
      <c r="I320" s="32">
        <f t="shared" si="81"/>
        <v>8.23045267489712E-3</v>
      </c>
      <c r="J320" s="225"/>
    </row>
    <row r="321" spans="1:10" ht="15" x14ac:dyDescent="0.2">
      <c r="A321" s="277"/>
      <c r="B321" s="53" t="s">
        <v>243</v>
      </c>
      <c r="C321" s="30">
        <v>12606</v>
      </c>
      <c r="D321" s="30">
        <v>13310</v>
      </c>
      <c r="E321" s="54">
        <f>ROUND('BEBR 2019 Estimates'!C355,-1)</f>
        <v>13360</v>
      </c>
      <c r="F321" s="31">
        <f t="shared" si="79"/>
        <v>754</v>
      </c>
      <c r="G321" s="31">
        <f t="shared" si="80"/>
        <v>50</v>
      </c>
      <c r="H321" s="32">
        <f t="shared" si="81"/>
        <v>5.9812787561478661E-2</v>
      </c>
      <c r="I321" s="32">
        <f t="shared" si="81"/>
        <v>3.7565740045078888E-3</v>
      </c>
      <c r="J321" s="225"/>
    </row>
    <row r="322" spans="1:10" ht="15" x14ac:dyDescent="0.2">
      <c r="A322" s="277"/>
      <c r="B322" s="53" t="s">
        <v>19</v>
      </c>
      <c r="C322" s="30">
        <v>251773</v>
      </c>
      <c r="D322" s="30">
        <v>299210</v>
      </c>
      <c r="E322" s="54">
        <f>ROUND('BEBR 2019 Estimates'!C356,-1)</f>
        <v>307840</v>
      </c>
      <c r="F322" s="31">
        <f t="shared" si="79"/>
        <v>56067</v>
      </c>
      <c r="G322" s="31">
        <f t="shared" si="80"/>
        <v>8630</v>
      </c>
      <c r="H322" s="32">
        <f t="shared" si="81"/>
        <v>0.22268869179777021</v>
      </c>
      <c r="I322" s="32">
        <f t="shared" si="81"/>
        <v>2.8842618896427259E-2</v>
      </c>
      <c r="J322" s="225"/>
    </row>
    <row r="323" spans="1:10" ht="15" x14ac:dyDescent="0.2">
      <c r="A323" s="277"/>
      <c r="B323" s="231"/>
      <c r="C323" s="233"/>
      <c r="D323" s="233"/>
      <c r="E323" s="228"/>
      <c r="F323" s="229"/>
      <c r="G323" s="229"/>
      <c r="H323" s="230"/>
      <c r="I323" s="230"/>
      <c r="J323" s="225"/>
    </row>
    <row r="324" spans="1:10" ht="15.75" x14ac:dyDescent="0.25">
      <c r="A324" s="277"/>
      <c r="B324" s="264" t="s">
        <v>643</v>
      </c>
      <c r="C324" s="260">
        <v>331303</v>
      </c>
      <c r="D324" s="260">
        <v>353900</v>
      </c>
      <c r="E324" s="261">
        <f>ROUND('BEBR 2019 Estimates'!C359,-2)</f>
        <v>360400</v>
      </c>
      <c r="F324" s="262">
        <f t="shared" ref="F324:F330" si="82">E324-C324</f>
        <v>29097</v>
      </c>
      <c r="G324" s="262">
        <f t="shared" ref="G324:G330" si="83">E324-D324</f>
        <v>6500</v>
      </c>
      <c r="H324" s="263">
        <f t="shared" ref="H324:I330" si="84">F324/C324</f>
        <v>8.7825947848344271E-2</v>
      </c>
      <c r="I324" s="263">
        <f t="shared" si="84"/>
        <v>1.8366770274088725E-2</v>
      </c>
      <c r="J324" s="225"/>
    </row>
    <row r="325" spans="1:10" ht="15" x14ac:dyDescent="0.2">
      <c r="A325" s="277"/>
      <c r="B325" s="53" t="s">
        <v>245</v>
      </c>
      <c r="C325" s="30">
        <v>4492</v>
      </c>
      <c r="D325" s="30">
        <v>5150</v>
      </c>
      <c r="E325" s="54">
        <f>ROUND('BEBR 2019 Estimates'!C360,-1)</f>
        <v>5270</v>
      </c>
      <c r="F325" s="31">
        <f t="shared" si="82"/>
        <v>778</v>
      </c>
      <c r="G325" s="31">
        <f t="shared" si="83"/>
        <v>120</v>
      </c>
      <c r="H325" s="32">
        <f t="shared" si="84"/>
        <v>0.17319679430097951</v>
      </c>
      <c r="I325" s="32">
        <f t="shared" si="84"/>
        <v>2.3300970873786409E-2</v>
      </c>
      <c r="J325" s="225"/>
    </row>
    <row r="326" spans="1:10" ht="15" x14ac:dyDescent="0.2">
      <c r="A326" s="277"/>
      <c r="B326" s="53" t="s">
        <v>246</v>
      </c>
      <c r="C326" s="30">
        <v>1733</v>
      </c>
      <c r="D326" s="30">
        <v>1810</v>
      </c>
      <c r="E326" s="54">
        <f>ROUND('BEBR 2019 Estimates'!C361,-1)</f>
        <v>1810</v>
      </c>
      <c r="F326" s="31">
        <f t="shared" si="82"/>
        <v>77</v>
      </c>
      <c r="G326" s="31">
        <f t="shared" si="83"/>
        <v>0</v>
      </c>
      <c r="H326" s="32">
        <f t="shared" si="84"/>
        <v>4.4431621465666475E-2</v>
      </c>
      <c r="I326" s="32">
        <f t="shared" si="84"/>
        <v>0</v>
      </c>
      <c r="J326" s="225"/>
    </row>
    <row r="327" spans="1:10" ht="15" x14ac:dyDescent="0.2">
      <c r="A327" s="277"/>
      <c r="B327" s="53" t="s">
        <v>247</v>
      </c>
      <c r="C327" s="30">
        <v>452</v>
      </c>
      <c r="D327" s="30">
        <v>450</v>
      </c>
      <c r="E327" s="54">
        <f>ROUND('BEBR 2019 Estimates'!C362,-1)</f>
        <v>480</v>
      </c>
      <c r="F327" s="31">
        <f t="shared" si="82"/>
        <v>28</v>
      </c>
      <c r="G327" s="31">
        <f t="shared" si="83"/>
        <v>30</v>
      </c>
      <c r="H327" s="32">
        <f t="shared" si="84"/>
        <v>6.1946902654867256E-2</v>
      </c>
      <c r="I327" s="32">
        <f t="shared" si="84"/>
        <v>6.6666666666666666E-2</v>
      </c>
      <c r="J327" s="225"/>
    </row>
    <row r="328" spans="1:10" ht="15" x14ac:dyDescent="0.2">
      <c r="A328" s="277"/>
      <c r="B328" s="53" t="s">
        <v>248</v>
      </c>
      <c r="C328" s="30">
        <v>56315</v>
      </c>
      <c r="D328" s="30">
        <v>60040</v>
      </c>
      <c r="E328" s="54">
        <f>ROUND('BEBR 2019 Estimates'!C363,-1)</f>
        <v>61550</v>
      </c>
      <c r="F328" s="31">
        <f t="shared" si="82"/>
        <v>5235</v>
      </c>
      <c r="G328" s="31">
        <f t="shared" si="83"/>
        <v>1510</v>
      </c>
      <c r="H328" s="32">
        <f t="shared" si="84"/>
        <v>9.2959247092248953E-2</v>
      </c>
      <c r="I328" s="32">
        <f t="shared" si="84"/>
        <v>2.5149900066622252E-2</v>
      </c>
      <c r="J328" s="225"/>
    </row>
    <row r="329" spans="1:10" ht="15" x14ac:dyDescent="0.2">
      <c r="A329" s="277"/>
      <c r="B329" s="53" t="s">
        <v>249</v>
      </c>
      <c r="C329" s="30">
        <v>506</v>
      </c>
      <c r="D329" s="30">
        <v>550</v>
      </c>
      <c r="E329" s="54">
        <f>ROUND('BEBR 2019 Estimates'!C364,-1)</f>
        <v>560</v>
      </c>
      <c r="F329" s="31">
        <f t="shared" si="82"/>
        <v>54</v>
      </c>
      <c r="G329" s="31">
        <f t="shared" si="83"/>
        <v>10</v>
      </c>
      <c r="H329" s="32">
        <f t="shared" si="84"/>
        <v>0.1067193675889328</v>
      </c>
      <c r="I329" s="32">
        <f t="shared" si="84"/>
        <v>1.8181818181818181E-2</v>
      </c>
      <c r="J329" s="225"/>
    </row>
    <row r="330" spans="1:10" ht="15" x14ac:dyDescent="0.2">
      <c r="A330" s="277"/>
      <c r="B330" s="53" t="s">
        <v>19</v>
      </c>
      <c r="C330" s="30">
        <v>267805</v>
      </c>
      <c r="D330" s="30">
        <v>285900</v>
      </c>
      <c r="E330" s="54">
        <f>ROUND('BEBR 2019 Estimates'!C365,-1)</f>
        <v>290750</v>
      </c>
      <c r="F330" s="31">
        <f t="shared" si="82"/>
        <v>22945</v>
      </c>
      <c r="G330" s="31">
        <f t="shared" si="83"/>
        <v>4850</v>
      </c>
      <c r="H330" s="32">
        <f t="shared" si="84"/>
        <v>8.5678011986333333E-2</v>
      </c>
      <c r="I330" s="32">
        <f t="shared" si="84"/>
        <v>1.6963973417278767E-2</v>
      </c>
      <c r="J330" s="225"/>
    </row>
    <row r="331" spans="1:10" ht="15" x14ac:dyDescent="0.2">
      <c r="A331" s="277"/>
      <c r="B331" s="231"/>
      <c r="C331" s="233"/>
      <c r="D331" s="233"/>
      <c r="E331" s="228"/>
      <c r="F331" s="229"/>
      <c r="G331" s="229"/>
      <c r="H331" s="230"/>
      <c r="I331" s="230"/>
      <c r="J331" s="225"/>
    </row>
    <row r="332" spans="1:10" ht="15.75" x14ac:dyDescent="0.25">
      <c r="A332" s="277"/>
      <c r="B332" s="264" t="s">
        <v>644</v>
      </c>
      <c r="C332" s="260">
        <v>146318</v>
      </c>
      <c r="D332" s="260">
        <v>155600</v>
      </c>
      <c r="E332" s="261">
        <f>ROUND('BEBR 2019 Estimates'!C368,-2)</f>
        <v>158600</v>
      </c>
      <c r="F332" s="262">
        <f t="shared" ref="F332:F338" si="85">E332-C332</f>
        <v>12282</v>
      </c>
      <c r="G332" s="262">
        <f t="shared" ref="G332:G338" si="86">E332-D332</f>
        <v>3000</v>
      </c>
      <c r="H332" s="263">
        <f t="shared" ref="H332:I338" si="87">F332/C332</f>
        <v>8.3940458453505382E-2</v>
      </c>
      <c r="I332" s="263">
        <f t="shared" si="87"/>
        <v>1.9280205655526992E-2</v>
      </c>
      <c r="J332" s="225"/>
    </row>
    <row r="333" spans="1:10" ht="18" x14ac:dyDescent="0.2">
      <c r="A333" s="277"/>
      <c r="B333" s="53" t="s">
        <v>1454</v>
      </c>
      <c r="C333" s="30">
        <v>0</v>
      </c>
      <c r="D333" s="30">
        <v>6710</v>
      </c>
      <c r="E333" s="54">
        <f>ROUND('BEBR 2019 Estimates'!C369,-1)</f>
        <v>6730</v>
      </c>
      <c r="F333" s="31">
        <f t="shared" ref="F333" si="88">E333-C333</f>
        <v>6730</v>
      </c>
      <c r="G333" s="31">
        <f t="shared" ref="G333" si="89">E333-D333</f>
        <v>20</v>
      </c>
      <c r="H333" s="253" t="s">
        <v>217</v>
      </c>
      <c r="I333" s="253" t="s">
        <v>217</v>
      </c>
      <c r="J333" s="225"/>
    </row>
    <row r="334" spans="1:10" ht="15" x14ac:dyDescent="0.2">
      <c r="A334" s="277"/>
      <c r="B334" s="53" t="s">
        <v>252</v>
      </c>
      <c r="C334" s="30">
        <v>817</v>
      </c>
      <c r="D334" s="30">
        <v>830</v>
      </c>
      <c r="E334" s="54">
        <f>ROUND('BEBR 2019 Estimates'!C370,-1)</f>
        <v>830</v>
      </c>
      <c r="F334" s="31">
        <f t="shared" si="85"/>
        <v>13</v>
      </c>
      <c r="G334" s="31">
        <f t="shared" si="86"/>
        <v>0</v>
      </c>
      <c r="H334" s="32">
        <f t="shared" si="87"/>
        <v>1.591187270501836E-2</v>
      </c>
      <c r="I334" s="32">
        <f t="shared" si="87"/>
        <v>0</v>
      </c>
      <c r="J334" s="225"/>
    </row>
    <row r="335" spans="1:10" ht="15" x14ac:dyDescent="0.2">
      <c r="A335" s="277"/>
      <c r="B335" s="53" t="s">
        <v>1433</v>
      </c>
      <c r="C335" s="30">
        <v>355</v>
      </c>
      <c r="D335" s="30">
        <v>160</v>
      </c>
      <c r="E335" s="54">
        <f>ROUND('BEBR 2019 Estimates'!C371,-1)</f>
        <v>300</v>
      </c>
      <c r="F335" s="31">
        <f t="shared" si="85"/>
        <v>-55</v>
      </c>
      <c r="G335" s="31">
        <f t="shared" si="86"/>
        <v>140</v>
      </c>
      <c r="H335" s="32">
        <f t="shared" si="87"/>
        <v>-0.15492957746478872</v>
      </c>
      <c r="I335" s="32">
        <f t="shared" si="87"/>
        <v>0.875</v>
      </c>
      <c r="J335" s="225"/>
    </row>
    <row r="336" spans="1:10" ht="15" x14ac:dyDescent="0.2">
      <c r="A336" s="277"/>
      <c r="B336" s="53" t="s">
        <v>1455</v>
      </c>
      <c r="C336" s="30">
        <v>1996</v>
      </c>
      <c r="D336" s="30">
        <v>2080</v>
      </c>
      <c r="E336" s="54">
        <f>ROUND('BEBR 2019 Estimates'!C372,-1)</f>
        <v>2090</v>
      </c>
      <c r="F336" s="31">
        <f t="shared" si="85"/>
        <v>94</v>
      </c>
      <c r="G336" s="31">
        <f t="shared" si="86"/>
        <v>10</v>
      </c>
      <c r="H336" s="32">
        <f t="shared" si="87"/>
        <v>4.7094188376753505E-2</v>
      </c>
      <c r="I336" s="32">
        <f t="shared" si="87"/>
        <v>4.807692307692308E-3</v>
      </c>
      <c r="J336" s="225"/>
    </row>
    <row r="337" spans="1:10" ht="15" x14ac:dyDescent="0.2">
      <c r="A337" s="277"/>
      <c r="B337" s="53" t="s">
        <v>255</v>
      </c>
      <c r="C337" s="30">
        <v>15593</v>
      </c>
      <c r="D337" s="30">
        <v>16430</v>
      </c>
      <c r="E337" s="54">
        <f>ROUND('BEBR 2019 Estimates'!C373,-1)</f>
        <v>16500</v>
      </c>
      <c r="F337" s="31">
        <f t="shared" si="85"/>
        <v>907</v>
      </c>
      <c r="G337" s="31">
        <f t="shared" si="86"/>
        <v>70</v>
      </c>
      <c r="H337" s="32">
        <f t="shared" si="87"/>
        <v>5.8167126274610403E-2</v>
      </c>
      <c r="I337" s="32">
        <f t="shared" si="87"/>
        <v>4.2604990870359098E-3</v>
      </c>
      <c r="J337" s="225"/>
    </row>
    <row r="338" spans="1:10" ht="15" x14ac:dyDescent="0.2">
      <c r="A338" s="277"/>
      <c r="B338" s="53" t="s">
        <v>19</v>
      </c>
      <c r="C338" s="30">
        <v>127557</v>
      </c>
      <c r="D338" s="30">
        <v>129360</v>
      </c>
      <c r="E338" s="54">
        <f>ROUND('BEBR 2019 Estimates'!C374,-1)</f>
        <v>132140</v>
      </c>
      <c r="F338" s="31">
        <f t="shared" si="85"/>
        <v>4583</v>
      </c>
      <c r="G338" s="31">
        <f t="shared" si="86"/>
        <v>2780</v>
      </c>
      <c r="H338" s="32">
        <f t="shared" si="87"/>
        <v>3.5929035646808875E-2</v>
      </c>
      <c r="I338" s="32">
        <f t="shared" si="87"/>
        <v>2.1490414347557205E-2</v>
      </c>
      <c r="J338" s="225"/>
    </row>
    <row r="339" spans="1:10" ht="15" hidden="1" x14ac:dyDescent="0.2">
      <c r="A339" s="277"/>
      <c r="B339" s="231"/>
      <c r="C339" s="233"/>
      <c r="D339" s="233"/>
      <c r="E339" s="228"/>
      <c r="F339" s="229"/>
      <c r="G339" s="229"/>
      <c r="H339" s="230"/>
      <c r="I339" s="230"/>
      <c r="J339" s="225"/>
    </row>
    <row r="340" spans="1:10" ht="15" x14ac:dyDescent="0.2">
      <c r="A340" s="277"/>
      <c r="B340" s="231"/>
      <c r="C340" s="233"/>
      <c r="D340" s="233"/>
      <c r="E340" s="228"/>
      <c r="F340" s="229"/>
      <c r="G340" s="229"/>
      <c r="H340" s="230"/>
      <c r="I340" s="230"/>
      <c r="J340" s="225"/>
    </row>
    <row r="341" spans="1:10" ht="15.75" x14ac:dyDescent="0.25">
      <c r="A341" s="277"/>
      <c r="B341" s="264" t="s">
        <v>645</v>
      </c>
      <c r="C341" s="260">
        <v>2496457</v>
      </c>
      <c r="D341" s="260">
        <v>2779300</v>
      </c>
      <c r="E341" s="261">
        <f>ROUND('BEBR 2019 Estimates'!C377,-2)</f>
        <v>2812100</v>
      </c>
      <c r="F341" s="262">
        <f t="shared" ref="F341:F379" si="90">E341-C341</f>
        <v>315643</v>
      </c>
      <c r="G341" s="262">
        <f t="shared" ref="G341:G379" si="91">E341-D341</f>
        <v>32800</v>
      </c>
      <c r="H341" s="263">
        <f t="shared" ref="H341:I379" si="92">F341/C341</f>
        <v>0.12643638564573714</v>
      </c>
      <c r="I341" s="263">
        <f t="shared" si="92"/>
        <v>1.1801532760047494E-2</v>
      </c>
      <c r="J341" s="225"/>
    </row>
    <row r="342" spans="1:10" ht="15" x14ac:dyDescent="0.2">
      <c r="A342" s="277"/>
      <c r="B342" s="53" t="s">
        <v>257</v>
      </c>
      <c r="C342" s="30">
        <v>35762</v>
      </c>
      <c r="D342" s="30">
        <v>37790</v>
      </c>
      <c r="E342" s="54">
        <f>ROUND('BEBR 2019 Estimates'!C378,-1)</f>
        <v>38030</v>
      </c>
      <c r="F342" s="31">
        <f t="shared" si="90"/>
        <v>2268</v>
      </c>
      <c r="G342" s="31">
        <f t="shared" si="91"/>
        <v>240</v>
      </c>
      <c r="H342" s="32">
        <f t="shared" si="92"/>
        <v>6.341927185280466E-2</v>
      </c>
      <c r="I342" s="32">
        <f t="shared" si="92"/>
        <v>6.3508864779042076E-3</v>
      </c>
      <c r="J342" s="225"/>
    </row>
    <row r="343" spans="1:10" ht="15" x14ac:dyDescent="0.2">
      <c r="A343" s="277"/>
      <c r="B343" s="53" t="s">
        <v>258</v>
      </c>
      <c r="C343" s="30">
        <v>2513</v>
      </c>
      <c r="D343" s="30">
        <v>2920</v>
      </c>
      <c r="E343" s="54">
        <f>ROUND('BEBR 2019 Estimates'!C379,-1)</f>
        <v>2920</v>
      </c>
      <c r="F343" s="31">
        <f t="shared" si="90"/>
        <v>407</v>
      </c>
      <c r="G343" s="31">
        <f t="shared" si="91"/>
        <v>0</v>
      </c>
      <c r="H343" s="32">
        <f t="shared" si="92"/>
        <v>0.16195781933943493</v>
      </c>
      <c r="I343" s="32">
        <f t="shared" si="92"/>
        <v>0</v>
      </c>
      <c r="J343" s="225"/>
    </row>
    <row r="344" spans="1:10" ht="15" x14ac:dyDescent="0.2">
      <c r="A344" s="277"/>
      <c r="B344" s="53" t="s">
        <v>259</v>
      </c>
      <c r="C344" s="30">
        <v>5628</v>
      </c>
      <c r="D344" s="30">
        <v>5910</v>
      </c>
      <c r="E344" s="54">
        <f>ROUND('BEBR 2019 Estimates'!C380,-1)</f>
        <v>6040</v>
      </c>
      <c r="F344" s="31">
        <f t="shared" si="90"/>
        <v>412</v>
      </c>
      <c r="G344" s="31">
        <f t="shared" si="91"/>
        <v>130</v>
      </c>
      <c r="H344" s="32">
        <f t="shared" si="92"/>
        <v>7.3205401563610523E-2</v>
      </c>
      <c r="I344" s="32">
        <f t="shared" si="92"/>
        <v>2.1996615905245348E-2</v>
      </c>
      <c r="J344" s="225"/>
    </row>
    <row r="345" spans="1:10" ht="15" x14ac:dyDescent="0.2">
      <c r="A345" s="277"/>
      <c r="B345" s="53" t="s">
        <v>260</v>
      </c>
      <c r="C345" s="30">
        <v>3055</v>
      </c>
      <c r="D345" s="30">
        <v>3220</v>
      </c>
      <c r="E345" s="54">
        <f>ROUND('BEBR 2019 Estimates'!C381,-1)</f>
        <v>3190</v>
      </c>
      <c r="F345" s="31">
        <f t="shared" si="90"/>
        <v>135</v>
      </c>
      <c r="G345" s="31">
        <f t="shared" si="91"/>
        <v>-30</v>
      </c>
      <c r="H345" s="32">
        <f t="shared" si="92"/>
        <v>4.4189852700491E-2</v>
      </c>
      <c r="I345" s="32">
        <f t="shared" si="92"/>
        <v>-9.316770186335404E-3</v>
      </c>
      <c r="J345" s="225"/>
    </row>
    <row r="346" spans="1:10" ht="15" x14ac:dyDescent="0.2">
      <c r="A346" s="277"/>
      <c r="B346" s="53" t="s">
        <v>261</v>
      </c>
      <c r="C346" s="30">
        <v>46776</v>
      </c>
      <c r="D346" s="30">
        <v>50630</v>
      </c>
      <c r="E346" s="54">
        <f>ROUND('BEBR 2019 Estimates'!C382,-1)</f>
        <v>50640</v>
      </c>
      <c r="F346" s="31">
        <f t="shared" si="90"/>
        <v>3864</v>
      </c>
      <c r="G346" s="31">
        <f t="shared" si="91"/>
        <v>10</v>
      </c>
      <c r="H346" s="32">
        <f t="shared" si="92"/>
        <v>8.2606464853771169E-2</v>
      </c>
      <c r="I346" s="32">
        <f t="shared" si="92"/>
        <v>1.9751135690302193E-4</v>
      </c>
      <c r="J346" s="225"/>
    </row>
    <row r="347" spans="1:10" ht="15" x14ac:dyDescent="0.2">
      <c r="A347" s="277"/>
      <c r="B347" s="53" t="s">
        <v>262</v>
      </c>
      <c r="C347" s="37">
        <v>40286</v>
      </c>
      <c r="D347" s="38">
        <v>45370</v>
      </c>
      <c r="E347" s="54">
        <f>ROUND('BEBR 2019 Estimates'!C383,-1)</f>
        <v>45410</v>
      </c>
      <c r="F347" s="31">
        <f t="shared" si="90"/>
        <v>5124</v>
      </c>
      <c r="G347" s="31">
        <f t="shared" si="91"/>
        <v>40</v>
      </c>
      <c r="H347" s="32">
        <f t="shared" si="92"/>
        <v>0.1271905873007993</v>
      </c>
      <c r="I347" s="32">
        <f t="shared" si="92"/>
        <v>8.8163985012122551E-4</v>
      </c>
      <c r="J347" s="225"/>
    </row>
    <row r="348" spans="1:10" ht="15" x14ac:dyDescent="0.2">
      <c r="A348" s="277"/>
      <c r="B348" s="53" t="s">
        <v>263</v>
      </c>
      <c r="C348" s="37">
        <v>45709</v>
      </c>
      <c r="D348" s="38">
        <v>68240</v>
      </c>
      <c r="E348" s="54">
        <f>ROUND('BEBR 2019 Estimates'!C384,-1)</f>
        <v>70420</v>
      </c>
      <c r="F348" s="31">
        <f t="shared" si="90"/>
        <v>24711</v>
      </c>
      <c r="G348" s="31">
        <f t="shared" si="91"/>
        <v>2180</v>
      </c>
      <c r="H348" s="32">
        <f t="shared" si="92"/>
        <v>0.54061563368264454</v>
      </c>
      <c r="I348" s="32">
        <f t="shared" si="92"/>
        <v>3.1946072684642439E-2</v>
      </c>
      <c r="J348" s="225"/>
    </row>
    <row r="349" spans="1:10" ht="15" x14ac:dyDescent="0.2">
      <c r="A349" s="277"/>
      <c r="B349" s="53" t="s">
        <v>264</v>
      </c>
      <c r="C349" s="30">
        <v>2325</v>
      </c>
      <c r="D349" s="30">
        <v>2140</v>
      </c>
      <c r="E349" s="54">
        <f>ROUND('BEBR 2019 Estimates'!C385,-1)</f>
        <v>2150</v>
      </c>
      <c r="F349" s="31">
        <f t="shared" si="90"/>
        <v>-175</v>
      </c>
      <c r="G349" s="31">
        <f t="shared" si="91"/>
        <v>10</v>
      </c>
      <c r="H349" s="32">
        <f t="shared" si="92"/>
        <v>-7.5268817204301078E-2</v>
      </c>
      <c r="I349" s="32">
        <f t="shared" si="92"/>
        <v>4.6728971962616819E-3</v>
      </c>
      <c r="J349" s="225"/>
    </row>
    <row r="350" spans="1:10" ht="15" x14ac:dyDescent="0.2">
      <c r="A350" s="277"/>
      <c r="B350" s="53" t="s">
        <v>265</v>
      </c>
      <c r="C350" s="30">
        <v>11245</v>
      </c>
      <c r="D350" s="30">
        <v>13080</v>
      </c>
      <c r="E350" s="54">
        <f>ROUND('BEBR 2019 Estimates'!C386,-1)</f>
        <v>13250</v>
      </c>
      <c r="F350" s="31">
        <f t="shared" si="90"/>
        <v>2005</v>
      </c>
      <c r="G350" s="31">
        <f t="shared" si="91"/>
        <v>170</v>
      </c>
      <c r="H350" s="32">
        <f t="shared" si="92"/>
        <v>0.17830146731880836</v>
      </c>
      <c r="I350" s="32">
        <f t="shared" si="92"/>
        <v>1.2996941896024464E-2</v>
      </c>
      <c r="J350" s="225"/>
    </row>
    <row r="351" spans="1:10" ht="15" x14ac:dyDescent="0.2">
      <c r="A351" s="277"/>
      <c r="B351" s="53" t="s">
        <v>266</v>
      </c>
      <c r="C351" s="30">
        <v>919</v>
      </c>
      <c r="D351" s="30">
        <v>940</v>
      </c>
      <c r="E351" s="54">
        <f>ROUND('BEBR 2019 Estimates'!C387,-1)</f>
        <v>950</v>
      </c>
      <c r="F351" s="31">
        <f t="shared" si="90"/>
        <v>31</v>
      </c>
      <c r="G351" s="31">
        <f t="shared" si="91"/>
        <v>10</v>
      </c>
      <c r="H351" s="32">
        <f t="shared" si="92"/>
        <v>3.3732317736670292E-2</v>
      </c>
      <c r="I351" s="32">
        <f t="shared" si="92"/>
        <v>1.0638297872340425E-2</v>
      </c>
      <c r="J351" s="225"/>
    </row>
    <row r="352" spans="1:10" ht="15" x14ac:dyDescent="0.2">
      <c r="A352" s="277"/>
      <c r="B352" s="53" t="s">
        <v>267</v>
      </c>
      <c r="C352" s="30">
        <v>224667</v>
      </c>
      <c r="D352" s="30">
        <v>238910</v>
      </c>
      <c r="E352" s="54">
        <f>ROUND('BEBR 2019 Estimates'!C388,-1)</f>
        <v>239720</v>
      </c>
      <c r="F352" s="31">
        <f t="shared" si="90"/>
        <v>15053</v>
      </c>
      <c r="G352" s="31">
        <f t="shared" si="91"/>
        <v>810</v>
      </c>
      <c r="H352" s="32">
        <f t="shared" si="92"/>
        <v>6.7001384270943223E-2</v>
      </c>
      <c r="I352" s="32">
        <f t="shared" si="92"/>
        <v>3.3903980578460506E-3</v>
      </c>
      <c r="J352" s="225"/>
    </row>
    <row r="353" spans="1:10" ht="15" x14ac:dyDescent="0.2">
      <c r="A353" s="277"/>
      <c r="B353" s="53" t="s">
        <v>268</v>
      </c>
      <c r="C353" s="30">
        <v>21744</v>
      </c>
      <c r="D353" s="30">
        <v>23610</v>
      </c>
      <c r="E353" s="54">
        <f>ROUND('BEBR 2019 Estimates'!C389,-1)</f>
        <v>23630</v>
      </c>
      <c r="F353" s="31">
        <f t="shared" si="90"/>
        <v>1886</v>
      </c>
      <c r="G353" s="31">
        <f t="shared" si="91"/>
        <v>20</v>
      </c>
      <c r="H353" s="32">
        <f t="shared" si="92"/>
        <v>8.673657100809419E-2</v>
      </c>
      <c r="I353" s="32">
        <f t="shared" si="92"/>
        <v>8.4709868699703512E-4</v>
      </c>
      <c r="J353" s="225"/>
    </row>
    <row r="354" spans="1:10" ht="15" x14ac:dyDescent="0.2">
      <c r="A354" s="277"/>
      <c r="B354" s="53" t="s">
        <v>269</v>
      </c>
      <c r="C354" s="30">
        <v>60509</v>
      </c>
      <c r="D354" s="30">
        <v>73860</v>
      </c>
      <c r="E354" s="54">
        <f>ROUND('BEBR 2019 Estimates'!C390,-1)</f>
        <v>76240</v>
      </c>
      <c r="F354" s="31">
        <f t="shared" si="90"/>
        <v>15731</v>
      </c>
      <c r="G354" s="31">
        <f t="shared" si="91"/>
        <v>2380</v>
      </c>
      <c r="H354" s="32">
        <f t="shared" si="92"/>
        <v>0.25997785453403627</v>
      </c>
      <c r="I354" s="32">
        <f t="shared" si="92"/>
        <v>3.2223124830760896E-2</v>
      </c>
      <c r="J354" s="225"/>
    </row>
    <row r="355" spans="1:10" ht="15" x14ac:dyDescent="0.2">
      <c r="A355" s="277"/>
      <c r="B355" s="53" t="s">
        <v>1456</v>
      </c>
      <c r="C355" s="30">
        <v>86</v>
      </c>
      <c r="D355" s="30">
        <v>80</v>
      </c>
      <c r="E355" s="54">
        <f>ROUND('BEBR 2019 Estimates'!C391,-1)</f>
        <v>90</v>
      </c>
      <c r="F355" s="31">
        <f t="shared" si="90"/>
        <v>4</v>
      </c>
      <c r="G355" s="31">
        <f t="shared" si="91"/>
        <v>10</v>
      </c>
      <c r="H355" s="32">
        <f t="shared" si="92"/>
        <v>4.6511627906976744E-2</v>
      </c>
      <c r="I355" s="32">
        <f t="shared" si="92"/>
        <v>0.125</v>
      </c>
      <c r="J355" s="225"/>
    </row>
    <row r="356" spans="1:10" ht="18" x14ac:dyDescent="0.2">
      <c r="A356" s="277"/>
      <c r="B356" s="53" t="s">
        <v>1457</v>
      </c>
      <c r="C356" s="30">
        <v>18</v>
      </c>
      <c r="D356" s="30">
        <v>0</v>
      </c>
      <c r="E356" s="54">
        <f>ROUND('BEBR 2019 Estimates'!C392,-1)</f>
        <v>0</v>
      </c>
      <c r="F356" s="31">
        <f t="shared" si="90"/>
        <v>-18</v>
      </c>
      <c r="G356" s="31">
        <f t="shared" si="91"/>
        <v>0</v>
      </c>
      <c r="H356" s="32">
        <v>0</v>
      </c>
      <c r="I356" s="32">
        <v>0</v>
      </c>
      <c r="J356" s="225"/>
    </row>
    <row r="357" spans="1:10" ht="15" x14ac:dyDescent="0.2">
      <c r="A357" s="277"/>
      <c r="B357" s="53" t="s">
        <v>271</v>
      </c>
      <c r="C357" s="30">
        <v>12344</v>
      </c>
      <c r="D357" s="30">
        <v>12890</v>
      </c>
      <c r="E357" s="54">
        <f>ROUND('BEBR 2019 Estimates'!C393,-1)</f>
        <v>12920</v>
      </c>
      <c r="F357" s="31">
        <f t="shared" si="90"/>
        <v>576</v>
      </c>
      <c r="G357" s="31">
        <f t="shared" si="91"/>
        <v>30</v>
      </c>
      <c r="H357" s="32">
        <f t="shared" si="92"/>
        <v>4.6662346079066754E-2</v>
      </c>
      <c r="I357" s="32">
        <f t="shared" si="92"/>
        <v>2.3273855702094647E-3</v>
      </c>
      <c r="J357" s="225"/>
    </row>
    <row r="358" spans="1:10" ht="15" x14ac:dyDescent="0.2">
      <c r="A358" s="277"/>
      <c r="B358" s="53" t="s">
        <v>272</v>
      </c>
      <c r="C358" s="30">
        <v>838</v>
      </c>
      <c r="D358" s="30">
        <v>840</v>
      </c>
      <c r="E358" s="54">
        <f>ROUND('BEBR 2019 Estimates'!C394,-1)</f>
        <v>850</v>
      </c>
      <c r="F358" s="31">
        <f t="shared" si="90"/>
        <v>12</v>
      </c>
      <c r="G358" s="31">
        <f t="shared" si="91"/>
        <v>10</v>
      </c>
      <c r="H358" s="32">
        <f t="shared" si="92"/>
        <v>1.4319809069212411E-2</v>
      </c>
      <c r="I358" s="32">
        <f t="shared" si="92"/>
        <v>1.1904761904761904E-2</v>
      </c>
      <c r="J358" s="225"/>
    </row>
    <row r="359" spans="1:10" ht="15" x14ac:dyDescent="0.2">
      <c r="A359" s="277"/>
      <c r="B359" s="53" t="s">
        <v>273</v>
      </c>
      <c r="C359" s="30">
        <v>399508</v>
      </c>
      <c r="D359" s="30">
        <v>481330</v>
      </c>
      <c r="E359" s="54">
        <f>ROUND('BEBR 2019 Estimates'!C395,-1)</f>
        <v>490950</v>
      </c>
      <c r="F359" s="31">
        <f t="shared" si="90"/>
        <v>91442</v>
      </c>
      <c r="G359" s="31">
        <f t="shared" si="91"/>
        <v>9620</v>
      </c>
      <c r="H359" s="32">
        <f t="shared" si="92"/>
        <v>0.2288865304324319</v>
      </c>
      <c r="I359" s="32">
        <f t="shared" si="92"/>
        <v>1.9986287993684168E-2</v>
      </c>
      <c r="J359" s="225"/>
    </row>
    <row r="360" spans="1:10" ht="15" x14ac:dyDescent="0.2">
      <c r="A360" s="277"/>
      <c r="B360" s="53" t="s">
        <v>274</v>
      </c>
      <c r="C360" s="30">
        <v>87778</v>
      </c>
      <c r="D360" s="30">
        <v>92500</v>
      </c>
      <c r="E360" s="54">
        <f>ROUND('BEBR 2019 Estimates'!C396,-1)</f>
        <v>93990</v>
      </c>
      <c r="F360" s="31">
        <f t="shared" si="90"/>
        <v>6212</v>
      </c>
      <c r="G360" s="31">
        <f t="shared" si="91"/>
        <v>1490</v>
      </c>
      <c r="H360" s="32">
        <f t="shared" si="92"/>
        <v>7.0769441090022561E-2</v>
      </c>
      <c r="I360" s="32">
        <f t="shared" si="92"/>
        <v>1.6108108108108109E-2</v>
      </c>
      <c r="J360" s="225"/>
    </row>
    <row r="361" spans="1:10" ht="15" x14ac:dyDescent="0.2">
      <c r="A361" s="277"/>
      <c r="B361" s="53" t="s">
        <v>275</v>
      </c>
      <c r="C361" s="37">
        <v>107166</v>
      </c>
      <c r="D361" s="38">
        <v>113630</v>
      </c>
      <c r="E361" s="54">
        <f>ROUND('BEBR 2019 Estimates'!C397,-1)</f>
        <v>114280</v>
      </c>
      <c r="F361" s="31">
        <f t="shared" si="90"/>
        <v>7114</v>
      </c>
      <c r="G361" s="31">
        <f t="shared" si="91"/>
        <v>650</v>
      </c>
      <c r="H361" s="32">
        <f t="shared" si="92"/>
        <v>6.6382994606498325E-2</v>
      </c>
      <c r="I361" s="32">
        <f t="shared" si="92"/>
        <v>5.7203203379389243E-3</v>
      </c>
      <c r="J361" s="225"/>
    </row>
    <row r="362" spans="1:10" ht="15" x14ac:dyDescent="0.2">
      <c r="A362" s="277"/>
      <c r="B362" s="53" t="s">
        <v>276</v>
      </c>
      <c r="C362" s="37">
        <v>29361</v>
      </c>
      <c r="D362" s="38">
        <v>31120</v>
      </c>
      <c r="E362" s="54">
        <f>ROUND('BEBR 2019 Estimates'!C398,-1)</f>
        <v>31520</v>
      </c>
      <c r="F362" s="31">
        <f t="shared" si="90"/>
        <v>2159</v>
      </c>
      <c r="G362" s="31">
        <f t="shared" si="91"/>
        <v>400</v>
      </c>
      <c r="H362" s="32">
        <f t="shared" si="92"/>
        <v>7.3532917816150678E-2</v>
      </c>
      <c r="I362" s="32">
        <f t="shared" si="92"/>
        <v>1.2853470437017995E-2</v>
      </c>
      <c r="J362" s="225"/>
    </row>
    <row r="363" spans="1:10" ht="15" x14ac:dyDescent="0.2">
      <c r="A363" s="277"/>
      <c r="B363" s="53" t="s">
        <v>277</v>
      </c>
      <c r="C363" s="30">
        <v>10493</v>
      </c>
      <c r="D363" s="30">
        <v>10780</v>
      </c>
      <c r="E363" s="54">
        <f>ROUND('BEBR 2019 Estimates'!C399,-1)</f>
        <v>10810</v>
      </c>
      <c r="F363" s="31">
        <f t="shared" si="90"/>
        <v>317</v>
      </c>
      <c r="G363" s="31">
        <f t="shared" si="91"/>
        <v>30</v>
      </c>
      <c r="H363" s="32">
        <f t="shared" si="92"/>
        <v>3.0210616601543887E-2</v>
      </c>
      <c r="I363" s="32">
        <f t="shared" si="92"/>
        <v>2.7829313543599257E-3</v>
      </c>
      <c r="J363" s="225"/>
    </row>
    <row r="364" spans="1:10" ht="15" x14ac:dyDescent="0.2">
      <c r="A364" s="277"/>
      <c r="B364" s="53" t="s">
        <v>278</v>
      </c>
      <c r="C364" s="30">
        <v>13809</v>
      </c>
      <c r="D364" s="30">
        <v>14190</v>
      </c>
      <c r="E364" s="54">
        <f>ROUND('BEBR 2019 Estimates'!C400,-1)</f>
        <v>14240</v>
      </c>
      <c r="F364" s="31">
        <f t="shared" si="90"/>
        <v>431</v>
      </c>
      <c r="G364" s="31">
        <f t="shared" si="91"/>
        <v>50</v>
      </c>
      <c r="H364" s="32">
        <f t="shared" si="92"/>
        <v>3.1211528713158087E-2</v>
      </c>
      <c r="I364" s="32">
        <f t="shared" si="92"/>
        <v>3.5236081747709656E-3</v>
      </c>
      <c r="J364" s="225"/>
    </row>
    <row r="365" spans="1:10" ht="15" x14ac:dyDescent="0.2">
      <c r="A365" s="277"/>
      <c r="B365" s="53" t="s">
        <v>1458</v>
      </c>
      <c r="C365" s="30">
        <v>7137</v>
      </c>
      <c r="D365" s="30">
        <v>8980</v>
      </c>
      <c r="E365" s="54">
        <f>ROUND('BEBR 2019 Estimates'!C401,-1)</f>
        <v>9070</v>
      </c>
      <c r="F365" s="31">
        <f t="shared" si="90"/>
        <v>1933</v>
      </c>
      <c r="G365" s="31">
        <f t="shared" si="91"/>
        <v>90</v>
      </c>
      <c r="H365" s="32">
        <f t="shared" si="92"/>
        <v>0.27084209051422165</v>
      </c>
      <c r="I365" s="32">
        <f t="shared" si="92"/>
        <v>1.002227171492205E-2</v>
      </c>
      <c r="J365" s="225"/>
    </row>
    <row r="366" spans="1:10" ht="15" x14ac:dyDescent="0.2">
      <c r="A366" s="277"/>
      <c r="B366" s="53" t="s">
        <v>280</v>
      </c>
      <c r="C366" s="30">
        <v>58912</v>
      </c>
      <c r="D366" s="30">
        <v>63520</v>
      </c>
      <c r="E366" s="54">
        <f>ROUND('BEBR 2019 Estimates'!C402,-1)</f>
        <v>65110</v>
      </c>
      <c r="F366" s="31">
        <f t="shared" si="90"/>
        <v>6198</v>
      </c>
      <c r="G366" s="31">
        <f t="shared" si="91"/>
        <v>1590</v>
      </c>
      <c r="H366" s="32">
        <f t="shared" si="92"/>
        <v>0.10520776751765346</v>
      </c>
      <c r="I366" s="32">
        <f t="shared" si="92"/>
        <v>2.5031486146095717E-2</v>
      </c>
      <c r="J366" s="225"/>
    </row>
    <row r="367" spans="1:10" ht="15" x14ac:dyDescent="0.2">
      <c r="A367" s="277"/>
      <c r="B367" s="231"/>
      <c r="C367" s="233"/>
      <c r="D367" s="233"/>
      <c r="E367" s="228"/>
      <c r="F367" s="229"/>
      <c r="G367" s="229"/>
      <c r="H367" s="230"/>
      <c r="I367" s="230"/>
      <c r="J367" s="225"/>
    </row>
    <row r="368" spans="1:10" ht="15.75" x14ac:dyDescent="0.25">
      <c r="A368" s="277"/>
      <c r="B368" s="264" t="s">
        <v>646</v>
      </c>
      <c r="C368" s="260"/>
      <c r="D368" s="233"/>
      <c r="E368" s="228"/>
      <c r="F368" s="229"/>
      <c r="G368" s="229"/>
      <c r="H368" s="230"/>
      <c r="I368" s="230"/>
      <c r="J368" s="225"/>
    </row>
    <row r="369" spans="1:10" ht="15" x14ac:dyDescent="0.2">
      <c r="A369" s="277"/>
      <c r="B369" s="53" t="s">
        <v>282</v>
      </c>
      <c r="C369" s="30">
        <v>41523</v>
      </c>
      <c r="D369" s="30">
        <v>45610</v>
      </c>
      <c r="E369" s="54">
        <f>ROUND('BEBR 2019 Estimates'!C403,-1)</f>
        <v>47690</v>
      </c>
      <c r="F369" s="31">
        <f>E369-C369</f>
        <v>6167</v>
      </c>
      <c r="G369" s="31">
        <f>E369-D369</f>
        <v>2080</v>
      </c>
      <c r="H369" s="32">
        <f t="shared" ref="H369:I371" si="93">F369/C369</f>
        <v>0.1485200972954748</v>
      </c>
      <c r="I369" s="32">
        <f t="shared" si="93"/>
        <v>4.5604034203025653E-2</v>
      </c>
      <c r="J369" s="225"/>
    </row>
    <row r="370" spans="1:10" ht="15" x14ac:dyDescent="0.2">
      <c r="A370" s="277"/>
      <c r="B370" s="53" t="s">
        <v>283</v>
      </c>
      <c r="C370" s="30">
        <v>15219</v>
      </c>
      <c r="D370" s="30">
        <v>18020</v>
      </c>
      <c r="E370" s="54">
        <f>ROUND('BEBR 2019 Estimates'!C404,-1)</f>
        <v>18140</v>
      </c>
      <c r="F370" s="31">
        <f>E370-C370</f>
        <v>2921</v>
      </c>
      <c r="G370" s="31">
        <f>E370-D370</f>
        <v>120</v>
      </c>
      <c r="H370" s="32">
        <f t="shared" si="93"/>
        <v>0.1919311387081937</v>
      </c>
      <c r="I370" s="32">
        <f t="shared" si="93"/>
        <v>6.6592674805771362E-3</v>
      </c>
      <c r="J370" s="225"/>
    </row>
    <row r="371" spans="1:10" ht="15" x14ac:dyDescent="0.2">
      <c r="A371" s="277"/>
      <c r="B371" s="53" t="s">
        <v>284</v>
      </c>
      <c r="C371" s="30">
        <v>23408</v>
      </c>
      <c r="D371" s="30">
        <v>24140</v>
      </c>
      <c r="E371" s="54">
        <f>ROUND('BEBR 2019 Estimates'!C405,-1)</f>
        <v>24340</v>
      </c>
      <c r="F371" s="31">
        <f>E371-C371</f>
        <v>932</v>
      </c>
      <c r="G371" s="31">
        <f>E371-D371</f>
        <v>200</v>
      </c>
      <c r="H371" s="32">
        <f t="shared" si="93"/>
        <v>3.9815447710184554E-2</v>
      </c>
      <c r="I371" s="32">
        <f t="shared" si="93"/>
        <v>8.2850041425020712E-3</v>
      </c>
      <c r="J371" s="225"/>
    </row>
    <row r="372" spans="1:10" ht="15" x14ac:dyDescent="0.2">
      <c r="A372" s="277"/>
      <c r="B372" s="53" t="s">
        <v>285</v>
      </c>
      <c r="C372" s="37">
        <v>18223</v>
      </c>
      <c r="D372" s="38">
        <v>18490</v>
      </c>
      <c r="E372" s="54">
        <f>ROUND('BEBR 2019 Estimates'!C406,-1)</f>
        <v>18510</v>
      </c>
      <c r="F372" s="31">
        <f t="shared" si="90"/>
        <v>287</v>
      </c>
      <c r="G372" s="31">
        <f t="shared" si="91"/>
        <v>20</v>
      </c>
      <c r="H372" s="32">
        <f t="shared" si="92"/>
        <v>1.5749327772595072E-2</v>
      </c>
      <c r="I372" s="32">
        <f t="shared" si="92"/>
        <v>1.081665765278529E-3</v>
      </c>
      <c r="J372" s="225"/>
    </row>
    <row r="373" spans="1:10" ht="15" x14ac:dyDescent="0.2">
      <c r="A373" s="277"/>
      <c r="B373" s="53" t="s">
        <v>286</v>
      </c>
      <c r="C373" s="30">
        <v>11657</v>
      </c>
      <c r="D373" s="30">
        <v>12660</v>
      </c>
      <c r="E373" s="54">
        <f>ROUND('BEBR 2019 Estimates'!C407,-1)</f>
        <v>12970</v>
      </c>
      <c r="F373" s="31">
        <f t="shared" si="90"/>
        <v>1313</v>
      </c>
      <c r="G373" s="31">
        <f t="shared" si="91"/>
        <v>310</v>
      </c>
      <c r="H373" s="32">
        <f t="shared" si="92"/>
        <v>0.11263618426696406</v>
      </c>
      <c r="I373" s="32">
        <f t="shared" si="92"/>
        <v>2.448657187993681E-2</v>
      </c>
      <c r="J373" s="225"/>
    </row>
    <row r="374" spans="1:10" ht="15" x14ac:dyDescent="0.2">
      <c r="A374" s="277"/>
      <c r="B374" s="53" t="s">
        <v>287</v>
      </c>
      <c r="C374" s="30">
        <v>20832</v>
      </c>
      <c r="D374" s="30">
        <v>22510</v>
      </c>
      <c r="E374" s="54">
        <f>ROUND('BEBR 2019 Estimates'!C408,-1)</f>
        <v>23250</v>
      </c>
      <c r="F374" s="31">
        <f t="shared" si="90"/>
        <v>2418</v>
      </c>
      <c r="G374" s="31">
        <f t="shared" si="91"/>
        <v>740</v>
      </c>
      <c r="H374" s="32">
        <f t="shared" si="92"/>
        <v>0.11607142857142858</v>
      </c>
      <c r="I374" s="32">
        <f t="shared" si="92"/>
        <v>3.2874278098622832E-2</v>
      </c>
      <c r="J374" s="225"/>
    </row>
    <row r="375" spans="1:10" ht="15" x14ac:dyDescent="0.2">
      <c r="A375" s="277"/>
      <c r="B375" s="53" t="s">
        <v>288</v>
      </c>
      <c r="C375" s="30">
        <v>5744</v>
      </c>
      <c r="D375" s="30">
        <v>5930</v>
      </c>
      <c r="E375" s="54">
        <f>ROUND('BEBR 2019 Estimates'!C409,-1)</f>
        <v>6020</v>
      </c>
      <c r="F375" s="31">
        <f t="shared" si="90"/>
        <v>276</v>
      </c>
      <c r="G375" s="31">
        <f t="shared" si="91"/>
        <v>90</v>
      </c>
      <c r="H375" s="32">
        <f t="shared" si="92"/>
        <v>4.805013927576602E-2</v>
      </c>
      <c r="I375" s="32">
        <f t="shared" si="92"/>
        <v>1.5177065767284991E-2</v>
      </c>
      <c r="J375" s="225"/>
    </row>
    <row r="376" spans="1:10" ht="15" x14ac:dyDescent="0.2">
      <c r="A376" s="277"/>
      <c r="B376" s="53" t="s">
        <v>289</v>
      </c>
      <c r="C376" s="30">
        <v>13499</v>
      </c>
      <c r="D376" s="30">
        <v>21500</v>
      </c>
      <c r="E376" s="54">
        <f>ROUND('BEBR 2019 Estimates'!C410,-1)</f>
        <v>22330</v>
      </c>
      <c r="F376" s="31">
        <f t="shared" si="90"/>
        <v>8831</v>
      </c>
      <c r="G376" s="31">
        <f t="shared" si="91"/>
        <v>830</v>
      </c>
      <c r="H376" s="32">
        <f t="shared" si="92"/>
        <v>0.65419660715608563</v>
      </c>
      <c r="I376" s="32">
        <f t="shared" si="92"/>
        <v>3.8604651162790694E-2</v>
      </c>
      <c r="J376" s="225"/>
    </row>
    <row r="377" spans="1:10" ht="15" x14ac:dyDescent="0.2">
      <c r="A377" s="277"/>
      <c r="B377" s="53" t="s">
        <v>290</v>
      </c>
      <c r="C377" s="30">
        <v>2375</v>
      </c>
      <c r="D377" s="30">
        <v>2430</v>
      </c>
      <c r="E377" s="54">
        <f>ROUND('BEBR 2019 Estimates'!C411,-1)</f>
        <v>2440</v>
      </c>
      <c r="F377" s="31">
        <f t="shared" si="90"/>
        <v>65</v>
      </c>
      <c r="G377" s="31">
        <f t="shared" si="91"/>
        <v>10</v>
      </c>
      <c r="H377" s="32">
        <f t="shared" si="92"/>
        <v>2.736842105263158E-2</v>
      </c>
      <c r="I377" s="32">
        <f t="shared" si="92"/>
        <v>4.11522633744856E-3</v>
      </c>
      <c r="J377" s="225"/>
    </row>
    <row r="378" spans="1:10" ht="15" x14ac:dyDescent="0.2">
      <c r="A378" s="277"/>
      <c r="B378" s="53" t="s">
        <v>291</v>
      </c>
      <c r="C378" s="30">
        <v>5965</v>
      </c>
      <c r="D378" s="30">
        <v>7810</v>
      </c>
      <c r="E378" s="54">
        <f>ROUND('BEBR 2019 Estimates'!C412,-1)</f>
        <v>7830</v>
      </c>
      <c r="F378" s="31">
        <f t="shared" si="90"/>
        <v>1865</v>
      </c>
      <c r="G378" s="31">
        <f t="shared" si="91"/>
        <v>20</v>
      </c>
      <c r="H378" s="32">
        <f t="shared" si="92"/>
        <v>0.31265716680637051</v>
      </c>
      <c r="I378" s="32">
        <f t="shared" si="92"/>
        <v>2.5608194622279128E-3</v>
      </c>
      <c r="J378" s="225"/>
    </row>
    <row r="379" spans="1:10" ht="15" x14ac:dyDescent="0.2">
      <c r="A379" s="277"/>
      <c r="B379" s="53" t="s">
        <v>19</v>
      </c>
      <c r="C379" s="30">
        <v>1109424</v>
      </c>
      <c r="D379" s="30">
        <v>1203730</v>
      </c>
      <c r="E379" s="54">
        <f>ROUND('BEBR 2019 Estimates'!C413,-1)</f>
        <v>1212200</v>
      </c>
      <c r="F379" s="31">
        <f t="shared" si="90"/>
        <v>102776</v>
      </c>
      <c r="G379" s="31">
        <f t="shared" si="91"/>
        <v>8470</v>
      </c>
      <c r="H379" s="32">
        <f t="shared" si="92"/>
        <v>9.2639063153492268E-2</v>
      </c>
      <c r="I379" s="32">
        <f t="shared" si="92"/>
        <v>7.0364616649913189E-3</v>
      </c>
      <c r="J379" s="225"/>
    </row>
    <row r="380" spans="1:10" ht="15" x14ac:dyDescent="0.2">
      <c r="A380" s="277"/>
      <c r="B380" s="231"/>
      <c r="C380" s="233"/>
      <c r="D380" s="233"/>
      <c r="E380" s="228"/>
      <c r="F380" s="229"/>
      <c r="G380" s="229"/>
      <c r="H380" s="230"/>
      <c r="I380" s="230"/>
      <c r="J380" s="225"/>
    </row>
    <row r="381" spans="1:10" ht="15.75" x14ac:dyDescent="0.25">
      <c r="A381" s="277"/>
      <c r="B381" s="264" t="s">
        <v>647</v>
      </c>
      <c r="C381" s="260">
        <v>73090</v>
      </c>
      <c r="D381" s="260">
        <v>73900</v>
      </c>
      <c r="E381" s="261">
        <f>ROUND('BEBR 2019 Estimates'!C415,-2)</f>
        <v>76200</v>
      </c>
      <c r="F381" s="262">
        <f t="shared" ref="F381:F387" si="94">E381-C381</f>
        <v>3110</v>
      </c>
      <c r="G381" s="262">
        <f t="shared" ref="G381:G387" si="95">E381-D381</f>
        <v>2300</v>
      </c>
      <c r="H381" s="263">
        <f t="shared" ref="H381:I387" si="96">F381/C381</f>
        <v>4.2550280476125323E-2</v>
      </c>
      <c r="I381" s="263">
        <f t="shared" si="96"/>
        <v>3.1123139377537211E-2</v>
      </c>
      <c r="J381" s="225"/>
    </row>
    <row r="382" spans="1:10" ht="15" x14ac:dyDescent="0.2">
      <c r="A382" s="277"/>
      <c r="B382" s="53" t="s">
        <v>1459</v>
      </c>
      <c r="C382" s="30">
        <v>6119</v>
      </c>
      <c r="D382" s="30">
        <v>5990</v>
      </c>
      <c r="E382" s="54">
        <f>ROUND('BEBR 2019 Estimates'!C416,-1)</f>
        <v>6210</v>
      </c>
      <c r="F382" s="31">
        <f t="shared" si="94"/>
        <v>91</v>
      </c>
      <c r="G382" s="31">
        <f t="shared" si="95"/>
        <v>220</v>
      </c>
      <c r="H382" s="32">
        <f t="shared" si="96"/>
        <v>1.487171106389933E-2</v>
      </c>
      <c r="I382" s="32">
        <f t="shared" si="96"/>
        <v>3.6727879799666109E-2</v>
      </c>
      <c r="J382" s="225"/>
    </row>
    <row r="383" spans="1:10" ht="15" x14ac:dyDescent="0.2">
      <c r="A383" s="277"/>
      <c r="B383" s="53" t="s">
        <v>294</v>
      </c>
      <c r="C383" s="30">
        <v>797</v>
      </c>
      <c r="D383" s="30">
        <v>760</v>
      </c>
      <c r="E383" s="54">
        <f>ROUND('BEBR 2019 Estimates'!C417,-1)</f>
        <v>760</v>
      </c>
      <c r="F383" s="31">
        <f t="shared" si="94"/>
        <v>-37</v>
      </c>
      <c r="G383" s="31">
        <f t="shared" si="95"/>
        <v>0</v>
      </c>
      <c r="H383" s="32">
        <f t="shared" si="96"/>
        <v>-4.6424090338770388E-2</v>
      </c>
      <c r="I383" s="32">
        <f t="shared" si="96"/>
        <v>0</v>
      </c>
      <c r="J383" s="225"/>
    </row>
    <row r="384" spans="1:10" ht="15" x14ac:dyDescent="0.2">
      <c r="A384" s="277"/>
      <c r="B384" s="53" t="s">
        <v>295</v>
      </c>
      <c r="C384" s="30">
        <v>24649</v>
      </c>
      <c r="D384" s="30">
        <v>24510</v>
      </c>
      <c r="E384" s="54">
        <f>ROUND('BEBR 2019 Estimates'!C418,-1)</f>
        <v>25170</v>
      </c>
      <c r="F384" s="31">
        <f t="shared" si="94"/>
        <v>521</v>
      </c>
      <c r="G384" s="31">
        <f t="shared" si="95"/>
        <v>660</v>
      </c>
      <c r="H384" s="32">
        <f t="shared" si="96"/>
        <v>2.1136760111972089E-2</v>
      </c>
      <c r="I384" s="32">
        <f t="shared" si="96"/>
        <v>2.6927784577723379E-2</v>
      </c>
      <c r="J384" s="225"/>
    </row>
    <row r="385" spans="1:10" ht="15" x14ac:dyDescent="0.2">
      <c r="A385" s="277"/>
      <c r="B385" s="53" t="s">
        <v>296</v>
      </c>
      <c r="C385" s="30">
        <v>184</v>
      </c>
      <c r="D385" s="30">
        <v>180</v>
      </c>
      <c r="E385" s="54">
        <f>ROUND('BEBR 2019 Estimates'!C419,-1)</f>
        <v>180</v>
      </c>
      <c r="F385" s="31">
        <f t="shared" si="94"/>
        <v>-4</v>
      </c>
      <c r="G385" s="31">
        <f t="shared" si="95"/>
        <v>0</v>
      </c>
      <c r="H385" s="32">
        <f t="shared" si="96"/>
        <v>-2.1739130434782608E-2</v>
      </c>
      <c r="I385" s="32">
        <f t="shared" si="96"/>
        <v>0</v>
      </c>
      <c r="J385" s="225"/>
    </row>
    <row r="386" spans="1:10" ht="15" x14ac:dyDescent="0.2">
      <c r="A386" s="277"/>
      <c r="B386" s="53" t="s">
        <v>297</v>
      </c>
      <c r="C386" s="30">
        <v>8297</v>
      </c>
      <c r="D386" s="30">
        <v>8240</v>
      </c>
      <c r="E386" s="54">
        <f>ROUND('BEBR 2019 Estimates'!C420,-1)</f>
        <v>8590</v>
      </c>
      <c r="F386" s="31">
        <f t="shared" si="94"/>
        <v>293</v>
      </c>
      <c r="G386" s="31">
        <f t="shared" si="95"/>
        <v>350</v>
      </c>
      <c r="H386" s="32">
        <f t="shared" si="96"/>
        <v>3.5313968904423287E-2</v>
      </c>
      <c r="I386" s="32">
        <f t="shared" si="96"/>
        <v>4.2475728155339808E-2</v>
      </c>
      <c r="J386" s="225"/>
    </row>
    <row r="387" spans="1:10" ht="15" x14ac:dyDescent="0.2">
      <c r="A387" s="277"/>
      <c r="B387" s="53" t="s">
        <v>19</v>
      </c>
      <c r="C387" s="30">
        <v>33044</v>
      </c>
      <c r="D387" s="30">
        <v>34270</v>
      </c>
      <c r="E387" s="54">
        <f>ROUND('BEBR 2019 Estimates'!C421,-1)</f>
        <v>35290</v>
      </c>
      <c r="F387" s="31">
        <f t="shared" si="94"/>
        <v>2246</v>
      </c>
      <c r="G387" s="31">
        <f t="shared" si="95"/>
        <v>1020</v>
      </c>
      <c r="H387" s="32">
        <f t="shared" si="96"/>
        <v>6.7969979421377558E-2</v>
      </c>
      <c r="I387" s="32">
        <f t="shared" si="96"/>
        <v>2.9763641669098336E-2</v>
      </c>
      <c r="J387" s="225"/>
    </row>
    <row r="388" spans="1:10" ht="15" x14ac:dyDescent="0.2">
      <c r="A388" s="277"/>
      <c r="B388" s="231"/>
      <c r="C388" s="233"/>
      <c r="D388" s="233"/>
      <c r="E388" s="228"/>
      <c r="F388" s="229"/>
      <c r="G388" s="229"/>
      <c r="H388" s="230"/>
      <c r="I388" s="230"/>
      <c r="J388" s="225"/>
    </row>
    <row r="389" spans="1:10" ht="15.75" x14ac:dyDescent="0.25">
      <c r="A389" s="277"/>
      <c r="B389" s="264" t="s">
        <v>648</v>
      </c>
      <c r="C389" s="260">
        <v>73314</v>
      </c>
      <c r="D389" s="260">
        <v>82700</v>
      </c>
      <c r="E389" s="261">
        <f>ROUND('BEBR 2019 Estimates'!C424,-2)</f>
        <v>85100</v>
      </c>
      <c r="F389" s="262">
        <f>E389-C389</f>
        <v>11786</v>
      </c>
      <c r="G389" s="262">
        <f>E389-D389</f>
        <v>2400</v>
      </c>
      <c r="H389" s="263">
        <f t="shared" ref="H389:I393" si="97">F389/C389</f>
        <v>0.16076056414873011</v>
      </c>
      <c r="I389" s="263">
        <f t="shared" si="97"/>
        <v>2.9020556227327691E-2</v>
      </c>
      <c r="J389" s="225"/>
    </row>
    <row r="390" spans="1:10" ht="15" x14ac:dyDescent="0.2">
      <c r="A390" s="277"/>
      <c r="B390" s="53" t="s">
        <v>299</v>
      </c>
      <c r="C390" s="30">
        <v>1123</v>
      </c>
      <c r="D390" s="30">
        <v>1310</v>
      </c>
      <c r="E390" s="54">
        <f>ROUND('BEBR 2019 Estimates'!C425,-1)</f>
        <v>1320</v>
      </c>
      <c r="F390" s="31">
        <f>E390-C390</f>
        <v>197</v>
      </c>
      <c r="G390" s="31">
        <f>E390-D390</f>
        <v>10</v>
      </c>
      <c r="H390" s="32">
        <f t="shared" si="97"/>
        <v>0.17542297417631345</v>
      </c>
      <c r="I390" s="32">
        <f t="shared" si="97"/>
        <v>7.6335877862595417E-3</v>
      </c>
      <c r="J390" s="225"/>
    </row>
    <row r="391" spans="1:10" ht="15" x14ac:dyDescent="0.2">
      <c r="A391" s="277"/>
      <c r="B391" s="53" t="s">
        <v>300</v>
      </c>
      <c r="C391" s="30">
        <v>11487</v>
      </c>
      <c r="D391" s="30">
        <v>12760</v>
      </c>
      <c r="E391" s="54">
        <f>ROUND('BEBR 2019 Estimates'!C426,-1)</f>
        <v>12920</v>
      </c>
      <c r="F391" s="31">
        <f>E391-C391</f>
        <v>1433</v>
      </c>
      <c r="G391" s="31">
        <f>E391-D391</f>
        <v>160</v>
      </c>
      <c r="H391" s="32">
        <f t="shared" si="97"/>
        <v>0.1247497170714721</v>
      </c>
      <c r="I391" s="32">
        <f t="shared" si="97"/>
        <v>1.2539184952978056E-2</v>
      </c>
      <c r="J391" s="225"/>
    </row>
    <row r="392" spans="1:10" ht="15" x14ac:dyDescent="0.2">
      <c r="A392" s="277"/>
      <c r="B392" s="53" t="s">
        <v>301</v>
      </c>
      <c r="C392" s="30">
        <v>3086</v>
      </c>
      <c r="D392" s="30">
        <v>2990</v>
      </c>
      <c r="E392" s="54">
        <f>ROUND('BEBR 2019 Estimates'!C427,-1)</f>
        <v>3040</v>
      </c>
      <c r="F392" s="31">
        <f>E392-C392</f>
        <v>-46</v>
      </c>
      <c r="G392" s="31">
        <f>E392-D392</f>
        <v>50</v>
      </c>
      <c r="H392" s="32">
        <f t="shared" si="97"/>
        <v>-1.4906027219701879E-2</v>
      </c>
      <c r="I392" s="32">
        <f t="shared" si="97"/>
        <v>1.6722408026755852E-2</v>
      </c>
      <c r="J392" s="225"/>
    </row>
    <row r="393" spans="1:10" ht="15" x14ac:dyDescent="0.2">
      <c r="A393" s="277"/>
      <c r="B393" s="53" t="s">
        <v>19</v>
      </c>
      <c r="C393" s="30">
        <v>57618</v>
      </c>
      <c r="D393" s="30">
        <v>65690</v>
      </c>
      <c r="E393" s="54">
        <f>ROUND('BEBR 2019 Estimates'!C428,-1)</f>
        <v>67800</v>
      </c>
      <c r="F393" s="31">
        <f>E393-C393</f>
        <v>10182</v>
      </c>
      <c r="G393" s="31">
        <f>E393-D393</f>
        <v>2110</v>
      </c>
      <c r="H393" s="32">
        <f t="shared" si="97"/>
        <v>0.17671560970530042</v>
      </c>
      <c r="I393" s="32">
        <f t="shared" si="97"/>
        <v>3.2120566296239918E-2</v>
      </c>
      <c r="J393" s="225"/>
    </row>
    <row r="394" spans="1:10" ht="15" x14ac:dyDescent="0.2">
      <c r="A394" s="277"/>
      <c r="B394" s="231"/>
      <c r="C394" s="233"/>
      <c r="D394" s="233"/>
      <c r="E394" s="228"/>
      <c r="F394" s="229"/>
      <c r="G394" s="229"/>
      <c r="H394" s="230"/>
      <c r="I394" s="230"/>
      <c r="J394" s="225"/>
    </row>
    <row r="395" spans="1:10" ht="15.75" x14ac:dyDescent="0.25">
      <c r="A395" s="277"/>
      <c r="B395" s="264" t="s">
        <v>649</v>
      </c>
      <c r="C395" s="260">
        <v>180822</v>
      </c>
      <c r="D395" s="260">
        <v>198200</v>
      </c>
      <c r="E395" s="261">
        <f>ROUND('BEBR 2019 Estimates'!C431,-2)</f>
        <v>201500</v>
      </c>
      <c r="F395" s="262">
        <f t="shared" ref="F395:F405" si="98">E395-C395</f>
        <v>20678</v>
      </c>
      <c r="G395" s="262">
        <f t="shared" ref="G395:G405" si="99">E395-D395</f>
        <v>3300</v>
      </c>
      <c r="H395" s="263">
        <f t="shared" ref="H395:I405" si="100">F395/C395</f>
        <v>0.11435555408080875</v>
      </c>
      <c r="I395" s="263">
        <f t="shared" si="100"/>
        <v>1.6649848637739658E-2</v>
      </c>
      <c r="J395" s="225"/>
    </row>
    <row r="396" spans="1:10" ht="15" x14ac:dyDescent="0.2">
      <c r="A396" s="277"/>
      <c r="B396" s="53" t="s">
        <v>303</v>
      </c>
      <c r="C396" s="30">
        <v>383</v>
      </c>
      <c r="D396" s="30">
        <v>400</v>
      </c>
      <c r="E396" s="54">
        <f>ROUND('BEBR 2019 Estimates'!C432,-1)</f>
        <v>420</v>
      </c>
      <c r="F396" s="31">
        <f t="shared" si="98"/>
        <v>37</v>
      </c>
      <c r="G396" s="31">
        <f t="shared" si="99"/>
        <v>20</v>
      </c>
      <c r="H396" s="32">
        <f t="shared" si="100"/>
        <v>9.6605744125326368E-2</v>
      </c>
      <c r="I396" s="32">
        <f t="shared" si="100"/>
        <v>0.05</v>
      </c>
      <c r="J396" s="225"/>
    </row>
    <row r="397" spans="1:10" ht="15" x14ac:dyDescent="0.2">
      <c r="A397" s="277"/>
      <c r="B397" s="53" t="s">
        <v>304</v>
      </c>
      <c r="C397" s="30">
        <v>20978</v>
      </c>
      <c r="D397" s="30">
        <v>25000</v>
      </c>
      <c r="E397" s="54">
        <f>ROUND('BEBR 2019 Estimates'!C433,-1)</f>
        <v>25680</v>
      </c>
      <c r="F397" s="31">
        <f t="shared" si="98"/>
        <v>4702</v>
      </c>
      <c r="G397" s="31">
        <f t="shared" si="99"/>
        <v>680</v>
      </c>
      <c r="H397" s="32">
        <f t="shared" si="100"/>
        <v>0.22413957479263991</v>
      </c>
      <c r="I397" s="32">
        <f t="shared" si="100"/>
        <v>2.7199999999999998E-2</v>
      </c>
      <c r="J397" s="225"/>
    </row>
    <row r="398" spans="1:10" ht="15" x14ac:dyDescent="0.2">
      <c r="A398" s="277"/>
      <c r="B398" s="53" t="s">
        <v>305</v>
      </c>
      <c r="C398" s="30">
        <v>12305</v>
      </c>
      <c r="D398" s="30">
        <v>13290</v>
      </c>
      <c r="E398" s="54">
        <f>ROUND('BEBR 2019 Estimates'!C434,-1)</f>
        <v>13440</v>
      </c>
      <c r="F398" s="31">
        <f t="shared" si="98"/>
        <v>1135</v>
      </c>
      <c r="G398" s="31">
        <f t="shared" si="99"/>
        <v>150</v>
      </c>
      <c r="H398" s="32">
        <f t="shared" si="100"/>
        <v>9.2238927265339291E-2</v>
      </c>
      <c r="I398" s="32">
        <f t="shared" si="100"/>
        <v>1.1286681715575621E-2</v>
      </c>
      <c r="J398" s="225"/>
    </row>
    <row r="399" spans="1:10" ht="15" x14ac:dyDescent="0.2">
      <c r="A399" s="277"/>
      <c r="B399" s="53" t="s">
        <v>306</v>
      </c>
      <c r="C399" s="30">
        <v>19507</v>
      </c>
      <c r="D399" s="30">
        <v>20830</v>
      </c>
      <c r="E399" s="54">
        <f>ROUND('BEBR 2019 Estimates'!C435,-1)</f>
        <v>20940</v>
      </c>
      <c r="F399" s="31">
        <f t="shared" si="98"/>
        <v>1433</v>
      </c>
      <c r="G399" s="31">
        <f t="shared" si="99"/>
        <v>110</v>
      </c>
      <c r="H399" s="32">
        <f t="shared" si="100"/>
        <v>7.3460808940380373E-2</v>
      </c>
      <c r="I399" s="32">
        <f t="shared" si="100"/>
        <v>5.2808449351896304E-3</v>
      </c>
      <c r="J399" s="225"/>
    </row>
    <row r="400" spans="1:10" ht="15" x14ac:dyDescent="0.2">
      <c r="A400" s="277"/>
      <c r="B400" s="53" t="s">
        <v>307</v>
      </c>
      <c r="C400" s="30">
        <v>537</v>
      </c>
      <c r="D400" s="30">
        <v>550</v>
      </c>
      <c r="E400" s="54">
        <f>ROUND('BEBR 2019 Estimates'!C436,-1)</f>
        <v>580</v>
      </c>
      <c r="F400" s="31">
        <f t="shared" si="98"/>
        <v>43</v>
      </c>
      <c r="G400" s="31">
        <f t="shared" si="99"/>
        <v>30</v>
      </c>
      <c r="H400" s="32">
        <f t="shared" si="100"/>
        <v>8.0074487895716945E-2</v>
      </c>
      <c r="I400" s="32">
        <f t="shared" si="100"/>
        <v>5.4545454545454543E-2</v>
      </c>
      <c r="J400" s="225"/>
    </row>
    <row r="401" spans="1:10" ht="15" x14ac:dyDescent="0.2">
      <c r="A401" s="277"/>
      <c r="B401" s="53" t="s">
        <v>308</v>
      </c>
      <c r="C401" s="30">
        <v>3851</v>
      </c>
      <c r="D401" s="30">
        <v>3970</v>
      </c>
      <c r="E401" s="54">
        <f>ROUND('BEBR 2019 Estimates'!C437,-1)</f>
        <v>4010</v>
      </c>
      <c r="F401" s="31">
        <f t="shared" si="98"/>
        <v>159</v>
      </c>
      <c r="G401" s="31">
        <f t="shared" si="99"/>
        <v>40</v>
      </c>
      <c r="H401" s="32">
        <f t="shared" si="100"/>
        <v>4.1287977148792523E-2</v>
      </c>
      <c r="I401" s="32">
        <f t="shared" si="100"/>
        <v>1.0075566750629723E-2</v>
      </c>
      <c r="J401" s="225"/>
    </row>
    <row r="402" spans="1:10" ht="15" x14ac:dyDescent="0.2">
      <c r="A402" s="277"/>
      <c r="B402" s="53" t="s">
        <v>309</v>
      </c>
      <c r="C402" s="30">
        <v>12749</v>
      </c>
      <c r="D402" s="30">
        <v>14510</v>
      </c>
      <c r="E402" s="54">
        <f>ROUND('BEBR 2019 Estimates'!C438,-1)</f>
        <v>14690</v>
      </c>
      <c r="F402" s="31">
        <f t="shared" si="98"/>
        <v>1941</v>
      </c>
      <c r="G402" s="31">
        <f t="shared" si="99"/>
        <v>180</v>
      </c>
      <c r="H402" s="32">
        <f t="shared" si="100"/>
        <v>0.15224723507726096</v>
      </c>
      <c r="I402" s="32">
        <f t="shared" si="100"/>
        <v>1.2405237767057202E-2</v>
      </c>
      <c r="J402" s="225"/>
    </row>
    <row r="403" spans="1:10" ht="15" x14ac:dyDescent="0.2">
      <c r="A403" s="277"/>
      <c r="B403" s="53" t="s">
        <v>310</v>
      </c>
      <c r="C403" s="30">
        <v>717</v>
      </c>
      <c r="D403" s="30">
        <v>820</v>
      </c>
      <c r="E403" s="54">
        <f>ROUND('BEBR 2019 Estimates'!C439,-1)</f>
        <v>840</v>
      </c>
      <c r="F403" s="31">
        <f t="shared" si="98"/>
        <v>123</v>
      </c>
      <c r="G403" s="31">
        <f t="shared" si="99"/>
        <v>20</v>
      </c>
      <c r="H403" s="32">
        <f t="shared" si="100"/>
        <v>0.17154811715481172</v>
      </c>
      <c r="I403" s="32">
        <f t="shared" si="100"/>
        <v>2.4390243902439025E-2</v>
      </c>
      <c r="J403" s="225"/>
    </row>
    <row r="404" spans="1:10" ht="15" x14ac:dyDescent="0.2">
      <c r="A404" s="277"/>
      <c r="B404" s="53" t="s">
        <v>311</v>
      </c>
      <c r="C404" s="30">
        <v>5036</v>
      </c>
      <c r="D404" s="30">
        <v>5280</v>
      </c>
      <c r="E404" s="54">
        <f>ROUND('BEBR 2019 Estimates'!C440,-1)</f>
        <v>5340</v>
      </c>
      <c r="F404" s="31">
        <f t="shared" si="98"/>
        <v>304</v>
      </c>
      <c r="G404" s="31">
        <f t="shared" si="99"/>
        <v>60</v>
      </c>
      <c r="H404" s="32">
        <f t="shared" si="100"/>
        <v>6.0365369340746627E-2</v>
      </c>
      <c r="I404" s="32">
        <f t="shared" si="100"/>
        <v>1.1363636363636364E-2</v>
      </c>
      <c r="J404" s="225"/>
    </row>
    <row r="405" spans="1:10" ht="15" x14ac:dyDescent="0.2">
      <c r="A405" s="277"/>
      <c r="B405" s="53" t="s">
        <v>19</v>
      </c>
      <c r="C405" s="30">
        <v>104759</v>
      </c>
      <c r="D405" s="30">
        <v>113500</v>
      </c>
      <c r="E405" s="54">
        <f>ROUND('BEBR 2019 Estimates'!C441,-1)</f>
        <v>115580</v>
      </c>
      <c r="F405" s="31">
        <f t="shared" si="98"/>
        <v>10821</v>
      </c>
      <c r="G405" s="31">
        <f t="shared" si="99"/>
        <v>2080</v>
      </c>
      <c r="H405" s="32">
        <f t="shared" si="100"/>
        <v>0.10329422770358633</v>
      </c>
      <c r="I405" s="32">
        <f t="shared" si="100"/>
        <v>1.8325991189427314E-2</v>
      </c>
      <c r="J405" s="225"/>
    </row>
    <row r="406" spans="1:10" ht="15" hidden="1" x14ac:dyDescent="0.2">
      <c r="A406" s="277"/>
      <c r="B406" s="231"/>
      <c r="C406" s="233"/>
      <c r="D406" s="233"/>
      <c r="E406" s="228"/>
      <c r="F406" s="229"/>
      <c r="G406" s="229"/>
      <c r="H406" s="230"/>
      <c r="I406" s="230"/>
      <c r="J406" s="225"/>
    </row>
    <row r="407" spans="1:10" ht="15" x14ac:dyDescent="0.2">
      <c r="A407" s="277"/>
      <c r="B407" s="231"/>
      <c r="C407" s="233"/>
      <c r="D407" s="233"/>
      <c r="E407" s="228"/>
      <c r="F407" s="229"/>
      <c r="G407" s="229"/>
      <c r="H407" s="230"/>
      <c r="I407" s="230"/>
      <c r="J407" s="225"/>
    </row>
    <row r="408" spans="1:10" ht="15.75" x14ac:dyDescent="0.25">
      <c r="A408" s="277"/>
      <c r="B408" s="264" t="s">
        <v>650</v>
      </c>
      <c r="C408" s="260">
        <v>39996</v>
      </c>
      <c r="D408" s="260">
        <v>41100</v>
      </c>
      <c r="E408" s="261">
        <f>ROUND('BEBR 2019 Estimates'!C444,-2)</f>
        <v>41800</v>
      </c>
      <c r="F408" s="262">
        <f>E408-C408</f>
        <v>1804</v>
      </c>
      <c r="G408" s="262">
        <f>E408-D408</f>
        <v>700</v>
      </c>
      <c r="H408" s="263">
        <f t="shared" ref="H408:I410" si="101">F408/C408</f>
        <v>4.5104510451045104E-2</v>
      </c>
      <c r="I408" s="263">
        <f t="shared" si="101"/>
        <v>1.7031630170316302E-2</v>
      </c>
      <c r="J408" s="225"/>
    </row>
    <row r="409" spans="1:10" ht="15" x14ac:dyDescent="0.2">
      <c r="A409" s="277"/>
      <c r="B409" s="53" t="s">
        <v>313</v>
      </c>
      <c r="C409" s="30">
        <v>5621</v>
      </c>
      <c r="D409" s="30">
        <v>5560</v>
      </c>
      <c r="E409" s="54">
        <f>ROUND('BEBR 2019 Estimates'!C445,-1)</f>
        <v>5600</v>
      </c>
      <c r="F409" s="31">
        <f>E409-C409</f>
        <v>-21</v>
      </c>
      <c r="G409" s="31">
        <f>E409-D409</f>
        <v>40</v>
      </c>
      <c r="H409" s="32">
        <f t="shared" si="101"/>
        <v>-3.7359900373599006E-3</v>
      </c>
      <c r="I409" s="32">
        <f t="shared" si="101"/>
        <v>7.1942446043165471E-3</v>
      </c>
      <c r="J409" s="225"/>
    </row>
    <row r="410" spans="1:10" ht="15" x14ac:dyDescent="0.2">
      <c r="A410" s="277"/>
      <c r="B410" s="53" t="s">
        <v>19</v>
      </c>
      <c r="C410" s="30">
        <v>34375</v>
      </c>
      <c r="D410" s="30">
        <v>35560</v>
      </c>
      <c r="E410" s="54">
        <f>ROUND('BEBR 2019 Estimates'!C446,-1)</f>
        <v>36210</v>
      </c>
      <c r="F410" s="31">
        <f>E410-C410</f>
        <v>1835</v>
      </c>
      <c r="G410" s="31">
        <f>E410-D410</f>
        <v>650</v>
      </c>
      <c r="H410" s="32">
        <f t="shared" si="101"/>
        <v>5.3381818181818183E-2</v>
      </c>
      <c r="I410" s="32">
        <f t="shared" si="101"/>
        <v>1.827896512935883E-2</v>
      </c>
      <c r="J410" s="225"/>
    </row>
    <row r="411" spans="1:10" ht="15" x14ac:dyDescent="0.2">
      <c r="A411" s="277"/>
      <c r="B411" s="231"/>
      <c r="C411" s="233"/>
      <c r="D411" s="233"/>
      <c r="E411" s="228"/>
      <c r="F411" s="229"/>
      <c r="G411" s="229"/>
      <c r="H411" s="230"/>
      <c r="I411" s="230"/>
      <c r="J411" s="225"/>
    </row>
    <row r="412" spans="1:10" ht="15.75" x14ac:dyDescent="0.25">
      <c r="A412" s="277"/>
      <c r="B412" s="264" t="s">
        <v>651</v>
      </c>
      <c r="C412" s="260">
        <v>1145956</v>
      </c>
      <c r="D412" s="260">
        <v>1349600</v>
      </c>
      <c r="E412" s="261">
        <f>ROUND('BEBR 2019 Estimates'!C449,-2)</f>
        <v>1386100</v>
      </c>
      <c r="F412" s="262">
        <f t="shared" ref="F412:F426" si="102">E412-C412</f>
        <v>240144</v>
      </c>
      <c r="G412" s="262">
        <f t="shared" ref="G412:G426" si="103">E412-D412</f>
        <v>36500</v>
      </c>
      <c r="H412" s="263">
        <f t="shared" ref="H412:I426" si="104">F412/C412</f>
        <v>0.20955778406849826</v>
      </c>
      <c r="I412" s="263">
        <f t="shared" si="104"/>
        <v>2.7045050385299349E-2</v>
      </c>
      <c r="J412" s="225"/>
    </row>
    <row r="413" spans="1:10" ht="15" x14ac:dyDescent="0.2">
      <c r="A413" s="277"/>
      <c r="B413" s="53" t="s">
        <v>315</v>
      </c>
      <c r="C413" s="30">
        <v>41542</v>
      </c>
      <c r="D413" s="30">
        <v>51680</v>
      </c>
      <c r="E413" s="54">
        <f>ROUND('BEBR 2019 Estimates'!C450,-1)</f>
        <v>52400</v>
      </c>
      <c r="F413" s="31">
        <f t="shared" si="102"/>
        <v>10858</v>
      </c>
      <c r="G413" s="31">
        <f t="shared" si="103"/>
        <v>720</v>
      </c>
      <c r="H413" s="32">
        <f t="shared" si="104"/>
        <v>0.26137403110105434</v>
      </c>
      <c r="I413" s="32">
        <f t="shared" si="104"/>
        <v>1.393188854489164E-2</v>
      </c>
      <c r="J413" s="225"/>
    </row>
    <row r="414" spans="1:10" ht="15" x14ac:dyDescent="0.2">
      <c r="A414" s="277"/>
      <c r="B414" s="53" t="s">
        <v>316</v>
      </c>
      <c r="C414" s="30">
        <v>47</v>
      </c>
      <c r="D414" s="30">
        <v>20</v>
      </c>
      <c r="E414" s="54">
        <f>ROUND('BEBR 2019 Estimates'!C451,-1)</f>
        <v>20</v>
      </c>
      <c r="F414" s="31">
        <f t="shared" si="102"/>
        <v>-27</v>
      </c>
      <c r="G414" s="31">
        <f t="shared" si="103"/>
        <v>0</v>
      </c>
      <c r="H414" s="32">
        <f t="shared" si="104"/>
        <v>-0.57446808510638303</v>
      </c>
      <c r="I414" s="32">
        <f t="shared" si="104"/>
        <v>0</v>
      </c>
      <c r="J414" s="225"/>
    </row>
    <row r="415" spans="1:10" ht="15" x14ac:dyDescent="0.2">
      <c r="A415" s="277"/>
      <c r="B415" s="53" t="s">
        <v>317</v>
      </c>
      <c r="C415" s="30">
        <v>5988</v>
      </c>
      <c r="D415" s="30">
        <v>6940</v>
      </c>
      <c r="E415" s="54">
        <f>ROUND('BEBR 2019 Estimates'!C452,-1)</f>
        <v>7370</v>
      </c>
      <c r="F415" s="31">
        <f t="shared" si="102"/>
        <v>1382</v>
      </c>
      <c r="G415" s="31">
        <f t="shared" si="103"/>
        <v>430</v>
      </c>
      <c r="H415" s="32">
        <f t="shared" si="104"/>
        <v>0.23079492317969272</v>
      </c>
      <c r="I415" s="32">
        <f t="shared" si="104"/>
        <v>6.1959654178674349E-2</v>
      </c>
      <c r="J415" s="225"/>
    </row>
    <row r="416" spans="1:10" ht="15" x14ac:dyDescent="0.2">
      <c r="A416" s="277"/>
      <c r="B416" s="53" t="s">
        <v>318</v>
      </c>
      <c r="C416" s="30">
        <v>2159</v>
      </c>
      <c r="D416" s="30">
        <v>2320</v>
      </c>
      <c r="E416" s="54">
        <f>ROUND('BEBR 2019 Estimates'!C453,-1)</f>
        <v>2350</v>
      </c>
      <c r="F416" s="31">
        <f t="shared" si="102"/>
        <v>191</v>
      </c>
      <c r="G416" s="31">
        <f t="shared" si="103"/>
        <v>30</v>
      </c>
      <c r="H416" s="32">
        <f t="shared" si="104"/>
        <v>8.8466882816118572E-2</v>
      </c>
      <c r="I416" s="32">
        <f t="shared" si="104"/>
        <v>1.2931034482758621E-2</v>
      </c>
      <c r="J416" s="225"/>
    </row>
    <row r="417" spans="1:10" ht="15" x14ac:dyDescent="0.2">
      <c r="A417" s="277"/>
      <c r="B417" s="53" t="s">
        <v>319</v>
      </c>
      <c r="C417" s="30">
        <v>2503</v>
      </c>
      <c r="D417" s="30">
        <v>2710</v>
      </c>
      <c r="E417" s="54">
        <f>ROUND('BEBR 2019 Estimates'!C454,-1)</f>
        <v>2720</v>
      </c>
      <c r="F417" s="31">
        <f t="shared" si="102"/>
        <v>217</v>
      </c>
      <c r="G417" s="31">
        <f t="shared" si="103"/>
        <v>10</v>
      </c>
      <c r="H417" s="32">
        <f t="shared" si="104"/>
        <v>8.6695964842189374E-2</v>
      </c>
      <c r="I417" s="32">
        <f t="shared" si="104"/>
        <v>3.6900369003690036E-3</v>
      </c>
      <c r="J417" s="225"/>
    </row>
    <row r="418" spans="1:10" ht="15" x14ac:dyDescent="0.2">
      <c r="A418" s="277"/>
      <c r="B418" s="53" t="s">
        <v>320</v>
      </c>
      <c r="C418" s="30">
        <v>10</v>
      </c>
      <c r="D418" s="30">
        <v>20</v>
      </c>
      <c r="E418" s="54">
        <f>ROUND('BEBR 2019 Estimates'!C455,-1)</f>
        <v>20</v>
      </c>
      <c r="F418" s="31">
        <f t="shared" si="102"/>
        <v>10</v>
      </c>
      <c r="G418" s="31">
        <f t="shared" si="103"/>
        <v>0</v>
      </c>
      <c r="H418" s="32">
        <f t="shared" si="104"/>
        <v>1</v>
      </c>
      <c r="I418" s="32">
        <f t="shared" si="104"/>
        <v>0</v>
      </c>
      <c r="J418" s="225"/>
    </row>
    <row r="419" spans="1:10" ht="15" x14ac:dyDescent="0.2">
      <c r="A419" s="277"/>
      <c r="B419" s="53" t="s">
        <v>321</v>
      </c>
      <c r="C419" s="30">
        <v>15751</v>
      </c>
      <c r="D419" s="30">
        <v>18610</v>
      </c>
      <c r="E419" s="54">
        <f>ROUND('BEBR 2019 Estimates'!C456,-1)</f>
        <v>21100</v>
      </c>
      <c r="F419" s="31">
        <f t="shared" si="102"/>
        <v>5349</v>
      </c>
      <c r="G419" s="31">
        <f t="shared" si="103"/>
        <v>2490</v>
      </c>
      <c r="H419" s="32">
        <f t="shared" si="104"/>
        <v>0.33959748587391275</v>
      </c>
      <c r="I419" s="32">
        <f t="shared" si="104"/>
        <v>0.13379903277807631</v>
      </c>
      <c r="J419" s="225"/>
    </row>
    <row r="420" spans="1:10" ht="15" x14ac:dyDescent="0.2">
      <c r="A420" s="277"/>
      <c r="B420" s="53" t="s">
        <v>322</v>
      </c>
      <c r="C420" s="30">
        <v>2538</v>
      </c>
      <c r="D420" s="30">
        <v>3120</v>
      </c>
      <c r="E420" s="54">
        <f>ROUND('BEBR 2019 Estimates'!C457,-1)</f>
        <v>3370</v>
      </c>
      <c r="F420" s="31">
        <f t="shared" si="102"/>
        <v>832</v>
      </c>
      <c r="G420" s="31">
        <f t="shared" si="103"/>
        <v>250</v>
      </c>
      <c r="H420" s="32">
        <f t="shared" si="104"/>
        <v>0.32781717888100864</v>
      </c>
      <c r="I420" s="32">
        <f t="shared" si="104"/>
        <v>8.0128205128205135E-2</v>
      </c>
      <c r="J420" s="225"/>
    </row>
    <row r="421" spans="1:10" ht="15" x14ac:dyDescent="0.2">
      <c r="A421" s="277"/>
      <c r="B421" s="53" t="s">
        <v>323</v>
      </c>
      <c r="C421" s="30">
        <v>35579</v>
      </c>
      <c r="D421" s="30">
        <v>45690</v>
      </c>
      <c r="E421" s="54">
        <f>ROUND('BEBR 2019 Estimates'!C458,-1)</f>
        <v>47580</v>
      </c>
      <c r="F421" s="31">
        <f t="shared" si="102"/>
        <v>12001</v>
      </c>
      <c r="G421" s="31">
        <f t="shared" si="103"/>
        <v>1890</v>
      </c>
      <c r="H421" s="32">
        <f t="shared" si="104"/>
        <v>0.3373057140448017</v>
      </c>
      <c r="I421" s="32">
        <f t="shared" si="104"/>
        <v>4.1365725541694022E-2</v>
      </c>
      <c r="J421" s="225"/>
    </row>
    <row r="422" spans="1:10" ht="15" x14ac:dyDescent="0.2">
      <c r="A422" s="277"/>
      <c r="B422" s="53" t="s">
        <v>324</v>
      </c>
      <c r="C422" s="30">
        <v>238300</v>
      </c>
      <c r="D422" s="30">
        <v>285100</v>
      </c>
      <c r="E422" s="54">
        <f>ROUND('BEBR 2019 Estimates'!C459,-1)</f>
        <v>291800</v>
      </c>
      <c r="F422" s="31">
        <f t="shared" si="102"/>
        <v>53500</v>
      </c>
      <c r="G422" s="31">
        <f t="shared" si="103"/>
        <v>6700</v>
      </c>
      <c r="H422" s="32">
        <f t="shared" si="104"/>
        <v>0.22450692404532102</v>
      </c>
      <c r="I422" s="32">
        <f t="shared" si="104"/>
        <v>2.3500526131182042E-2</v>
      </c>
      <c r="J422" s="225"/>
    </row>
    <row r="423" spans="1:10" ht="15" x14ac:dyDescent="0.2">
      <c r="A423" s="277"/>
      <c r="B423" s="53" t="s">
        <v>325</v>
      </c>
      <c r="C423" s="30">
        <v>2462</v>
      </c>
      <c r="D423" s="30">
        <v>2920</v>
      </c>
      <c r="E423" s="54">
        <f>ROUND('BEBR 2019 Estimates'!C460,-1)</f>
        <v>2970</v>
      </c>
      <c r="F423" s="31">
        <f t="shared" si="102"/>
        <v>508</v>
      </c>
      <c r="G423" s="31">
        <f t="shared" si="103"/>
        <v>50</v>
      </c>
      <c r="H423" s="32">
        <f t="shared" si="104"/>
        <v>0.20633631194151097</v>
      </c>
      <c r="I423" s="32">
        <f t="shared" si="104"/>
        <v>1.7123287671232876E-2</v>
      </c>
      <c r="J423" s="225"/>
    </row>
    <row r="424" spans="1:10" ht="15" x14ac:dyDescent="0.2">
      <c r="A424" s="277"/>
      <c r="B424" s="53" t="s">
        <v>326</v>
      </c>
      <c r="C424" s="30">
        <v>34568</v>
      </c>
      <c r="D424" s="30">
        <v>44940</v>
      </c>
      <c r="E424" s="54">
        <f>ROUND('BEBR 2019 Estimates'!C461,-1)</f>
        <v>47250</v>
      </c>
      <c r="F424" s="31">
        <f t="shared" si="102"/>
        <v>12682</v>
      </c>
      <c r="G424" s="31">
        <f t="shared" si="103"/>
        <v>2310</v>
      </c>
      <c r="H424" s="32">
        <f t="shared" si="104"/>
        <v>0.3668710946540153</v>
      </c>
      <c r="I424" s="32">
        <f t="shared" si="104"/>
        <v>5.1401869158878503E-2</v>
      </c>
      <c r="J424" s="225"/>
    </row>
    <row r="425" spans="1:10" ht="15" x14ac:dyDescent="0.2">
      <c r="A425" s="277"/>
      <c r="B425" s="53" t="s">
        <v>327</v>
      </c>
      <c r="C425" s="30">
        <v>27852</v>
      </c>
      <c r="D425" s="30">
        <v>30210</v>
      </c>
      <c r="E425" s="54">
        <f>ROUND('BEBR 2019 Estimates'!C462,-1)</f>
        <v>30240</v>
      </c>
      <c r="F425" s="31">
        <f t="shared" si="102"/>
        <v>2388</v>
      </c>
      <c r="G425" s="31">
        <f t="shared" si="103"/>
        <v>30</v>
      </c>
      <c r="H425" s="32">
        <f t="shared" si="104"/>
        <v>8.5738905644118915E-2</v>
      </c>
      <c r="I425" s="32">
        <f t="shared" si="104"/>
        <v>9.930486593843098E-4</v>
      </c>
      <c r="J425" s="225"/>
    </row>
    <row r="426" spans="1:10" ht="15" x14ac:dyDescent="0.2">
      <c r="A426" s="277"/>
      <c r="B426" s="53" t="s">
        <v>19</v>
      </c>
      <c r="C426" s="30">
        <v>736657</v>
      </c>
      <c r="D426" s="30">
        <v>855310</v>
      </c>
      <c r="E426" s="54">
        <f>ROUND('BEBR 2019 Estimates'!C463,-1)</f>
        <v>876910</v>
      </c>
      <c r="F426" s="31">
        <f t="shared" si="102"/>
        <v>140253</v>
      </c>
      <c r="G426" s="31">
        <f t="shared" si="103"/>
        <v>21600</v>
      </c>
      <c r="H426" s="32">
        <f t="shared" si="104"/>
        <v>0.19039118612868675</v>
      </c>
      <c r="I426" s="32">
        <f t="shared" si="104"/>
        <v>2.5254001473150087E-2</v>
      </c>
      <c r="J426" s="225"/>
    </row>
    <row r="427" spans="1:10" ht="15" x14ac:dyDescent="0.2">
      <c r="A427" s="277"/>
      <c r="B427" s="231"/>
      <c r="C427" s="233"/>
      <c r="D427" s="233"/>
      <c r="E427" s="228"/>
      <c r="F427" s="229"/>
      <c r="G427" s="229"/>
      <c r="H427" s="230"/>
      <c r="I427" s="230"/>
      <c r="J427" s="225"/>
    </row>
    <row r="428" spans="1:10" ht="15.75" x14ac:dyDescent="0.25">
      <c r="A428" s="277"/>
      <c r="B428" s="264" t="s">
        <v>652</v>
      </c>
      <c r="C428" s="260">
        <v>268685</v>
      </c>
      <c r="D428" s="260">
        <v>352500</v>
      </c>
      <c r="E428" s="261">
        <f>ROUND('BEBR 2019 Estimates'!C466,-2)</f>
        <v>370600</v>
      </c>
      <c r="F428" s="262">
        <f>E428-C428</f>
        <v>101915</v>
      </c>
      <c r="G428" s="262">
        <f>E428-D428</f>
        <v>18100</v>
      </c>
      <c r="H428" s="263">
        <f t="shared" ref="H428:I431" si="105">F428/C428</f>
        <v>0.37931034482758619</v>
      </c>
      <c r="I428" s="263">
        <f t="shared" si="105"/>
        <v>5.1347517730496457E-2</v>
      </c>
      <c r="J428" s="225"/>
    </row>
    <row r="429" spans="1:10" ht="15" x14ac:dyDescent="0.2">
      <c r="A429" s="277"/>
      <c r="B429" s="53" t="s">
        <v>329</v>
      </c>
      <c r="C429" s="30">
        <v>59682</v>
      </c>
      <c r="D429" s="30">
        <v>72370</v>
      </c>
      <c r="E429" s="54">
        <f>ROUND('BEBR 2019 Estimates'!C467,-1)</f>
        <v>74800</v>
      </c>
      <c r="F429" s="31">
        <f>E429-C429</f>
        <v>15118</v>
      </c>
      <c r="G429" s="31">
        <f>E429-D429</f>
        <v>2430</v>
      </c>
      <c r="H429" s="32">
        <f t="shared" si="105"/>
        <v>0.25330920545558122</v>
      </c>
      <c r="I429" s="32">
        <f t="shared" si="105"/>
        <v>3.3577449219289762E-2</v>
      </c>
      <c r="J429" s="225"/>
    </row>
    <row r="430" spans="1:10" ht="15" x14ac:dyDescent="0.2">
      <c r="A430" s="277"/>
      <c r="B430" s="53" t="s">
        <v>330</v>
      </c>
      <c r="C430" s="30">
        <v>35183</v>
      </c>
      <c r="D430" s="30">
        <v>46520</v>
      </c>
      <c r="E430" s="54">
        <f>ROUND('BEBR 2019 Estimates'!C468,-1)</f>
        <v>47870</v>
      </c>
      <c r="F430" s="31">
        <f>E430-C430</f>
        <v>12687</v>
      </c>
      <c r="G430" s="31">
        <f>E430-D430</f>
        <v>1350</v>
      </c>
      <c r="H430" s="32">
        <f t="shared" si="105"/>
        <v>0.36060028991274196</v>
      </c>
      <c r="I430" s="32">
        <f t="shared" si="105"/>
        <v>2.9019776440240758E-2</v>
      </c>
      <c r="J430" s="225"/>
    </row>
    <row r="431" spans="1:10" ht="15" x14ac:dyDescent="0.2">
      <c r="A431" s="277"/>
      <c r="B431" s="53" t="s">
        <v>19</v>
      </c>
      <c r="C431" s="30">
        <v>173820</v>
      </c>
      <c r="D431" s="30">
        <v>233610</v>
      </c>
      <c r="E431" s="54">
        <f>ROUND('BEBR 2019 Estimates'!C469,-1)</f>
        <v>247880</v>
      </c>
      <c r="F431" s="31">
        <f>E431-C431</f>
        <v>74060</v>
      </c>
      <c r="G431" s="31">
        <f>E431-D431</f>
        <v>14270</v>
      </c>
      <c r="H431" s="32">
        <f t="shared" si="105"/>
        <v>0.42607294902772985</v>
      </c>
      <c r="I431" s="32">
        <f t="shared" si="105"/>
        <v>6.1084713839304826E-2</v>
      </c>
      <c r="J431" s="225"/>
    </row>
    <row r="432" spans="1:10" ht="15" x14ac:dyDescent="0.2">
      <c r="A432" s="277"/>
      <c r="B432" s="231"/>
      <c r="C432" s="233"/>
      <c r="D432" s="233"/>
      <c r="E432" s="228"/>
      <c r="F432" s="229"/>
      <c r="G432" s="229"/>
      <c r="H432" s="230"/>
      <c r="I432" s="230"/>
      <c r="J432" s="225"/>
    </row>
    <row r="433" spans="1:10" ht="15.75" x14ac:dyDescent="0.25">
      <c r="A433" s="277"/>
      <c r="B433" s="264" t="s">
        <v>653</v>
      </c>
      <c r="C433" s="260">
        <v>1320134</v>
      </c>
      <c r="D433" s="260">
        <v>1433400</v>
      </c>
      <c r="E433" s="261">
        <f>ROUND('BEBR 2019 Estimates'!C472,-2)</f>
        <v>1447900</v>
      </c>
      <c r="F433" s="262">
        <f t="shared" ref="F433:F473" si="106">E433-C433</f>
        <v>127766</v>
      </c>
      <c r="G433" s="262">
        <f t="shared" ref="G433:G473" si="107">E433-D433</f>
        <v>14500</v>
      </c>
      <c r="H433" s="263">
        <f t="shared" ref="H433:I473" si="108">F433/C433</f>
        <v>9.6782599342187983E-2</v>
      </c>
      <c r="I433" s="263">
        <f t="shared" si="108"/>
        <v>1.0115808567043394E-2</v>
      </c>
      <c r="J433" s="225"/>
    </row>
    <row r="434" spans="1:10" ht="15" x14ac:dyDescent="0.2">
      <c r="A434" s="277"/>
      <c r="B434" s="53" t="s">
        <v>332</v>
      </c>
      <c r="C434" s="30">
        <v>2005</v>
      </c>
      <c r="D434" s="30">
        <v>2020</v>
      </c>
      <c r="E434" s="54">
        <f>ROUND('BEBR 2019 Estimates'!C473,-1)</f>
        <v>2040</v>
      </c>
      <c r="F434" s="31">
        <f t="shared" si="106"/>
        <v>35</v>
      </c>
      <c r="G434" s="31">
        <f t="shared" si="107"/>
        <v>20</v>
      </c>
      <c r="H434" s="32">
        <f t="shared" si="108"/>
        <v>1.7456359102244388E-2</v>
      </c>
      <c r="I434" s="32">
        <f t="shared" si="108"/>
        <v>9.9009900990099011E-3</v>
      </c>
      <c r="J434" s="225"/>
    </row>
    <row r="435" spans="1:10" ht="15" x14ac:dyDescent="0.2">
      <c r="A435" s="277"/>
      <c r="B435" s="53" t="s">
        <v>333</v>
      </c>
      <c r="C435" s="30">
        <v>17467</v>
      </c>
      <c r="D435" s="30">
        <v>17590</v>
      </c>
      <c r="E435" s="54">
        <f>ROUND('BEBR 2019 Estimates'!C474,-1)</f>
        <v>17980</v>
      </c>
      <c r="F435" s="31">
        <f t="shared" si="106"/>
        <v>513</v>
      </c>
      <c r="G435" s="31">
        <f t="shared" si="107"/>
        <v>390</v>
      </c>
      <c r="H435" s="32">
        <f t="shared" si="108"/>
        <v>2.9369668517776379E-2</v>
      </c>
      <c r="I435" s="32">
        <f t="shared" si="108"/>
        <v>2.2171688459351906E-2</v>
      </c>
      <c r="J435" s="225"/>
    </row>
    <row r="436" spans="1:10" ht="15" x14ac:dyDescent="0.2">
      <c r="A436" s="277"/>
      <c r="B436" s="53" t="s">
        <v>334</v>
      </c>
      <c r="C436" s="30">
        <v>84392</v>
      </c>
      <c r="D436" s="30">
        <v>93420</v>
      </c>
      <c r="E436" s="54">
        <f>ROUND('BEBR 2019 Estimates'!C475,-1)</f>
        <v>94490</v>
      </c>
      <c r="F436" s="31">
        <f t="shared" si="106"/>
        <v>10098</v>
      </c>
      <c r="G436" s="31">
        <f t="shared" si="107"/>
        <v>1070</v>
      </c>
      <c r="H436" s="32">
        <f t="shared" si="108"/>
        <v>0.11965589155370178</v>
      </c>
      <c r="I436" s="32">
        <f t="shared" si="108"/>
        <v>1.1453650181973881E-2</v>
      </c>
      <c r="J436" s="225"/>
    </row>
    <row r="437" spans="1:10" ht="15" x14ac:dyDescent="0.2">
      <c r="A437" s="277"/>
      <c r="B437" s="53" t="s">
        <v>335</v>
      </c>
      <c r="C437" s="30">
        <v>68217</v>
      </c>
      <c r="D437" s="30">
        <v>76760</v>
      </c>
      <c r="E437" s="54">
        <f>ROUND('BEBR 2019 Estimates'!C476,-1)</f>
        <v>77700</v>
      </c>
      <c r="F437" s="31">
        <f t="shared" si="106"/>
        <v>9483</v>
      </c>
      <c r="G437" s="31">
        <f t="shared" si="107"/>
        <v>940</v>
      </c>
      <c r="H437" s="32">
        <f t="shared" si="108"/>
        <v>0.13901226966885089</v>
      </c>
      <c r="I437" s="32">
        <f t="shared" si="108"/>
        <v>1.2245961438249088E-2</v>
      </c>
      <c r="J437" s="225"/>
    </row>
    <row r="438" spans="1:10" ht="15" x14ac:dyDescent="0.2">
      <c r="A438" s="277"/>
      <c r="B438" s="53" t="s">
        <v>336</v>
      </c>
      <c r="C438" s="30">
        <v>601</v>
      </c>
      <c r="D438" s="30">
        <v>610</v>
      </c>
      <c r="E438" s="54">
        <f>ROUND('BEBR 2019 Estimates'!C477,-1)</f>
        <v>610</v>
      </c>
      <c r="F438" s="31">
        <f t="shared" si="106"/>
        <v>9</v>
      </c>
      <c r="G438" s="31">
        <f t="shared" si="107"/>
        <v>0</v>
      </c>
      <c r="H438" s="32">
        <f t="shared" si="108"/>
        <v>1.4975041597337771E-2</v>
      </c>
      <c r="I438" s="32">
        <f t="shared" si="108"/>
        <v>0</v>
      </c>
      <c r="J438" s="225"/>
    </row>
    <row r="439" spans="1:10" ht="15" x14ac:dyDescent="0.2">
      <c r="A439" s="277"/>
      <c r="B439" s="53" t="s">
        <v>337</v>
      </c>
      <c r="C439" s="30">
        <v>135</v>
      </c>
      <c r="D439" s="30">
        <v>140</v>
      </c>
      <c r="E439" s="54">
        <f>ROUND('BEBR 2019 Estimates'!C478,-1)</f>
        <v>140</v>
      </c>
      <c r="F439" s="31">
        <f t="shared" si="106"/>
        <v>5</v>
      </c>
      <c r="G439" s="31">
        <f t="shared" si="107"/>
        <v>0</v>
      </c>
      <c r="H439" s="32">
        <f t="shared" si="108"/>
        <v>3.7037037037037035E-2</v>
      </c>
      <c r="I439" s="32">
        <f t="shared" si="108"/>
        <v>0</v>
      </c>
      <c r="J439" s="225"/>
    </row>
    <row r="440" spans="1:10" ht="15" x14ac:dyDescent="0.2">
      <c r="A440" s="277"/>
      <c r="B440" s="53" t="s">
        <v>338</v>
      </c>
      <c r="C440" s="30">
        <v>60522</v>
      </c>
      <c r="D440" s="30">
        <v>66580</v>
      </c>
      <c r="E440" s="54">
        <f>ROUND('BEBR 2019 Estimates'!C479,-1)</f>
        <v>67100</v>
      </c>
      <c r="F440" s="31">
        <f t="shared" si="106"/>
        <v>6578</v>
      </c>
      <c r="G440" s="31">
        <f t="shared" si="107"/>
        <v>520</v>
      </c>
      <c r="H440" s="32">
        <f t="shared" si="108"/>
        <v>0.10868774990912396</v>
      </c>
      <c r="I440" s="32">
        <f t="shared" si="108"/>
        <v>7.8101531991589066E-3</v>
      </c>
      <c r="J440" s="225"/>
    </row>
    <row r="441" spans="1:10" ht="15" x14ac:dyDescent="0.2">
      <c r="A441" s="277"/>
      <c r="B441" s="53" t="s">
        <v>339</v>
      </c>
      <c r="C441" s="30">
        <v>219</v>
      </c>
      <c r="D441" s="30">
        <v>220</v>
      </c>
      <c r="E441" s="54">
        <f>ROUND('BEBR 2019 Estimates'!C480,-1)</f>
        <v>230</v>
      </c>
      <c r="F441" s="31">
        <f t="shared" si="106"/>
        <v>11</v>
      </c>
      <c r="G441" s="31">
        <f t="shared" si="107"/>
        <v>10</v>
      </c>
      <c r="H441" s="32">
        <f t="shared" si="108"/>
        <v>5.0228310502283102E-2</v>
      </c>
      <c r="I441" s="32">
        <f t="shared" si="108"/>
        <v>4.5454545454545456E-2</v>
      </c>
      <c r="J441" s="225"/>
    </row>
    <row r="442" spans="1:10" ht="15" x14ac:dyDescent="0.2">
      <c r="A442" s="277"/>
      <c r="B442" s="53" t="s">
        <v>1460</v>
      </c>
      <c r="C442" s="30">
        <v>252</v>
      </c>
      <c r="D442" s="30">
        <v>260</v>
      </c>
      <c r="E442" s="54">
        <f>ROUND('BEBR 2019 Estimates'!C481,-1)</f>
        <v>260</v>
      </c>
      <c r="F442" s="31">
        <f t="shared" si="106"/>
        <v>8</v>
      </c>
      <c r="G442" s="31">
        <f t="shared" si="107"/>
        <v>0</v>
      </c>
      <c r="H442" s="32">
        <f t="shared" si="108"/>
        <v>3.1746031746031744E-2</v>
      </c>
      <c r="I442" s="32">
        <f t="shared" si="108"/>
        <v>0</v>
      </c>
      <c r="J442" s="225"/>
    </row>
    <row r="443" spans="1:10" ht="15" x14ac:dyDescent="0.2">
      <c r="A443" s="277"/>
      <c r="B443" s="53" t="s">
        <v>1461</v>
      </c>
      <c r="C443" s="30">
        <v>37573</v>
      </c>
      <c r="D443" s="30">
        <v>39570</v>
      </c>
      <c r="E443" s="54">
        <f>ROUND('BEBR 2019 Estimates'!C482,-1)</f>
        <v>39810</v>
      </c>
      <c r="F443" s="31">
        <f t="shared" si="106"/>
        <v>2237</v>
      </c>
      <c r="G443" s="31">
        <f t="shared" si="107"/>
        <v>240</v>
      </c>
      <c r="H443" s="32">
        <f t="shared" si="108"/>
        <v>5.9537433795544673E-2</v>
      </c>
      <c r="I443" s="32">
        <f t="shared" si="108"/>
        <v>6.0652009097801364E-3</v>
      </c>
      <c r="J443" s="225"/>
    </row>
    <row r="444" spans="1:10" ht="15" x14ac:dyDescent="0.2">
      <c r="A444" s="277"/>
      <c r="B444" s="53" t="s">
        <v>342</v>
      </c>
      <c r="C444" s="30">
        <v>786</v>
      </c>
      <c r="D444" s="30">
        <v>1010</v>
      </c>
      <c r="E444" s="54">
        <f>ROUND('BEBR 2019 Estimates'!C483,-1)</f>
        <v>1030</v>
      </c>
      <c r="F444" s="31">
        <f t="shared" si="106"/>
        <v>244</v>
      </c>
      <c r="G444" s="31">
        <f t="shared" si="107"/>
        <v>20</v>
      </c>
      <c r="H444" s="32">
        <f t="shared" si="108"/>
        <v>0.31043256997455471</v>
      </c>
      <c r="I444" s="32">
        <f t="shared" si="108"/>
        <v>1.9801980198019802E-2</v>
      </c>
      <c r="J444" s="225"/>
    </row>
    <row r="445" spans="1:10" ht="15" x14ac:dyDescent="0.2">
      <c r="A445" s="277"/>
      <c r="B445" s="53" t="s">
        <v>343</v>
      </c>
      <c r="C445" s="30">
        <v>1873</v>
      </c>
      <c r="D445" s="30">
        <v>2100</v>
      </c>
      <c r="E445" s="54">
        <f>ROUND('BEBR 2019 Estimates'!C484,-1)</f>
        <v>2100</v>
      </c>
      <c r="F445" s="31">
        <f t="shared" si="106"/>
        <v>227</v>
      </c>
      <c r="G445" s="31">
        <f t="shared" si="107"/>
        <v>0</v>
      </c>
      <c r="H445" s="32">
        <f t="shared" si="108"/>
        <v>0.1211959423384944</v>
      </c>
      <c r="I445" s="32">
        <f t="shared" si="108"/>
        <v>0</v>
      </c>
      <c r="J445" s="225"/>
    </row>
    <row r="446" spans="1:10" ht="15" x14ac:dyDescent="0.2">
      <c r="A446" s="277"/>
      <c r="B446" s="53" t="s">
        <v>344</v>
      </c>
      <c r="C446" s="30">
        <v>3539</v>
      </c>
      <c r="D446" s="30">
        <v>3650</v>
      </c>
      <c r="E446" s="54">
        <f>ROUND('BEBR 2019 Estimates'!C485,-1)</f>
        <v>3670</v>
      </c>
      <c r="F446" s="31">
        <f t="shared" si="106"/>
        <v>131</v>
      </c>
      <c r="G446" s="31">
        <f t="shared" si="107"/>
        <v>20</v>
      </c>
      <c r="H446" s="32">
        <f t="shared" si="108"/>
        <v>3.7016106244701891E-2</v>
      </c>
      <c r="I446" s="32">
        <f t="shared" si="108"/>
        <v>5.4794520547945206E-3</v>
      </c>
      <c r="J446" s="225"/>
    </row>
    <row r="447" spans="1:10" ht="15" x14ac:dyDescent="0.2">
      <c r="A447" s="277"/>
      <c r="B447" s="53" t="s">
        <v>345</v>
      </c>
      <c r="C447" s="30">
        <v>2588</v>
      </c>
      <c r="D447" s="30">
        <v>2740</v>
      </c>
      <c r="E447" s="54">
        <f>ROUND('BEBR 2019 Estimates'!C486,-1)</f>
        <v>2790</v>
      </c>
      <c r="F447" s="31">
        <f t="shared" si="106"/>
        <v>202</v>
      </c>
      <c r="G447" s="31">
        <f t="shared" si="107"/>
        <v>50</v>
      </c>
      <c r="H447" s="32">
        <f t="shared" si="108"/>
        <v>7.8052550231839254E-2</v>
      </c>
      <c r="I447" s="32">
        <f t="shared" si="108"/>
        <v>1.824817518248175E-2</v>
      </c>
      <c r="J447" s="225"/>
    </row>
    <row r="448" spans="1:10" ht="15" x14ac:dyDescent="0.2">
      <c r="A448" s="277"/>
      <c r="B448" s="53" t="s">
        <v>346</v>
      </c>
      <c r="C448" s="30">
        <v>3176</v>
      </c>
      <c r="D448" s="30">
        <v>3430</v>
      </c>
      <c r="E448" s="54">
        <f>ROUND('BEBR 2019 Estimates'!C487,-1)</f>
        <v>3440</v>
      </c>
      <c r="F448" s="31">
        <f t="shared" si="106"/>
        <v>264</v>
      </c>
      <c r="G448" s="31">
        <f t="shared" si="107"/>
        <v>10</v>
      </c>
      <c r="H448" s="32">
        <f t="shared" si="108"/>
        <v>8.3123425692695208E-2</v>
      </c>
      <c r="I448" s="32">
        <f t="shared" si="108"/>
        <v>2.9154518950437317E-3</v>
      </c>
      <c r="J448" s="225"/>
    </row>
    <row r="449" spans="1:10" ht="15" x14ac:dyDescent="0.2">
      <c r="A449" s="277"/>
      <c r="B449" s="53" t="s">
        <v>347</v>
      </c>
      <c r="C449" s="30">
        <v>55156</v>
      </c>
      <c r="D449" s="30">
        <v>62100</v>
      </c>
      <c r="E449" s="54">
        <f>ROUND('BEBR 2019 Estimates'!C488,-1)</f>
        <v>62500</v>
      </c>
      <c r="F449" s="31">
        <f t="shared" si="106"/>
        <v>7344</v>
      </c>
      <c r="G449" s="31">
        <f t="shared" si="107"/>
        <v>400</v>
      </c>
      <c r="H449" s="32">
        <f t="shared" si="108"/>
        <v>0.13314961200957284</v>
      </c>
      <c r="I449" s="32">
        <f t="shared" si="108"/>
        <v>6.4412238325281803E-3</v>
      </c>
      <c r="J449" s="225"/>
    </row>
    <row r="450" spans="1:10" ht="15" x14ac:dyDescent="0.2">
      <c r="A450" s="277"/>
      <c r="B450" s="53" t="s">
        <v>348</v>
      </c>
      <c r="C450" s="30">
        <v>400</v>
      </c>
      <c r="D450" s="30">
        <v>410</v>
      </c>
      <c r="E450" s="54">
        <f>ROUND('BEBR 2019 Estimates'!C489,-1)</f>
        <v>410</v>
      </c>
      <c r="F450" s="31">
        <f t="shared" si="106"/>
        <v>10</v>
      </c>
      <c r="G450" s="31">
        <f t="shared" si="107"/>
        <v>0</v>
      </c>
      <c r="H450" s="32">
        <f t="shared" si="108"/>
        <v>2.5000000000000001E-2</v>
      </c>
      <c r="I450" s="32">
        <f t="shared" si="108"/>
        <v>0</v>
      </c>
      <c r="J450" s="225"/>
    </row>
    <row r="451" spans="1:10" ht="15" x14ac:dyDescent="0.2">
      <c r="A451" s="277"/>
      <c r="B451" s="53" t="s">
        <v>349</v>
      </c>
      <c r="C451" s="30">
        <v>3376</v>
      </c>
      <c r="D451" s="30">
        <v>3420</v>
      </c>
      <c r="E451" s="54">
        <f>ROUND('BEBR 2019 Estimates'!C490,-1)</f>
        <v>3420</v>
      </c>
      <c r="F451" s="31">
        <f t="shared" si="106"/>
        <v>44</v>
      </c>
      <c r="G451" s="31">
        <f t="shared" si="107"/>
        <v>0</v>
      </c>
      <c r="H451" s="32">
        <f t="shared" si="108"/>
        <v>1.3033175355450236E-2</v>
      </c>
      <c r="I451" s="32">
        <f t="shared" si="108"/>
        <v>0</v>
      </c>
      <c r="J451" s="225"/>
    </row>
    <row r="452" spans="1:10" ht="15" x14ac:dyDescent="0.2">
      <c r="A452" s="277"/>
      <c r="B452" s="53" t="s">
        <v>350</v>
      </c>
      <c r="C452" s="30">
        <v>8155</v>
      </c>
      <c r="D452" s="30">
        <v>8830</v>
      </c>
      <c r="E452" s="54">
        <f>ROUND('BEBR 2019 Estimates'!C491,-1)</f>
        <v>8920</v>
      </c>
      <c r="F452" s="31">
        <f t="shared" si="106"/>
        <v>765</v>
      </c>
      <c r="G452" s="31">
        <f t="shared" si="107"/>
        <v>90</v>
      </c>
      <c r="H452" s="32">
        <f t="shared" si="108"/>
        <v>9.3807480073574492E-2</v>
      </c>
      <c r="I452" s="32">
        <f t="shared" si="108"/>
        <v>1.0192525481313703E-2</v>
      </c>
      <c r="J452" s="225"/>
    </row>
    <row r="453" spans="1:10" ht="15" x14ac:dyDescent="0.2">
      <c r="A453" s="277"/>
      <c r="B453" s="53" t="s">
        <v>713</v>
      </c>
      <c r="C453" s="30">
        <v>34910</v>
      </c>
      <c r="D453" s="30">
        <v>38260</v>
      </c>
      <c r="E453" s="54">
        <f>ROUND('BEBR 2019 Estimates'!C492,-1)</f>
        <v>38480</v>
      </c>
      <c r="F453" s="31">
        <f t="shared" si="106"/>
        <v>3570</v>
      </c>
      <c r="G453" s="31">
        <f t="shared" si="107"/>
        <v>220</v>
      </c>
      <c r="H453" s="32">
        <f t="shared" si="108"/>
        <v>0.10226296190203379</v>
      </c>
      <c r="I453" s="32">
        <f t="shared" si="108"/>
        <v>5.7501306847882903E-3</v>
      </c>
      <c r="J453" s="225"/>
    </row>
    <row r="454" spans="1:10" ht="15" x14ac:dyDescent="0.2">
      <c r="A454" s="277"/>
      <c r="B454" s="53" t="s">
        <v>352</v>
      </c>
      <c r="C454" s="30">
        <v>10423</v>
      </c>
      <c r="D454" s="30">
        <v>11400</v>
      </c>
      <c r="E454" s="54">
        <f>ROUND('BEBR 2019 Estimates'!C493,-1)</f>
        <v>11420</v>
      </c>
      <c r="F454" s="31">
        <f t="shared" si="106"/>
        <v>997</v>
      </c>
      <c r="G454" s="31">
        <f t="shared" si="107"/>
        <v>20</v>
      </c>
      <c r="H454" s="32">
        <f t="shared" si="108"/>
        <v>9.5653842463782016E-2</v>
      </c>
      <c r="I454" s="32">
        <f t="shared" si="108"/>
        <v>1.7543859649122807E-3</v>
      </c>
      <c r="J454" s="225"/>
    </row>
    <row r="455" spans="1:10" ht="15" x14ac:dyDescent="0.2">
      <c r="A455" s="277"/>
      <c r="B455" s="53" t="s">
        <v>353</v>
      </c>
      <c r="C455" s="37">
        <v>3180</v>
      </c>
      <c r="D455" s="38">
        <v>3380</v>
      </c>
      <c r="E455" s="54">
        <f>ROUND('BEBR 2019 Estimates'!C494,-1)</f>
        <v>3400</v>
      </c>
      <c r="F455" s="31">
        <f t="shared" si="106"/>
        <v>220</v>
      </c>
      <c r="G455" s="31">
        <f t="shared" si="107"/>
        <v>20</v>
      </c>
      <c r="H455" s="32">
        <f t="shared" si="108"/>
        <v>6.9182389937106917E-2</v>
      </c>
      <c r="I455" s="32">
        <f t="shared" si="108"/>
        <v>5.9171597633136093E-3</v>
      </c>
      <c r="J455" s="225"/>
    </row>
    <row r="456" spans="1:10" ht="15" x14ac:dyDescent="0.2">
      <c r="A456" s="277"/>
      <c r="B456" s="53" t="s">
        <v>354</v>
      </c>
      <c r="C456" s="30">
        <v>406</v>
      </c>
      <c r="D456" s="30">
        <v>430</v>
      </c>
      <c r="E456" s="54">
        <f>ROUND('BEBR 2019 Estimates'!C495,-1)</f>
        <v>430</v>
      </c>
      <c r="F456" s="31">
        <f t="shared" si="106"/>
        <v>24</v>
      </c>
      <c r="G456" s="31">
        <f t="shared" si="107"/>
        <v>0</v>
      </c>
      <c r="H456" s="32">
        <f t="shared" si="108"/>
        <v>5.9113300492610835E-2</v>
      </c>
      <c r="I456" s="32">
        <f t="shared" si="108"/>
        <v>0</v>
      </c>
      <c r="J456" s="225"/>
    </row>
    <row r="457" spans="1:10" ht="15" x14ac:dyDescent="0.2">
      <c r="A457" s="277"/>
      <c r="B457" s="53" t="s">
        <v>355</v>
      </c>
      <c r="C457" s="30">
        <v>1888</v>
      </c>
      <c r="D457" s="30">
        <v>2050</v>
      </c>
      <c r="E457" s="54">
        <f>ROUND('BEBR 2019 Estimates'!C496,-1)</f>
        <v>2060</v>
      </c>
      <c r="F457" s="31">
        <f t="shared" si="106"/>
        <v>172</v>
      </c>
      <c r="G457" s="31">
        <f t="shared" si="107"/>
        <v>10</v>
      </c>
      <c r="H457" s="32">
        <f t="shared" si="108"/>
        <v>9.110169491525423E-2</v>
      </c>
      <c r="I457" s="32">
        <f t="shared" si="108"/>
        <v>4.8780487804878049E-3</v>
      </c>
      <c r="J457" s="225"/>
    </row>
    <row r="458" spans="1:10" ht="15" x14ac:dyDescent="0.2">
      <c r="A458" s="277"/>
      <c r="B458" s="53" t="s">
        <v>356</v>
      </c>
      <c r="C458" s="30">
        <v>12015</v>
      </c>
      <c r="D458" s="30">
        <v>12600</v>
      </c>
      <c r="E458" s="54">
        <f>ROUND('BEBR 2019 Estimates'!C497,-1)</f>
        <v>12620</v>
      </c>
      <c r="F458" s="31">
        <f t="shared" si="106"/>
        <v>605</v>
      </c>
      <c r="G458" s="31">
        <f t="shared" si="107"/>
        <v>20</v>
      </c>
      <c r="H458" s="32">
        <f t="shared" si="108"/>
        <v>5.0353724511027882E-2</v>
      </c>
      <c r="I458" s="32">
        <f t="shared" si="108"/>
        <v>1.5873015873015873E-3</v>
      </c>
      <c r="J458" s="225"/>
    </row>
    <row r="459" spans="1:10" ht="15" x14ac:dyDescent="0.2">
      <c r="A459" s="277"/>
      <c r="B459" s="53" t="s">
        <v>357</v>
      </c>
      <c r="C459" s="30">
        <v>1786</v>
      </c>
      <c r="D459" s="30">
        <v>1830</v>
      </c>
      <c r="E459" s="54">
        <f>ROUND('BEBR 2019 Estimates'!C498,-1)</f>
        <v>1840</v>
      </c>
      <c r="F459" s="31">
        <f t="shared" si="106"/>
        <v>54</v>
      </c>
      <c r="G459" s="31">
        <f t="shared" si="107"/>
        <v>10</v>
      </c>
      <c r="H459" s="32">
        <f t="shared" si="108"/>
        <v>3.0235162374020158E-2</v>
      </c>
      <c r="I459" s="32">
        <f t="shared" si="108"/>
        <v>5.4644808743169399E-3</v>
      </c>
      <c r="J459" s="225"/>
    </row>
    <row r="460" spans="1:10" ht="15" x14ac:dyDescent="0.2">
      <c r="A460" s="277"/>
      <c r="B460" s="53" t="s">
        <v>358</v>
      </c>
      <c r="C460" s="30">
        <v>5649</v>
      </c>
      <c r="D460" s="30">
        <v>5910</v>
      </c>
      <c r="E460" s="54">
        <f>ROUND('BEBR 2019 Estimates'!C499,-1)</f>
        <v>5910</v>
      </c>
      <c r="F460" s="31">
        <f t="shared" si="106"/>
        <v>261</v>
      </c>
      <c r="G460" s="31">
        <f t="shared" si="107"/>
        <v>0</v>
      </c>
      <c r="H460" s="32">
        <f t="shared" si="108"/>
        <v>4.6202867764206054E-2</v>
      </c>
      <c r="I460" s="32">
        <f t="shared" si="108"/>
        <v>0</v>
      </c>
      <c r="J460" s="225"/>
    </row>
    <row r="461" spans="1:10" ht="15" x14ac:dyDescent="0.2">
      <c r="A461" s="277"/>
      <c r="B461" s="53" t="s">
        <v>359</v>
      </c>
      <c r="C461" s="30">
        <v>8161</v>
      </c>
      <c r="D461" s="30">
        <v>8300</v>
      </c>
      <c r="E461" s="54">
        <f>ROUND('BEBR 2019 Estimates'!C500,-1)</f>
        <v>8320</v>
      </c>
      <c r="F461" s="31">
        <f t="shared" si="106"/>
        <v>159</v>
      </c>
      <c r="G461" s="31">
        <f t="shared" si="107"/>
        <v>20</v>
      </c>
      <c r="H461" s="32">
        <f t="shared" si="108"/>
        <v>1.948290650655557E-2</v>
      </c>
      <c r="I461" s="32">
        <f t="shared" si="108"/>
        <v>2.4096385542168677E-3</v>
      </c>
      <c r="J461" s="225"/>
    </row>
    <row r="462" spans="1:10" ht="15" x14ac:dyDescent="0.2">
      <c r="A462" s="277"/>
      <c r="B462" s="53" t="s">
        <v>360</v>
      </c>
      <c r="C462" s="30">
        <v>48440</v>
      </c>
      <c r="D462" s="30">
        <v>53800</v>
      </c>
      <c r="E462" s="54">
        <f>ROUND('BEBR 2019 Estimates'!C501,-1)</f>
        <v>55620</v>
      </c>
      <c r="F462" s="31">
        <f t="shared" si="106"/>
        <v>7180</v>
      </c>
      <c r="G462" s="31">
        <f t="shared" si="107"/>
        <v>1820</v>
      </c>
      <c r="H462" s="32">
        <f t="shared" si="108"/>
        <v>0.14822460776218002</v>
      </c>
      <c r="I462" s="32">
        <f t="shared" si="108"/>
        <v>3.3828996282527883E-2</v>
      </c>
      <c r="J462" s="225"/>
    </row>
    <row r="463" spans="1:10" ht="15" x14ac:dyDescent="0.2">
      <c r="A463" s="277"/>
      <c r="B463" s="53" t="s">
        <v>361</v>
      </c>
      <c r="C463" s="30">
        <v>1142</v>
      </c>
      <c r="D463" s="30">
        <v>1220</v>
      </c>
      <c r="E463" s="54">
        <f>ROUND('BEBR 2019 Estimates'!C502,-1)</f>
        <v>1190</v>
      </c>
      <c r="F463" s="31">
        <f t="shared" si="106"/>
        <v>48</v>
      </c>
      <c r="G463" s="31">
        <f t="shared" si="107"/>
        <v>-30</v>
      </c>
      <c r="H463" s="32">
        <f t="shared" si="108"/>
        <v>4.2031523642732049E-2</v>
      </c>
      <c r="I463" s="32">
        <f t="shared" si="108"/>
        <v>-2.4590163934426229E-2</v>
      </c>
      <c r="J463" s="225"/>
    </row>
    <row r="464" spans="1:10" ht="15" x14ac:dyDescent="0.2">
      <c r="A464" s="277"/>
      <c r="B464" s="53" t="s">
        <v>362</v>
      </c>
      <c r="C464" s="30">
        <v>18928</v>
      </c>
      <c r="D464" s="30">
        <v>23450</v>
      </c>
      <c r="E464" s="54">
        <f>ROUND('BEBR 2019 Estimates'!C503,-1)</f>
        <v>23560</v>
      </c>
      <c r="F464" s="31">
        <f t="shared" si="106"/>
        <v>4632</v>
      </c>
      <c r="G464" s="31">
        <f t="shared" si="107"/>
        <v>110</v>
      </c>
      <c r="H464" s="32">
        <f t="shared" si="108"/>
        <v>0.24471682163989855</v>
      </c>
      <c r="I464" s="32">
        <f t="shared" si="108"/>
        <v>4.690831556503198E-3</v>
      </c>
      <c r="J464" s="225"/>
    </row>
    <row r="465" spans="1:10" ht="15" x14ac:dyDescent="0.2">
      <c r="A465" s="277"/>
      <c r="B465" s="53" t="s">
        <v>363</v>
      </c>
      <c r="C465" s="30">
        <v>32488</v>
      </c>
      <c r="D465" s="30">
        <v>35430</v>
      </c>
      <c r="E465" s="54">
        <f>ROUND('BEBR 2019 Estimates'!C504,-1)</f>
        <v>35740</v>
      </c>
      <c r="F465" s="31">
        <f t="shared" si="106"/>
        <v>3252</v>
      </c>
      <c r="G465" s="31">
        <f t="shared" si="107"/>
        <v>310</v>
      </c>
      <c r="H465" s="32">
        <f t="shared" si="108"/>
        <v>0.10009849790691948</v>
      </c>
      <c r="I465" s="32">
        <f t="shared" si="108"/>
        <v>8.7496471916454974E-3</v>
      </c>
      <c r="J465" s="225"/>
    </row>
    <row r="466" spans="1:10" ht="15" x14ac:dyDescent="0.2">
      <c r="A466" s="277"/>
      <c r="B466" s="53" t="s">
        <v>364</v>
      </c>
      <c r="C466" s="30">
        <v>34140</v>
      </c>
      <c r="D466" s="30">
        <v>37930</v>
      </c>
      <c r="E466" s="54">
        <f>ROUND('BEBR 2019 Estimates'!C505,-1)</f>
        <v>38690</v>
      </c>
      <c r="F466" s="31">
        <f t="shared" si="106"/>
        <v>4550</v>
      </c>
      <c r="G466" s="31">
        <f t="shared" si="107"/>
        <v>760</v>
      </c>
      <c r="H466" s="32">
        <f t="shared" si="108"/>
        <v>0.1332747510251904</v>
      </c>
      <c r="I466" s="32">
        <f t="shared" si="108"/>
        <v>2.0036910097548113E-2</v>
      </c>
      <c r="J466" s="225"/>
    </row>
    <row r="467" spans="1:10" ht="15" x14ac:dyDescent="0.2">
      <c r="A467" s="277"/>
      <c r="B467" s="53" t="s">
        <v>365</v>
      </c>
      <c r="C467" s="30">
        <v>4876</v>
      </c>
      <c r="D467" s="30">
        <v>5170</v>
      </c>
      <c r="E467" s="54">
        <f>ROUND('BEBR 2019 Estimates'!C506,-1)</f>
        <v>5270</v>
      </c>
      <c r="F467" s="31">
        <f t="shared" si="106"/>
        <v>394</v>
      </c>
      <c r="G467" s="31">
        <f t="shared" si="107"/>
        <v>100</v>
      </c>
      <c r="H467" s="32">
        <f t="shared" si="108"/>
        <v>8.0803937653814606E-2</v>
      </c>
      <c r="I467" s="32">
        <f t="shared" si="108"/>
        <v>1.9342359767891684E-2</v>
      </c>
      <c r="J467" s="225"/>
    </row>
    <row r="468" spans="1:10" ht="15" x14ac:dyDescent="0.2">
      <c r="A468" s="277"/>
      <c r="B468" s="53" t="s">
        <v>366</v>
      </c>
      <c r="C468" s="30">
        <v>1358</v>
      </c>
      <c r="D468" s="30">
        <v>1400</v>
      </c>
      <c r="E468" s="54">
        <f>ROUND('BEBR 2019 Estimates'!C507,-1)</f>
        <v>1450</v>
      </c>
      <c r="F468" s="31">
        <f t="shared" si="106"/>
        <v>92</v>
      </c>
      <c r="G468" s="31">
        <f t="shared" si="107"/>
        <v>50</v>
      </c>
      <c r="H468" s="32">
        <f t="shared" si="108"/>
        <v>6.774668630338733E-2</v>
      </c>
      <c r="I468" s="32">
        <f t="shared" si="108"/>
        <v>3.5714285714285712E-2</v>
      </c>
      <c r="J468" s="225"/>
    </row>
    <row r="469" spans="1:10" ht="15" x14ac:dyDescent="0.2">
      <c r="A469" s="277"/>
      <c r="B469" s="53" t="s">
        <v>1462</v>
      </c>
      <c r="C469" s="30">
        <v>5629</v>
      </c>
      <c r="D469" s="30">
        <v>5860</v>
      </c>
      <c r="E469" s="54">
        <f>ROUND('BEBR 2019 Estimates'!C508,-1)</f>
        <v>5850</v>
      </c>
      <c r="F469" s="31">
        <f t="shared" si="106"/>
        <v>221</v>
      </c>
      <c r="G469" s="31">
        <f t="shared" si="107"/>
        <v>-10</v>
      </c>
      <c r="H469" s="32">
        <f t="shared" si="108"/>
        <v>3.9260969976905313E-2</v>
      </c>
      <c r="I469" s="32">
        <f t="shared" si="108"/>
        <v>-1.7064846416382253E-3</v>
      </c>
      <c r="J469" s="225"/>
    </row>
    <row r="470" spans="1:10" ht="15" x14ac:dyDescent="0.2">
      <c r="A470" s="277"/>
      <c r="B470" s="53" t="s">
        <v>368</v>
      </c>
      <c r="C470" s="30">
        <v>56508</v>
      </c>
      <c r="D470" s="30">
        <v>62300</v>
      </c>
      <c r="E470" s="54">
        <f>ROUND('BEBR 2019 Estimates'!C509,-1)</f>
        <v>62370</v>
      </c>
      <c r="F470" s="31">
        <f t="shared" si="106"/>
        <v>5862</v>
      </c>
      <c r="G470" s="31">
        <f t="shared" si="107"/>
        <v>70</v>
      </c>
      <c r="H470" s="32">
        <f t="shared" si="108"/>
        <v>0.10373752389042259</v>
      </c>
      <c r="I470" s="32">
        <f t="shared" si="108"/>
        <v>1.1235955056179776E-3</v>
      </c>
      <c r="J470" s="225"/>
    </row>
    <row r="471" spans="1:10" ht="15" x14ac:dyDescent="0.2">
      <c r="A471" s="277"/>
      <c r="B471" s="53" t="s">
        <v>1463</v>
      </c>
      <c r="C471" s="30">
        <v>0</v>
      </c>
      <c r="D471" s="30">
        <v>30</v>
      </c>
      <c r="E471" s="54">
        <f>ROUND('BEBR 2019 Estimates'!C510,-1)</f>
        <v>380</v>
      </c>
      <c r="F471" s="31">
        <f t="shared" si="106"/>
        <v>380</v>
      </c>
      <c r="G471" s="31">
        <f t="shared" si="107"/>
        <v>350</v>
      </c>
      <c r="H471" s="253" t="s">
        <v>217</v>
      </c>
      <c r="I471" s="32">
        <f t="shared" si="108"/>
        <v>11.666666666666666</v>
      </c>
      <c r="J471" s="225"/>
    </row>
    <row r="472" spans="1:10" ht="15" x14ac:dyDescent="0.2">
      <c r="A472" s="277"/>
      <c r="B472" s="53" t="s">
        <v>370</v>
      </c>
      <c r="C472" s="30">
        <v>100343</v>
      </c>
      <c r="D472" s="30">
        <v>112910</v>
      </c>
      <c r="E472" s="54">
        <f>ROUND('BEBR 2019 Estimates'!C511,-1)</f>
        <v>115180</v>
      </c>
      <c r="F472" s="31">
        <f t="shared" si="106"/>
        <v>14837</v>
      </c>
      <c r="G472" s="31">
        <f t="shared" si="107"/>
        <v>2270</v>
      </c>
      <c r="H472" s="32">
        <f t="shared" si="108"/>
        <v>0.14786283049141444</v>
      </c>
      <c r="I472" s="32">
        <f t="shared" si="108"/>
        <v>2.010450801523337E-2</v>
      </c>
      <c r="J472" s="225"/>
    </row>
    <row r="473" spans="1:10" ht="15" x14ac:dyDescent="0.2">
      <c r="A473" s="277"/>
      <c r="B473" s="53" t="s">
        <v>19</v>
      </c>
      <c r="C473" s="30">
        <v>587432</v>
      </c>
      <c r="D473" s="30">
        <v>624940</v>
      </c>
      <c r="E473" s="54">
        <f>ROUND('BEBR 2019 Estimates'!C512,-1)</f>
        <v>629450</v>
      </c>
      <c r="F473" s="31">
        <f t="shared" si="106"/>
        <v>42018</v>
      </c>
      <c r="G473" s="31">
        <f t="shared" si="107"/>
        <v>4510</v>
      </c>
      <c r="H473" s="32">
        <f t="shared" si="108"/>
        <v>7.152827901782674E-2</v>
      </c>
      <c r="I473" s="32">
        <f t="shared" si="108"/>
        <v>7.2166928025090412E-3</v>
      </c>
      <c r="J473" s="225"/>
    </row>
    <row r="474" spans="1:10" ht="15" x14ac:dyDescent="0.2">
      <c r="A474" s="277"/>
      <c r="B474" s="231"/>
      <c r="C474" s="233"/>
      <c r="D474" s="233"/>
      <c r="E474" s="228"/>
      <c r="F474" s="229"/>
      <c r="G474" s="229"/>
      <c r="H474" s="230"/>
      <c r="I474" s="230"/>
      <c r="J474" s="225"/>
    </row>
    <row r="475" spans="1:10" ht="15.75" x14ac:dyDescent="0.25">
      <c r="A475" s="277"/>
      <c r="B475" s="264" t="s">
        <v>654</v>
      </c>
      <c r="C475" s="260">
        <v>464697</v>
      </c>
      <c r="D475" s="260">
        <v>515100</v>
      </c>
      <c r="E475" s="261">
        <f>ROUND('BEBR 2019 Estimates'!C515,-2)</f>
        <v>527100</v>
      </c>
      <c r="F475" s="262">
        <f t="shared" ref="F475:F482" si="109">E475-C475</f>
        <v>62403</v>
      </c>
      <c r="G475" s="262">
        <f t="shared" ref="G475:G482" si="110">E475-D475</f>
        <v>12000</v>
      </c>
      <c r="H475" s="263">
        <f t="shared" ref="H475:I482" si="111">F475/C475</f>
        <v>0.13428750347000304</v>
      </c>
      <c r="I475" s="263">
        <f t="shared" si="111"/>
        <v>2.3296447291788001E-2</v>
      </c>
      <c r="J475" s="225"/>
    </row>
    <row r="476" spans="1:10" ht="15" x14ac:dyDescent="0.2">
      <c r="A476" s="277"/>
      <c r="B476" s="53" t="s">
        <v>372</v>
      </c>
      <c r="C476" s="30">
        <v>6437</v>
      </c>
      <c r="D476" s="30">
        <v>7160</v>
      </c>
      <c r="E476" s="54">
        <f>ROUND('BEBR 2019 Estimates'!C516,-1)</f>
        <v>7310</v>
      </c>
      <c r="F476" s="31">
        <f t="shared" si="109"/>
        <v>873</v>
      </c>
      <c r="G476" s="31">
        <f t="shared" si="110"/>
        <v>150</v>
      </c>
      <c r="H476" s="32">
        <f t="shared" si="111"/>
        <v>0.13562218424732017</v>
      </c>
      <c r="I476" s="32">
        <f t="shared" si="111"/>
        <v>2.094972067039106E-2</v>
      </c>
      <c r="J476" s="225"/>
    </row>
    <row r="477" spans="1:10" ht="15" x14ac:dyDescent="0.2">
      <c r="A477" s="277"/>
      <c r="B477" s="53" t="s">
        <v>373</v>
      </c>
      <c r="C477" s="30">
        <v>14911</v>
      </c>
      <c r="D477" s="30">
        <v>15860</v>
      </c>
      <c r="E477" s="54">
        <f>ROUND('BEBR 2019 Estimates'!C517,-1)</f>
        <v>16030</v>
      </c>
      <c r="F477" s="31">
        <f t="shared" si="109"/>
        <v>1119</v>
      </c>
      <c r="G477" s="31">
        <f t="shared" si="110"/>
        <v>170</v>
      </c>
      <c r="H477" s="32">
        <f t="shared" si="111"/>
        <v>7.5045268593655692E-2</v>
      </c>
      <c r="I477" s="32">
        <f t="shared" si="111"/>
        <v>1.0718789407313998E-2</v>
      </c>
      <c r="J477" s="225"/>
    </row>
    <row r="478" spans="1:10" ht="15" x14ac:dyDescent="0.2">
      <c r="A478" s="277"/>
      <c r="B478" s="53" t="s">
        <v>374</v>
      </c>
      <c r="C478" s="30">
        <v>2671</v>
      </c>
      <c r="D478" s="30">
        <v>2880</v>
      </c>
      <c r="E478" s="54">
        <f>ROUND('BEBR 2019 Estimates'!C518,-1)</f>
        <v>2860</v>
      </c>
      <c r="F478" s="31">
        <f t="shared" si="109"/>
        <v>189</v>
      </c>
      <c r="G478" s="31">
        <f t="shared" si="110"/>
        <v>-20</v>
      </c>
      <c r="H478" s="32">
        <f t="shared" si="111"/>
        <v>7.0760014975664545E-2</v>
      </c>
      <c r="I478" s="32">
        <f t="shared" si="111"/>
        <v>-6.9444444444444441E-3</v>
      </c>
      <c r="J478" s="225"/>
    </row>
    <row r="479" spans="1:10" ht="15" x14ac:dyDescent="0.2">
      <c r="A479" s="277"/>
      <c r="B479" s="53" t="s">
        <v>375</v>
      </c>
      <c r="C479" s="30">
        <v>1340</v>
      </c>
      <c r="D479" s="30">
        <v>1320</v>
      </c>
      <c r="E479" s="54">
        <f>ROUND('BEBR 2019 Estimates'!C519,-1)</f>
        <v>1330</v>
      </c>
      <c r="F479" s="31">
        <f t="shared" si="109"/>
        <v>-10</v>
      </c>
      <c r="G479" s="31">
        <f t="shared" si="110"/>
        <v>10</v>
      </c>
      <c r="H479" s="32">
        <f t="shared" si="111"/>
        <v>-7.462686567164179E-3</v>
      </c>
      <c r="I479" s="32">
        <f t="shared" si="111"/>
        <v>7.575757575757576E-3</v>
      </c>
      <c r="J479" s="225"/>
    </row>
    <row r="480" spans="1:10" ht="15" x14ac:dyDescent="0.2">
      <c r="A480" s="277"/>
      <c r="B480" s="53" t="s">
        <v>376</v>
      </c>
      <c r="C480" s="30">
        <v>1138</v>
      </c>
      <c r="D480" s="30">
        <v>1290</v>
      </c>
      <c r="E480" s="54">
        <f>ROUND('BEBR 2019 Estimates'!C520,-1)</f>
        <v>1320</v>
      </c>
      <c r="F480" s="31">
        <f t="shared" si="109"/>
        <v>182</v>
      </c>
      <c r="G480" s="31">
        <f t="shared" si="110"/>
        <v>30</v>
      </c>
      <c r="H480" s="32">
        <f t="shared" si="111"/>
        <v>0.15992970123022848</v>
      </c>
      <c r="I480" s="32">
        <f t="shared" si="111"/>
        <v>2.3255813953488372E-2</v>
      </c>
      <c r="J480" s="225"/>
    </row>
    <row r="481" spans="1:10" ht="15" x14ac:dyDescent="0.2">
      <c r="A481" s="277"/>
      <c r="B481" s="53" t="s">
        <v>377</v>
      </c>
      <c r="C481" s="30">
        <v>13288</v>
      </c>
      <c r="D481" s="30">
        <v>15840</v>
      </c>
      <c r="E481" s="54">
        <f>ROUND('BEBR 2019 Estimates'!C521,-1)</f>
        <v>16670</v>
      </c>
      <c r="F481" s="31">
        <f t="shared" si="109"/>
        <v>3382</v>
      </c>
      <c r="G481" s="31">
        <f t="shared" si="110"/>
        <v>830</v>
      </c>
      <c r="H481" s="32">
        <f t="shared" si="111"/>
        <v>0.2545153521974714</v>
      </c>
      <c r="I481" s="32">
        <f t="shared" si="111"/>
        <v>5.2398989898989896E-2</v>
      </c>
      <c r="J481" s="225"/>
    </row>
    <row r="482" spans="1:10" ht="15" x14ac:dyDescent="0.2">
      <c r="A482" s="277"/>
      <c r="B482" s="53" t="s">
        <v>19</v>
      </c>
      <c r="C482" s="30">
        <v>424912</v>
      </c>
      <c r="D482" s="30">
        <v>470720</v>
      </c>
      <c r="E482" s="54">
        <f>ROUND('BEBR 2019 Estimates'!C522,-1)</f>
        <v>481600</v>
      </c>
      <c r="F482" s="31">
        <f t="shared" si="109"/>
        <v>56688</v>
      </c>
      <c r="G482" s="31">
        <f t="shared" si="110"/>
        <v>10880</v>
      </c>
      <c r="H482" s="32">
        <f t="shared" si="111"/>
        <v>0.13341115336822684</v>
      </c>
      <c r="I482" s="32">
        <f t="shared" si="111"/>
        <v>2.3113528212100613E-2</v>
      </c>
      <c r="J482" s="225"/>
    </row>
    <row r="483" spans="1:10" ht="15" x14ac:dyDescent="0.2">
      <c r="A483" s="277"/>
      <c r="B483" s="231"/>
      <c r="C483" s="233"/>
      <c r="D483" s="233"/>
      <c r="E483" s="228"/>
      <c r="F483" s="229"/>
      <c r="G483" s="229"/>
      <c r="H483" s="230"/>
      <c r="I483" s="230"/>
      <c r="J483" s="225"/>
    </row>
    <row r="484" spans="1:10" ht="15.75" x14ac:dyDescent="0.25">
      <c r="A484" s="277"/>
      <c r="B484" s="264" t="s">
        <v>655</v>
      </c>
      <c r="C484" s="260">
        <v>916542</v>
      </c>
      <c r="D484" s="260">
        <v>970500</v>
      </c>
      <c r="E484" s="261">
        <f>ROUND('BEBR 2019 Estimates'!C525,-2)</f>
        <v>978000</v>
      </c>
      <c r="F484" s="262">
        <f t="shared" ref="F484:F509" si="112">E484-C484</f>
        <v>61458</v>
      </c>
      <c r="G484" s="262">
        <f t="shared" ref="G484:G509" si="113">E484-D484</f>
        <v>7500</v>
      </c>
      <c r="H484" s="263">
        <f t="shared" ref="H484:I509" si="114">F484/C484</f>
        <v>6.7054210281689217E-2</v>
      </c>
      <c r="I484" s="263">
        <f t="shared" si="114"/>
        <v>7.7279752704791345E-3</v>
      </c>
      <c r="J484" s="225"/>
    </row>
    <row r="485" spans="1:10" ht="15" x14ac:dyDescent="0.2">
      <c r="A485" s="277"/>
      <c r="B485" s="53" t="s">
        <v>379</v>
      </c>
      <c r="C485" s="30">
        <v>3869</v>
      </c>
      <c r="D485" s="30">
        <v>3980</v>
      </c>
      <c r="E485" s="54">
        <f>ROUND('BEBR 2019 Estimates'!C526,-1)</f>
        <v>4050</v>
      </c>
      <c r="F485" s="31">
        <f t="shared" si="112"/>
        <v>181</v>
      </c>
      <c r="G485" s="31">
        <f t="shared" si="113"/>
        <v>70</v>
      </c>
      <c r="H485" s="32">
        <f t="shared" si="114"/>
        <v>4.6782114241406048E-2</v>
      </c>
      <c r="I485" s="32">
        <f t="shared" si="114"/>
        <v>1.7587939698492462E-2</v>
      </c>
      <c r="J485" s="225"/>
    </row>
    <row r="486" spans="1:10" ht="15" x14ac:dyDescent="0.2">
      <c r="A486" s="277"/>
      <c r="B486" s="53" t="s">
        <v>380</v>
      </c>
      <c r="C486" s="30">
        <v>1560</v>
      </c>
      <c r="D486" s="30">
        <v>1590</v>
      </c>
      <c r="E486" s="54">
        <f>ROUND('BEBR 2019 Estimates'!C527,-1)</f>
        <v>1590</v>
      </c>
      <c r="F486" s="31">
        <f t="shared" si="112"/>
        <v>30</v>
      </c>
      <c r="G486" s="31">
        <f t="shared" si="113"/>
        <v>0</v>
      </c>
      <c r="H486" s="32">
        <f t="shared" si="114"/>
        <v>1.9230769230769232E-2</v>
      </c>
      <c r="I486" s="32">
        <f t="shared" si="114"/>
        <v>0</v>
      </c>
      <c r="J486" s="225"/>
    </row>
    <row r="487" spans="1:10" ht="15" x14ac:dyDescent="0.2">
      <c r="A487" s="277"/>
      <c r="B487" s="53" t="s">
        <v>381</v>
      </c>
      <c r="C487" s="30">
        <v>2031</v>
      </c>
      <c r="D487" s="30">
        <v>2100</v>
      </c>
      <c r="E487" s="54">
        <f>ROUND('BEBR 2019 Estimates'!C528,-1)</f>
        <v>2090</v>
      </c>
      <c r="F487" s="31">
        <f t="shared" si="112"/>
        <v>59</v>
      </c>
      <c r="G487" s="31">
        <f t="shared" si="113"/>
        <v>-10</v>
      </c>
      <c r="H487" s="32">
        <f t="shared" si="114"/>
        <v>2.9049729197439686E-2</v>
      </c>
      <c r="I487" s="32">
        <f t="shared" si="114"/>
        <v>-4.7619047619047623E-3</v>
      </c>
      <c r="J487" s="225"/>
    </row>
    <row r="488" spans="1:10" ht="15" x14ac:dyDescent="0.2">
      <c r="A488" s="277"/>
      <c r="B488" s="53" t="s">
        <v>382</v>
      </c>
      <c r="C488" s="30">
        <v>109</v>
      </c>
      <c r="D488" s="30">
        <v>120</v>
      </c>
      <c r="E488" s="54">
        <f>ROUND('BEBR 2019 Estimates'!C529,-1)</f>
        <v>120</v>
      </c>
      <c r="F488" s="31">
        <f t="shared" si="112"/>
        <v>11</v>
      </c>
      <c r="G488" s="31">
        <f t="shared" si="113"/>
        <v>0</v>
      </c>
      <c r="H488" s="32">
        <f t="shared" si="114"/>
        <v>0.10091743119266056</v>
      </c>
      <c r="I488" s="32">
        <f t="shared" si="114"/>
        <v>0</v>
      </c>
      <c r="J488" s="225"/>
    </row>
    <row r="489" spans="1:10" ht="15" x14ac:dyDescent="0.2">
      <c r="A489" s="277"/>
      <c r="B489" s="53" t="s">
        <v>383</v>
      </c>
      <c r="C489" s="30">
        <v>107685</v>
      </c>
      <c r="D489" s="30">
        <v>115590</v>
      </c>
      <c r="E489" s="54">
        <f>ROUND('BEBR 2019 Estimates'!C530,-1)</f>
        <v>116590</v>
      </c>
      <c r="F489" s="31">
        <f t="shared" si="112"/>
        <v>8905</v>
      </c>
      <c r="G489" s="31">
        <f t="shared" si="113"/>
        <v>1000</v>
      </c>
      <c r="H489" s="32">
        <f t="shared" si="114"/>
        <v>8.269489715373543E-2</v>
      </c>
      <c r="I489" s="32">
        <f t="shared" si="114"/>
        <v>8.6512674106756643E-3</v>
      </c>
      <c r="J489" s="225"/>
    </row>
    <row r="490" spans="1:10" ht="15" x14ac:dyDescent="0.2">
      <c r="A490" s="277"/>
      <c r="B490" s="53" t="s">
        <v>384</v>
      </c>
      <c r="C490" s="30">
        <v>35321</v>
      </c>
      <c r="D490" s="30">
        <v>37050</v>
      </c>
      <c r="E490" s="54">
        <f>ROUND('BEBR 2019 Estimates'!C531,-1)</f>
        <v>37620</v>
      </c>
      <c r="F490" s="31">
        <f t="shared" si="112"/>
        <v>2299</v>
      </c>
      <c r="G490" s="31">
        <f t="shared" si="113"/>
        <v>570</v>
      </c>
      <c r="H490" s="32">
        <f t="shared" si="114"/>
        <v>6.5088757396449703E-2</v>
      </c>
      <c r="I490" s="32">
        <f t="shared" si="114"/>
        <v>1.5384615384615385E-2</v>
      </c>
      <c r="J490" s="225"/>
    </row>
    <row r="491" spans="1:10" ht="15" x14ac:dyDescent="0.2">
      <c r="A491" s="277"/>
      <c r="B491" s="53" t="s">
        <v>385</v>
      </c>
      <c r="C491" s="30">
        <v>12029</v>
      </c>
      <c r="D491" s="30">
        <v>12540</v>
      </c>
      <c r="E491" s="54">
        <f>ROUND('BEBR 2019 Estimates'!C532,-1)</f>
        <v>12580</v>
      </c>
      <c r="F491" s="31">
        <f t="shared" si="112"/>
        <v>551</v>
      </c>
      <c r="G491" s="31">
        <f t="shared" si="113"/>
        <v>40</v>
      </c>
      <c r="H491" s="32">
        <f t="shared" si="114"/>
        <v>4.5805968908471197E-2</v>
      </c>
      <c r="I491" s="32">
        <f t="shared" si="114"/>
        <v>3.189792663476874E-3</v>
      </c>
      <c r="J491" s="225"/>
    </row>
    <row r="492" spans="1:10" ht="15" x14ac:dyDescent="0.2">
      <c r="A492" s="277"/>
      <c r="B492" s="53" t="s">
        <v>386</v>
      </c>
      <c r="C492" s="30">
        <v>4113</v>
      </c>
      <c r="D492" s="30">
        <v>4430</v>
      </c>
      <c r="E492" s="54">
        <f>ROUND('BEBR 2019 Estimates'!C533,-1)</f>
        <v>4430</v>
      </c>
      <c r="F492" s="31">
        <f t="shared" si="112"/>
        <v>317</v>
      </c>
      <c r="G492" s="31">
        <f t="shared" si="113"/>
        <v>0</v>
      </c>
      <c r="H492" s="32">
        <f t="shared" si="114"/>
        <v>7.707269632871383E-2</v>
      </c>
      <c r="I492" s="32">
        <f t="shared" si="114"/>
        <v>0</v>
      </c>
      <c r="J492" s="225"/>
    </row>
    <row r="493" spans="1:10" ht="15" x14ac:dyDescent="0.2">
      <c r="A493" s="277"/>
      <c r="B493" s="53" t="s">
        <v>387</v>
      </c>
      <c r="C493" s="30">
        <v>1420</v>
      </c>
      <c r="D493" s="30">
        <v>1470</v>
      </c>
      <c r="E493" s="54">
        <f>ROUND('BEBR 2019 Estimates'!C534,-1)</f>
        <v>1470</v>
      </c>
      <c r="F493" s="31">
        <f t="shared" si="112"/>
        <v>50</v>
      </c>
      <c r="G493" s="31">
        <f t="shared" si="113"/>
        <v>0</v>
      </c>
      <c r="H493" s="32">
        <f t="shared" si="114"/>
        <v>3.5211267605633804E-2</v>
      </c>
      <c r="I493" s="32">
        <f t="shared" si="114"/>
        <v>0</v>
      </c>
      <c r="J493" s="225"/>
    </row>
    <row r="494" spans="1:10" ht="15" x14ac:dyDescent="0.2">
      <c r="A494" s="277"/>
      <c r="B494" s="53" t="s">
        <v>388</v>
      </c>
      <c r="C494" s="30">
        <v>4980</v>
      </c>
      <c r="D494" s="30">
        <v>5100</v>
      </c>
      <c r="E494" s="54">
        <f>ROUND('BEBR 2019 Estimates'!C535,-1)</f>
        <v>5110</v>
      </c>
      <c r="F494" s="31">
        <f t="shared" si="112"/>
        <v>130</v>
      </c>
      <c r="G494" s="31">
        <f t="shared" si="113"/>
        <v>10</v>
      </c>
      <c r="H494" s="32">
        <f t="shared" si="114"/>
        <v>2.6104417670682729E-2</v>
      </c>
      <c r="I494" s="32">
        <f t="shared" si="114"/>
        <v>1.9607843137254902E-3</v>
      </c>
      <c r="J494" s="225"/>
    </row>
    <row r="495" spans="1:10" ht="15" x14ac:dyDescent="0.2">
      <c r="A495" s="277"/>
      <c r="B495" s="53" t="s">
        <v>389</v>
      </c>
      <c r="C495" s="30">
        <v>77648</v>
      </c>
      <c r="D495" s="30">
        <v>83530</v>
      </c>
      <c r="E495" s="54">
        <f>ROUND('BEBR 2019 Estimates'!C536,-1)</f>
        <v>83740</v>
      </c>
      <c r="F495" s="31">
        <f t="shared" si="112"/>
        <v>6092</v>
      </c>
      <c r="G495" s="31">
        <f t="shared" si="113"/>
        <v>210</v>
      </c>
      <c r="H495" s="32">
        <f t="shared" si="114"/>
        <v>7.845662476818463E-2</v>
      </c>
      <c r="I495" s="32">
        <f t="shared" si="114"/>
        <v>2.5140668023464624E-3</v>
      </c>
      <c r="J495" s="225"/>
    </row>
    <row r="496" spans="1:10" ht="15" x14ac:dyDescent="0.2">
      <c r="A496" s="277"/>
      <c r="B496" s="53" t="s">
        <v>390</v>
      </c>
      <c r="C496" s="30">
        <v>4263</v>
      </c>
      <c r="D496" s="30">
        <v>4420</v>
      </c>
      <c r="E496" s="54">
        <f>ROUND('BEBR 2019 Estimates'!C537,-1)</f>
        <v>4420</v>
      </c>
      <c r="F496" s="31">
        <f t="shared" si="112"/>
        <v>157</v>
      </c>
      <c r="G496" s="31">
        <f t="shared" si="113"/>
        <v>0</v>
      </c>
      <c r="H496" s="32">
        <f t="shared" si="114"/>
        <v>3.682852451325358E-2</v>
      </c>
      <c r="I496" s="32">
        <f t="shared" si="114"/>
        <v>0</v>
      </c>
      <c r="J496" s="225"/>
    </row>
    <row r="497" spans="1:10" ht="15" x14ac:dyDescent="0.2">
      <c r="A497" s="277"/>
      <c r="B497" s="53" t="s">
        <v>391</v>
      </c>
      <c r="C497" s="30">
        <v>1417</v>
      </c>
      <c r="D497" s="30">
        <v>1500</v>
      </c>
      <c r="E497" s="54">
        <f>ROUND('BEBR 2019 Estimates'!C538,-1)</f>
        <v>1500</v>
      </c>
      <c r="F497" s="31">
        <f t="shared" si="112"/>
        <v>83</v>
      </c>
      <c r="G497" s="31">
        <f t="shared" si="113"/>
        <v>0</v>
      </c>
      <c r="H497" s="32">
        <f t="shared" si="114"/>
        <v>5.8574453069865917E-2</v>
      </c>
      <c r="I497" s="32">
        <f t="shared" si="114"/>
        <v>0</v>
      </c>
      <c r="J497" s="225"/>
    </row>
    <row r="498" spans="1:10" ht="15" x14ac:dyDescent="0.2">
      <c r="A498" s="277"/>
      <c r="B498" s="53" t="s">
        <v>392</v>
      </c>
      <c r="C498" s="30">
        <v>13591</v>
      </c>
      <c r="D498" s="30">
        <v>14490</v>
      </c>
      <c r="E498" s="54">
        <f>ROUND('BEBR 2019 Estimates'!C539,-1)</f>
        <v>14800</v>
      </c>
      <c r="F498" s="31">
        <f t="shared" si="112"/>
        <v>1209</v>
      </c>
      <c r="G498" s="31">
        <f t="shared" si="113"/>
        <v>310</v>
      </c>
      <c r="H498" s="32">
        <f t="shared" si="114"/>
        <v>8.8955926716209249E-2</v>
      </c>
      <c r="I498" s="32">
        <f t="shared" si="114"/>
        <v>2.139406487232574E-2</v>
      </c>
      <c r="J498" s="225"/>
    </row>
    <row r="499" spans="1:10" ht="15" x14ac:dyDescent="0.2">
      <c r="A499" s="277"/>
      <c r="B499" s="53" t="s">
        <v>393</v>
      </c>
      <c r="C499" s="30">
        <v>49079</v>
      </c>
      <c r="D499" s="30">
        <v>53140</v>
      </c>
      <c r="E499" s="54">
        <f>ROUND('BEBR 2019 Estimates'!C540,-1)</f>
        <v>53280</v>
      </c>
      <c r="F499" s="31">
        <f t="shared" si="112"/>
        <v>4201</v>
      </c>
      <c r="G499" s="31">
        <f t="shared" si="113"/>
        <v>140</v>
      </c>
      <c r="H499" s="32">
        <f t="shared" si="114"/>
        <v>8.5596691049124873E-2</v>
      </c>
      <c r="I499" s="32">
        <f t="shared" si="114"/>
        <v>2.6345502446368085E-3</v>
      </c>
      <c r="J499" s="225"/>
    </row>
    <row r="500" spans="1:10" ht="15" x14ac:dyDescent="0.2">
      <c r="A500" s="277"/>
      <c r="B500" s="53" t="s">
        <v>394</v>
      </c>
      <c r="C500" s="30">
        <v>1427</v>
      </c>
      <c r="D500" s="30">
        <v>1480</v>
      </c>
      <c r="E500" s="54">
        <f>ROUND('BEBR 2019 Estimates'!C541,-1)</f>
        <v>1480</v>
      </c>
      <c r="F500" s="31">
        <f t="shared" si="112"/>
        <v>53</v>
      </c>
      <c r="G500" s="31">
        <f t="shared" si="113"/>
        <v>0</v>
      </c>
      <c r="H500" s="32">
        <f t="shared" si="114"/>
        <v>3.7140854940434481E-2</v>
      </c>
      <c r="I500" s="32">
        <f t="shared" si="114"/>
        <v>0</v>
      </c>
      <c r="J500" s="225"/>
    </row>
    <row r="501" spans="1:10" ht="15" x14ac:dyDescent="0.2">
      <c r="A501" s="277"/>
      <c r="B501" s="53" t="s">
        <v>395</v>
      </c>
      <c r="C501" s="30">
        <v>2121</v>
      </c>
      <c r="D501" s="30">
        <v>2210</v>
      </c>
      <c r="E501" s="54">
        <f>ROUND('BEBR 2019 Estimates'!C542,-1)</f>
        <v>2210</v>
      </c>
      <c r="F501" s="31">
        <f t="shared" si="112"/>
        <v>89</v>
      </c>
      <c r="G501" s="31">
        <f t="shared" si="113"/>
        <v>0</v>
      </c>
      <c r="H501" s="32">
        <f t="shared" si="114"/>
        <v>4.1961338991041965E-2</v>
      </c>
      <c r="I501" s="32">
        <f t="shared" si="114"/>
        <v>0</v>
      </c>
      <c r="J501" s="225"/>
    </row>
    <row r="502" spans="1:10" ht="15" x14ac:dyDescent="0.2">
      <c r="A502" s="277"/>
      <c r="B502" s="53" t="s">
        <v>396</v>
      </c>
      <c r="C502" s="30">
        <v>16884</v>
      </c>
      <c r="D502" s="30">
        <v>17470</v>
      </c>
      <c r="E502" s="54">
        <f>ROUND('BEBR 2019 Estimates'!C543,-1)</f>
        <v>17610</v>
      </c>
      <c r="F502" s="31">
        <f t="shared" si="112"/>
        <v>726</v>
      </c>
      <c r="G502" s="31">
        <f t="shared" si="113"/>
        <v>140</v>
      </c>
      <c r="H502" s="32">
        <f t="shared" si="114"/>
        <v>4.2999289267945981E-2</v>
      </c>
      <c r="I502" s="32">
        <f t="shared" si="114"/>
        <v>8.0137378362907848E-3</v>
      </c>
      <c r="J502" s="225"/>
    </row>
    <row r="503" spans="1:10" ht="15" x14ac:dyDescent="0.2">
      <c r="A503" s="277"/>
      <c r="B503" s="53" t="s">
        <v>397</v>
      </c>
      <c r="C503" s="30">
        <v>9346</v>
      </c>
      <c r="D503" s="30">
        <v>9510</v>
      </c>
      <c r="E503" s="54">
        <f>ROUND('BEBR 2019 Estimates'!C544,-1)</f>
        <v>9520</v>
      </c>
      <c r="F503" s="31">
        <f t="shared" si="112"/>
        <v>174</v>
      </c>
      <c r="G503" s="31">
        <f t="shared" si="113"/>
        <v>10</v>
      </c>
      <c r="H503" s="32">
        <f t="shared" si="114"/>
        <v>1.8617590413010913E-2</v>
      </c>
      <c r="I503" s="32">
        <f t="shared" si="114"/>
        <v>1.0515247108307045E-3</v>
      </c>
      <c r="J503" s="225"/>
    </row>
    <row r="504" spans="1:10" ht="15" x14ac:dyDescent="0.2">
      <c r="A504" s="277"/>
      <c r="B504" s="53" t="s">
        <v>398</v>
      </c>
      <c r="C504" s="30">
        <v>244769</v>
      </c>
      <c r="D504" s="30">
        <v>266080</v>
      </c>
      <c r="E504" s="54">
        <f>ROUND('BEBR 2019 Estimates'!C545,-1)</f>
        <v>269360</v>
      </c>
      <c r="F504" s="31">
        <f t="shared" si="112"/>
        <v>24591</v>
      </c>
      <c r="G504" s="31">
        <f t="shared" si="113"/>
        <v>3280</v>
      </c>
      <c r="H504" s="32">
        <f t="shared" si="114"/>
        <v>0.10046615380215632</v>
      </c>
      <c r="I504" s="32">
        <f t="shared" si="114"/>
        <v>1.2327119663259171E-2</v>
      </c>
      <c r="J504" s="225"/>
    </row>
    <row r="505" spans="1:10" ht="15" x14ac:dyDescent="0.2">
      <c r="A505" s="277"/>
      <c r="B505" s="53" t="s">
        <v>399</v>
      </c>
      <c r="C505" s="30">
        <v>17233</v>
      </c>
      <c r="D505" s="30">
        <v>18870</v>
      </c>
      <c r="E505" s="54">
        <f>ROUND('BEBR 2019 Estimates'!C546,-1)</f>
        <v>19450</v>
      </c>
      <c r="F505" s="31">
        <f t="shared" si="112"/>
        <v>2217</v>
      </c>
      <c r="G505" s="31">
        <f t="shared" si="113"/>
        <v>580</v>
      </c>
      <c r="H505" s="32">
        <f t="shared" si="114"/>
        <v>0.12864852318226658</v>
      </c>
      <c r="I505" s="32">
        <f t="shared" si="114"/>
        <v>3.0736618971913088E-2</v>
      </c>
      <c r="J505" s="225"/>
    </row>
    <row r="506" spans="1:10" ht="15" x14ac:dyDescent="0.2">
      <c r="A506" s="277"/>
      <c r="B506" s="53" t="s">
        <v>400</v>
      </c>
      <c r="C506" s="30">
        <v>4964</v>
      </c>
      <c r="D506" s="30">
        <v>5070</v>
      </c>
      <c r="E506" s="54">
        <f>ROUND('BEBR 2019 Estimates'!C547,-1)</f>
        <v>5090</v>
      </c>
      <c r="F506" s="31">
        <f t="shared" si="112"/>
        <v>126</v>
      </c>
      <c r="G506" s="31">
        <f t="shared" si="113"/>
        <v>20</v>
      </c>
      <c r="H506" s="32">
        <f t="shared" si="114"/>
        <v>2.5382755842062853E-2</v>
      </c>
      <c r="I506" s="32">
        <f t="shared" si="114"/>
        <v>3.9447731755424065E-3</v>
      </c>
      <c r="J506" s="225"/>
    </row>
    <row r="507" spans="1:10" ht="15" x14ac:dyDescent="0.2">
      <c r="A507" s="277"/>
      <c r="B507" s="53" t="s">
        <v>401</v>
      </c>
      <c r="C507" s="30">
        <v>23484</v>
      </c>
      <c r="D507" s="30">
        <v>25460</v>
      </c>
      <c r="E507" s="54">
        <f>ROUND('BEBR 2019 Estimates'!C548,-1)</f>
        <v>25510</v>
      </c>
      <c r="F507" s="31">
        <f t="shared" si="112"/>
        <v>2026</v>
      </c>
      <c r="G507" s="31">
        <f t="shared" si="113"/>
        <v>50</v>
      </c>
      <c r="H507" s="32">
        <f t="shared" si="114"/>
        <v>8.6271504002725263E-2</v>
      </c>
      <c r="I507" s="32">
        <f t="shared" si="114"/>
        <v>1.9638648860958365E-3</v>
      </c>
      <c r="J507" s="225"/>
    </row>
    <row r="508" spans="1:10" ht="15" x14ac:dyDescent="0.2">
      <c r="A508" s="277"/>
      <c r="B508" s="53" t="s">
        <v>402</v>
      </c>
      <c r="C508" s="30">
        <v>6705</v>
      </c>
      <c r="D508" s="30">
        <v>6860</v>
      </c>
      <c r="E508" s="54">
        <f>ROUND('BEBR 2019 Estimates'!C549,-1)</f>
        <v>6870</v>
      </c>
      <c r="F508" s="31">
        <f t="shared" si="112"/>
        <v>165</v>
      </c>
      <c r="G508" s="31">
        <f t="shared" si="113"/>
        <v>10</v>
      </c>
      <c r="H508" s="32">
        <f t="shared" si="114"/>
        <v>2.4608501118568233E-2</v>
      </c>
      <c r="I508" s="32">
        <f t="shared" si="114"/>
        <v>1.4577259475218659E-3</v>
      </c>
      <c r="J508" s="225"/>
    </row>
    <row r="509" spans="1:10" ht="15" x14ac:dyDescent="0.2">
      <c r="A509" s="277"/>
      <c r="B509" s="53" t="s">
        <v>19</v>
      </c>
      <c r="C509" s="30">
        <v>270494</v>
      </c>
      <c r="D509" s="30">
        <v>276490</v>
      </c>
      <c r="E509" s="54">
        <f>ROUND('BEBR 2019 Estimates'!C550,-1)</f>
        <v>277560</v>
      </c>
      <c r="F509" s="31">
        <f t="shared" si="112"/>
        <v>7066</v>
      </c>
      <c r="G509" s="31">
        <f t="shared" si="113"/>
        <v>1070</v>
      </c>
      <c r="H509" s="32">
        <f t="shared" si="114"/>
        <v>2.6122575731809209E-2</v>
      </c>
      <c r="I509" s="32">
        <f t="shared" si="114"/>
        <v>3.8699410466924663E-3</v>
      </c>
      <c r="J509" s="225"/>
    </row>
    <row r="510" spans="1:10" ht="15" x14ac:dyDescent="0.2">
      <c r="A510" s="277"/>
      <c r="B510" s="231"/>
      <c r="C510" s="233"/>
      <c r="D510" s="233"/>
      <c r="E510" s="228"/>
      <c r="F510" s="229"/>
      <c r="G510" s="229"/>
      <c r="H510" s="230"/>
      <c r="I510" s="230"/>
      <c r="J510" s="225"/>
    </row>
    <row r="511" spans="1:10" ht="15.75" x14ac:dyDescent="0.25">
      <c r="A511" s="277"/>
      <c r="B511" s="264" t="s">
        <v>656</v>
      </c>
      <c r="C511" s="260">
        <v>602095</v>
      </c>
      <c r="D511" s="260">
        <v>673000</v>
      </c>
      <c r="E511" s="261">
        <f>ROUND('BEBR 2019 Estimates'!C553,-2)</f>
        <v>690600</v>
      </c>
      <c r="F511" s="262">
        <f t="shared" ref="F511:F529" si="115">E511-C511</f>
        <v>88505</v>
      </c>
      <c r="G511" s="262">
        <f t="shared" ref="G511:G529" si="116">E511-D511</f>
        <v>17600</v>
      </c>
      <c r="H511" s="263">
        <f t="shared" ref="H511:I529" si="117">F511/C511</f>
        <v>0.14699507552794824</v>
      </c>
      <c r="I511" s="263">
        <f t="shared" si="117"/>
        <v>2.6151560178306093E-2</v>
      </c>
      <c r="J511" s="225"/>
    </row>
    <row r="512" spans="1:10" ht="15" x14ac:dyDescent="0.2">
      <c r="A512" s="277"/>
      <c r="B512" s="53" t="s">
        <v>404</v>
      </c>
      <c r="C512" s="30">
        <v>13507</v>
      </c>
      <c r="D512" s="30">
        <v>16250</v>
      </c>
      <c r="E512" s="54">
        <f>ROUND('BEBR 2019 Estimates'!C554,-1)</f>
        <v>16530</v>
      </c>
      <c r="F512" s="31">
        <f t="shared" si="115"/>
        <v>3023</v>
      </c>
      <c r="G512" s="31">
        <f t="shared" si="116"/>
        <v>280</v>
      </c>
      <c r="H512" s="32">
        <f t="shared" si="117"/>
        <v>0.22380987636040572</v>
      </c>
      <c r="I512" s="32">
        <f t="shared" si="117"/>
        <v>1.723076923076923E-2</v>
      </c>
      <c r="J512" s="225"/>
    </row>
    <row r="513" spans="1:10" ht="15" x14ac:dyDescent="0.2">
      <c r="A513" s="277"/>
      <c r="B513" s="53" t="s">
        <v>405</v>
      </c>
      <c r="C513" s="30">
        <v>17298</v>
      </c>
      <c r="D513" s="30">
        <v>19340</v>
      </c>
      <c r="E513" s="54">
        <f>ROUND('BEBR 2019 Estimates'!C555,-1)</f>
        <v>19670</v>
      </c>
      <c r="F513" s="31">
        <f t="shared" si="115"/>
        <v>2372</v>
      </c>
      <c r="G513" s="31">
        <f t="shared" si="116"/>
        <v>330</v>
      </c>
      <c r="H513" s="32">
        <f t="shared" si="117"/>
        <v>0.13712567926927968</v>
      </c>
      <c r="I513" s="32">
        <f t="shared" si="117"/>
        <v>1.7063081695966906E-2</v>
      </c>
      <c r="J513" s="225"/>
    </row>
    <row r="514" spans="1:10" ht="15" x14ac:dyDescent="0.2">
      <c r="A514" s="277"/>
      <c r="B514" s="53" t="s">
        <v>406</v>
      </c>
      <c r="C514" s="30">
        <v>2888</v>
      </c>
      <c r="D514" s="30">
        <v>5600</v>
      </c>
      <c r="E514" s="54">
        <f>ROUND('BEBR 2019 Estimates'!C556,-1)</f>
        <v>6040</v>
      </c>
      <c r="F514" s="31">
        <f t="shared" si="115"/>
        <v>3152</v>
      </c>
      <c r="G514" s="31">
        <f t="shared" si="116"/>
        <v>440</v>
      </c>
      <c r="H514" s="32">
        <f t="shared" si="117"/>
        <v>1.0914127423822715</v>
      </c>
      <c r="I514" s="32">
        <f t="shared" si="117"/>
        <v>7.857142857142857E-2</v>
      </c>
      <c r="J514" s="225"/>
    </row>
    <row r="515" spans="1:10" ht="15" x14ac:dyDescent="0.2">
      <c r="A515" s="277"/>
      <c r="B515" s="53" t="s">
        <v>407</v>
      </c>
      <c r="C515" s="30">
        <v>3717</v>
      </c>
      <c r="D515" s="30">
        <v>4660</v>
      </c>
      <c r="E515" s="54">
        <f>ROUND('BEBR 2019 Estimates'!C557,-1)</f>
        <v>4960</v>
      </c>
      <c r="F515" s="31">
        <f t="shared" si="115"/>
        <v>1243</v>
      </c>
      <c r="G515" s="31">
        <f t="shared" si="116"/>
        <v>300</v>
      </c>
      <c r="H515" s="32">
        <f t="shared" si="117"/>
        <v>0.33440947000269033</v>
      </c>
      <c r="I515" s="32">
        <f t="shared" si="117"/>
        <v>6.4377682403433473E-2</v>
      </c>
      <c r="J515" s="225"/>
    </row>
    <row r="516" spans="1:10" ht="15" x14ac:dyDescent="0.2">
      <c r="A516" s="277"/>
      <c r="B516" s="53" t="s">
        <v>408</v>
      </c>
      <c r="C516" s="30">
        <v>2255</v>
      </c>
      <c r="D516" s="30">
        <v>2570</v>
      </c>
      <c r="E516" s="54">
        <f>ROUND('BEBR 2019 Estimates'!C558,-1)</f>
        <v>2650</v>
      </c>
      <c r="F516" s="31">
        <f t="shared" si="115"/>
        <v>395</v>
      </c>
      <c r="G516" s="31">
        <f t="shared" si="116"/>
        <v>80</v>
      </c>
      <c r="H516" s="32">
        <f t="shared" si="117"/>
        <v>0.17516629711751663</v>
      </c>
      <c r="I516" s="32">
        <f t="shared" si="117"/>
        <v>3.1128404669260701E-2</v>
      </c>
      <c r="J516" s="225"/>
    </row>
    <row r="517" spans="1:10" ht="15" x14ac:dyDescent="0.2">
      <c r="A517" s="277"/>
      <c r="B517" s="53" t="s">
        <v>1464</v>
      </c>
      <c r="C517" s="30">
        <v>5626</v>
      </c>
      <c r="D517" s="30">
        <v>5990</v>
      </c>
      <c r="E517" s="54">
        <f>ROUND('BEBR 2019 Estimates'!C559,-1)</f>
        <v>5790</v>
      </c>
      <c r="F517" s="31">
        <f t="shared" si="115"/>
        <v>164</v>
      </c>
      <c r="G517" s="31">
        <f t="shared" si="116"/>
        <v>-200</v>
      </c>
      <c r="H517" s="32">
        <f t="shared" si="117"/>
        <v>2.9150373266974759E-2</v>
      </c>
      <c r="I517" s="32">
        <f t="shared" si="117"/>
        <v>-3.3388981636060099E-2</v>
      </c>
      <c r="J517" s="225"/>
    </row>
    <row r="518" spans="1:10" ht="15" x14ac:dyDescent="0.2">
      <c r="A518" s="277"/>
      <c r="B518" s="53" t="s">
        <v>410</v>
      </c>
      <c r="C518" s="30">
        <v>2992</v>
      </c>
      <c r="D518" s="30">
        <v>3130</v>
      </c>
      <c r="E518" s="54">
        <f>ROUND('BEBR 2019 Estimates'!C560,-1)</f>
        <v>3200</v>
      </c>
      <c r="F518" s="31">
        <f t="shared" si="115"/>
        <v>208</v>
      </c>
      <c r="G518" s="31">
        <f t="shared" si="116"/>
        <v>70</v>
      </c>
      <c r="H518" s="32">
        <f t="shared" si="117"/>
        <v>6.9518716577540107E-2</v>
      </c>
      <c r="I518" s="32">
        <f t="shared" si="117"/>
        <v>2.2364217252396165E-2</v>
      </c>
      <c r="J518" s="225"/>
    </row>
    <row r="519" spans="1:10" ht="15" x14ac:dyDescent="0.2">
      <c r="A519" s="277"/>
      <c r="B519" s="53" t="s">
        <v>411</v>
      </c>
      <c r="C519" s="30">
        <v>20560</v>
      </c>
      <c r="D519" s="30">
        <v>24300</v>
      </c>
      <c r="E519" s="54">
        <f>ROUND('BEBR 2019 Estimates'!C561,-1)</f>
        <v>25530</v>
      </c>
      <c r="F519" s="31">
        <f t="shared" si="115"/>
        <v>4970</v>
      </c>
      <c r="G519" s="31">
        <f t="shared" si="116"/>
        <v>1230</v>
      </c>
      <c r="H519" s="32">
        <f t="shared" si="117"/>
        <v>0.24173151750972763</v>
      </c>
      <c r="I519" s="32">
        <f t="shared" si="117"/>
        <v>5.0617283950617285E-2</v>
      </c>
      <c r="J519" s="225"/>
    </row>
    <row r="520" spans="1:10" ht="15" x14ac:dyDescent="0.2">
      <c r="A520" s="277"/>
      <c r="B520" s="53" t="s">
        <v>412</v>
      </c>
      <c r="C520" s="30">
        <v>230</v>
      </c>
      <c r="D520" s="30">
        <v>260</v>
      </c>
      <c r="E520" s="54">
        <f>ROUND('BEBR 2019 Estimates'!C562,-1)</f>
        <v>260</v>
      </c>
      <c r="F520" s="31">
        <f t="shared" si="115"/>
        <v>30</v>
      </c>
      <c r="G520" s="31">
        <f t="shared" si="116"/>
        <v>0</v>
      </c>
      <c r="H520" s="32">
        <f t="shared" si="117"/>
        <v>0.13043478260869565</v>
      </c>
      <c r="I520" s="32">
        <f t="shared" si="117"/>
        <v>0</v>
      </c>
      <c r="J520" s="225"/>
    </row>
    <row r="521" spans="1:10" ht="15" x14ac:dyDescent="0.2">
      <c r="A521" s="277"/>
      <c r="B521" s="53" t="s">
        <v>413</v>
      </c>
      <c r="C521" s="30">
        <v>254</v>
      </c>
      <c r="D521" s="30">
        <v>250</v>
      </c>
      <c r="E521" s="54">
        <f>ROUND('BEBR 2019 Estimates'!C563,-1)</f>
        <v>260</v>
      </c>
      <c r="F521" s="31">
        <f t="shared" si="115"/>
        <v>6</v>
      </c>
      <c r="G521" s="31">
        <f t="shared" si="116"/>
        <v>10</v>
      </c>
      <c r="H521" s="32">
        <f t="shared" si="117"/>
        <v>2.3622047244094488E-2</v>
      </c>
      <c r="I521" s="32">
        <f t="shared" si="117"/>
        <v>0.04</v>
      </c>
      <c r="J521" s="225"/>
    </row>
    <row r="522" spans="1:10" ht="15" x14ac:dyDescent="0.2">
      <c r="A522" s="277"/>
      <c r="B522" s="53" t="s">
        <v>414</v>
      </c>
      <c r="C522" s="30">
        <v>5015</v>
      </c>
      <c r="D522" s="30">
        <v>5950</v>
      </c>
      <c r="E522" s="54">
        <f>ROUND('BEBR 2019 Estimates'!C564,-1)</f>
        <v>6200</v>
      </c>
      <c r="F522" s="31">
        <f t="shared" si="115"/>
        <v>1185</v>
      </c>
      <c r="G522" s="31">
        <f t="shared" si="116"/>
        <v>250</v>
      </c>
      <c r="H522" s="32">
        <f t="shared" si="117"/>
        <v>0.23629112662013957</v>
      </c>
      <c r="I522" s="32">
        <f t="shared" si="117"/>
        <v>4.2016806722689079E-2</v>
      </c>
      <c r="J522" s="225"/>
    </row>
    <row r="523" spans="1:10" ht="15" x14ac:dyDescent="0.2">
      <c r="A523" s="277"/>
      <c r="B523" s="53" t="s">
        <v>415</v>
      </c>
      <c r="C523" s="30">
        <v>1231</v>
      </c>
      <c r="D523" s="30">
        <v>1380</v>
      </c>
      <c r="E523" s="54">
        <f>ROUND('BEBR 2019 Estimates'!C565,-1)</f>
        <v>1430</v>
      </c>
      <c r="F523" s="31">
        <f t="shared" si="115"/>
        <v>199</v>
      </c>
      <c r="G523" s="31">
        <f t="shared" si="116"/>
        <v>50</v>
      </c>
      <c r="H523" s="32">
        <f t="shared" si="117"/>
        <v>0.16165718927701056</v>
      </c>
      <c r="I523" s="32">
        <f t="shared" si="117"/>
        <v>3.6231884057971016E-2</v>
      </c>
      <c r="J523" s="225"/>
    </row>
    <row r="524" spans="1:10" ht="15" x14ac:dyDescent="0.2">
      <c r="A524" s="277"/>
      <c r="B524" s="53" t="s">
        <v>417</v>
      </c>
      <c r="C524" s="30">
        <v>14225</v>
      </c>
      <c r="D524" s="30">
        <v>15790</v>
      </c>
      <c r="E524" s="54">
        <f>ROUND('BEBR 2019 Estimates'!C567,-1)</f>
        <v>16060</v>
      </c>
      <c r="F524" s="31">
        <f t="shared" si="115"/>
        <v>1835</v>
      </c>
      <c r="G524" s="31">
        <f t="shared" si="116"/>
        <v>270</v>
      </c>
      <c r="H524" s="32">
        <f t="shared" si="117"/>
        <v>0.1289982425307557</v>
      </c>
      <c r="I524" s="32">
        <f t="shared" si="117"/>
        <v>1.7099430018999367E-2</v>
      </c>
      <c r="J524" s="225"/>
    </row>
    <row r="525" spans="1:10" ht="15" x14ac:dyDescent="0.2">
      <c r="A525" s="277"/>
      <c r="B525" s="53" t="s">
        <v>416</v>
      </c>
      <c r="C525" s="30">
        <v>97422</v>
      </c>
      <c r="D525" s="30">
        <v>105590</v>
      </c>
      <c r="E525" s="54">
        <f>ROUND('BEBR 2019 Estimates'!C566,-1)</f>
        <v>107550</v>
      </c>
      <c r="F525" s="31">
        <f t="shared" si="115"/>
        <v>10128</v>
      </c>
      <c r="G525" s="31">
        <f t="shared" si="116"/>
        <v>1960</v>
      </c>
      <c r="H525" s="32">
        <f t="shared" si="117"/>
        <v>0.10396009114984295</v>
      </c>
      <c r="I525" s="32">
        <f t="shared" si="117"/>
        <v>1.8562363860214034E-2</v>
      </c>
      <c r="J525" s="225"/>
    </row>
    <row r="526" spans="1:10" ht="15" x14ac:dyDescent="0.2">
      <c r="A526" s="277"/>
      <c r="B526" s="53" t="s">
        <v>418</v>
      </c>
      <c r="C526" s="30">
        <v>3817</v>
      </c>
      <c r="D526" s="30">
        <v>3870</v>
      </c>
      <c r="E526" s="54">
        <f>ROUND('BEBR 2019 Estimates'!C568,-1)</f>
        <v>3980</v>
      </c>
      <c r="F526" s="31">
        <f t="shared" si="115"/>
        <v>163</v>
      </c>
      <c r="G526" s="31">
        <f t="shared" si="116"/>
        <v>110</v>
      </c>
      <c r="H526" s="32">
        <f t="shared" si="117"/>
        <v>4.270369400052397E-2</v>
      </c>
      <c r="I526" s="32">
        <f t="shared" si="117"/>
        <v>2.8423772609819122E-2</v>
      </c>
      <c r="J526" s="225"/>
    </row>
    <row r="527" spans="1:10" ht="15" x14ac:dyDescent="0.2">
      <c r="A527" s="277"/>
      <c r="B527" s="53" t="s">
        <v>419</v>
      </c>
      <c r="C527" s="30">
        <v>1562</v>
      </c>
      <c r="D527" s="30">
        <v>2090</v>
      </c>
      <c r="E527" s="54">
        <f>ROUND('BEBR 2019 Estimates'!C569,-1)</f>
        <v>2320</v>
      </c>
      <c r="F527" s="31">
        <f t="shared" si="115"/>
        <v>758</v>
      </c>
      <c r="G527" s="31">
        <f t="shared" si="116"/>
        <v>230</v>
      </c>
      <c r="H527" s="32">
        <f t="shared" si="117"/>
        <v>0.48527528809218951</v>
      </c>
      <c r="I527" s="32">
        <f t="shared" si="117"/>
        <v>0.11004784688995216</v>
      </c>
      <c r="J527" s="225"/>
    </row>
    <row r="528" spans="1:10" ht="15" x14ac:dyDescent="0.2">
      <c r="A528" s="277"/>
      <c r="B528" s="53" t="s">
        <v>420</v>
      </c>
      <c r="C528" s="30">
        <v>33874</v>
      </c>
      <c r="D528" s="30">
        <v>42830</v>
      </c>
      <c r="E528" s="54">
        <f>ROUND('BEBR 2019 Estimates'!C570,-1)</f>
        <v>44820</v>
      </c>
      <c r="F528" s="31">
        <f t="shared" si="115"/>
        <v>10946</v>
      </c>
      <c r="G528" s="31">
        <f t="shared" si="116"/>
        <v>1990</v>
      </c>
      <c r="H528" s="32">
        <f t="shared" si="117"/>
        <v>0.32313869044104621</v>
      </c>
      <c r="I528" s="32">
        <f t="shared" si="117"/>
        <v>4.6462759747840296E-2</v>
      </c>
      <c r="J528" s="225"/>
    </row>
    <row r="529" spans="1:10" ht="15" x14ac:dyDescent="0.2">
      <c r="A529" s="277"/>
      <c r="B529" s="53" t="s">
        <v>19</v>
      </c>
      <c r="C529" s="30">
        <v>375622</v>
      </c>
      <c r="D529" s="30">
        <v>413180</v>
      </c>
      <c r="E529" s="54">
        <f>ROUND('BEBR 2019 Estimates'!C571,-1)</f>
        <v>423370</v>
      </c>
      <c r="F529" s="31">
        <f t="shared" si="115"/>
        <v>47748</v>
      </c>
      <c r="G529" s="31">
        <f t="shared" si="116"/>
        <v>10190</v>
      </c>
      <c r="H529" s="32">
        <f t="shared" si="117"/>
        <v>0.12711715501221973</v>
      </c>
      <c r="I529" s="32">
        <f t="shared" si="117"/>
        <v>2.46623747519241E-2</v>
      </c>
      <c r="J529" s="225"/>
    </row>
    <row r="530" spans="1:10" ht="15" x14ac:dyDescent="0.2">
      <c r="A530" s="277"/>
      <c r="B530" s="231"/>
      <c r="C530" s="233"/>
      <c r="D530" s="233"/>
      <c r="E530" s="228"/>
      <c r="F530" s="229"/>
      <c r="G530" s="229"/>
      <c r="H530" s="230"/>
      <c r="I530" s="230"/>
      <c r="J530" s="225"/>
    </row>
    <row r="531" spans="1:10" ht="15.75" x14ac:dyDescent="0.25">
      <c r="A531" s="277"/>
      <c r="B531" s="264" t="s">
        <v>657</v>
      </c>
      <c r="C531" s="260">
        <v>74364</v>
      </c>
      <c r="D531" s="260">
        <v>73000</v>
      </c>
      <c r="E531" s="261">
        <f>ROUND('BEBR 2019 Estimates'!C574,-2)</f>
        <v>73300</v>
      </c>
      <c r="F531" s="262">
        <f t="shared" ref="F531:F537" si="118">E531-C531</f>
        <v>-1064</v>
      </c>
      <c r="G531" s="262">
        <f t="shared" ref="G531:G537" si="119">E531-D531</f>
        <v>300</v>
      </c>
      <c r="H531" s="263">
        <f t="shared" ref="H531:I537" si="120">F531/C531</f>
        <v>-1.4307998493894896E-2</v>
      </c>
      <c r="I531" s="263">
        <f t="shared" si="120"/>
        <v>4.10958904109589E-3</v>
      </c>
      <c r="J531" s="225"/>
    </row>
    <row r="532" spans="1:10" ht="15" x14ac:dyDescent="0.2">
      <c r="A532" s="277"/>
      <c r="B532" s="53" t="s">
        <v>422</v>
      </c>
      <c r="C532" s="30">
        <v>1577</v>
      </c>
      <c r="D532" s="30">
        <v>1550</v>
      </c>
      <c r="E532" s="54">
        <f>ROUND('BEBR 2019 Estimates'!C575,-1)</f>
        <v>1580</v>
      </c>
      <c r="F532" s="31">
        <f t="shared" si="118"/>
        <v>3</v>
      </c>
      <c r="G532" s="31">
        <f t="shared" si="119"/>
        <v>30</v>
      </c>
      <c r="H532" s="32">
        <f t="shared" si="120"/>
        <v>1.9023462270133164E-3</v>
      </c>
      <c r="I532" s="32">
        <f t="shared" si="120"/>
        <v>1.935483870967742E-2</v>
      </c>
      <c r="J532" s="225"/>
    </row>
    <row r="533" spans="1:10" ht="15" x14ac:dyDescent="0.2">
      <c r="A533" s="277"/>
      <c r="B533" s="53" t="s">
        <v>423</v>
      </c>
      <c r="C533" s="30">
        <v>1403</v>
      </c>
      <c r="D533" s="30">
        <v>1340</v>
      </c>
      <c r="E533" s="54">
        <f>ROUND('BEBR 2019 Estimates'!C576,-1)</f>
        <v>1350</v>
      </c>
      <c r="F533" s="31">
        <f t="shared" si="118"/>
        <v>-53</v>
      </c>
      <c r="G533" s="31">
        <f t="shared" si="119"/>
        <v>10</v>
      </c>
      <c r="H533" s="32">
        <f t="shared" si="120"/>
        <v>-3.7776193870277974E-2</v>
      </c>
      <c r="I533" s="32">
        <f t="shared" si="120"/>
        <v>7.462686567164179E-3</v>
      </c>
      <c r="J533" s="225"/>
    </row>
    <row r="534" spans="1:10" ht="15" x14ac:dyDescent="0.2">
      <c r="A534" s="277"/>
      <c r="B534" s="53" t="s">
        <v>424</v>
      </c>
      <c r="C534" s="30">
        <v>10558</v>
      </c>
      <c r="D534" s="30">
        <v>10650</v>
      </c>
      <c r="E534" s="54">
        <f>ROUND('BEBR 2019 Estimates'!C577,-1)</f>
        <v>10720</v>
      </c>
      <c r="F534" s="31">
        <f t="shared" si="118"/>
        <v>162</v>
      </c>
      <c r="G534" s="31">
        <f t="shared" si="119"/>
        <v>70</v>
      </c>
      <c r="H534" s="32">
        <f t="shared" si="120"/>
        <v>1.5343815116499336E-2</v>
      </c>
      <c r="I534" s="32">
        <f t="shared" si="120"/>
        <v>6.5727699530516428E-3</v>
      </c>
      <c r="J534" s="225"/>
    </row>
    <row r="535" spans="1:10" ht="15" x14ac:dyDescent="0.2">
      <c r="A535" s="277"/>
      <c r="B535" s="53" t="s">
        <v>425</v>
      </c>
      <c r="C535" s="30">
        <v>912</v>
      </c>
      <c r="D535" s="30">
        <v>870</v>
      </c>
      <c r="E535" s="54">
        <f>ROUND('BEBR 2019 Estimates'!C578,-1)</f>
        <v>880</v>
      </c>
      <c r="F535" s="31">
        <f t="shared" si="118"/>
        <v>-32</v>
      </c>
      <c r="G535" s="31">
        <f t="shared" si="119"/>
        <v>10</v>
      </c>
      <c r="H535" s="32">
        <f t="shared" si="120"/>
        <v>-3.5087719298245612E-2</v>
      </c>
      <c r="I535" s="32">
        <f t="shared" si="120"/>
        <v>1.1494252873563218E-2</v>
      </c>
      <c r="J535" s="225"/>
    </row>
    <row r="536" spans="1:10" ht="15" x14ac:dyDescent="0.2">
      <c r="A536" s="277"/>
      <c r="B536" s="53" t="s">
        <v>426</v>
      </c>
      <c r="C536" s="30">
        <v>701</v>
      </c>
      <c r="D536" s="30">
        <v>710</v>
      </c>
      <c r="E536" s="54">
        <f>ROUND('BEBR 2019 Estimates'!C579,-1)</f>
        <v>720</v>
      </c>
      <c r="F536" s="31">
        <f t="shared" si="118"/>
        <v>19</v>
      </c>
      <c r="G536" s="31">
        <f t="shared" si="119"/>
        <v>10</v>
      </c>
      <c r="H536" s="32">
        <f t="shared" si="120"/>
        <v>2.710413694721826E-2</v>
      </c>
      <c r="I536" s="32">
        <f t="shared" si="120"/>
        <v>1.4084507042253521E-2</v>
      </c>
      <c r="J536" s="225"/>
    </row>
    <row r="537" spans="1:10" ht="15" x14ac:dyDescent="0.2">
      <c r="A537" s="277"/>
      <c r="B537" s="53" t="s">
        <v>19</v>
      </c>
      <c r="C537" s="30">
        <v>59213</v>
      </c>
      <c r="D537" s="30">
        <v>57860</v>
      </c>
      <c r="E537" s="54">
        <f>ROUND('BEBR 2019 Estimates'!C580,-1)</f>
        <v>58020</v>
      </c>
      <c r="F537" s="31">
        <f t="shared" si="118"/>
        <v>-1193</v>
      </c>
      <c r="G537" s="31">
        <f t="shared" si="119"/>
        <v>160</v>
      </c>
      <c r="H537" s="32">
        <f t="shared" si="120"/>
        <v>-2.0147602722375153E-2</v>
      </c>
      <c r="I537" s="32">
        <f t="shared" si="120"/>
        <v>2.7652955409609402E-3</v>
      </c>
      <c r="J537" s="225"/>
    </row>
    <row r="538" spans="1:10" ht="15" x14ac:dyDescent="0.2">
      <c r="A538" s="277"/>
      <c r="B538" s="231"/>
      <c r="C538" s="233"/>
      <c r="D538" s="233"/>
      <c r="E538" s="228"/>
      <c r="F538" s="229"/>
      <c r="G538" s="229"/>
      <c r="H538" s="230"/>
      <c r="I538" s="230"/>
      <c r="J538" s="225"/>
    </row>
    <row r="539" spans="1:10" ht="15.75" x14ac:dyDescent="0.25">
      <c r="A539" s="277"/>
      <c r="B539" s="264" t="s">
        <v>658</v>
      </c>
      <c r="C539" s="260">
        <v>190039</v>
      </c>
      <c r="D539" s="260">
        <v>238700</v>
      </c>
      <c r="E539" s="261">
        <f>ROUND('BEBR 2019 Estimates'!C583,-2)</f>
        <v>254400</v>
      </c>
      <c r="F539" s="262">
        <f t="shared" ref="F539:F544" si="121">E539-C539</f>
        <v>64361</v>
      </c>
      <c r="G539" s="262">
        <f t="shared" ref="G539:G544" si="122">E539-D539</f>
        <v>15700</v>
      </c>
      <c r="H539" s="263">
        <f>F539/C539</f>
        <v>0.33867258825819962</v>
      </c>
      <c r="I539" s="263">
        <f>G539/D539</f>
        <v>6.5772936740678675E-2</v>
      </c>
      <c r="J539" s="225"/>
    </row>
    <row r="540" spans="1:10" ht="18" x14ac:dyDescent="0.2">
      <c r="A540" s="277"/>
      <c r="B540" s="53" t="s">
        <v>1465</v>
      </c>
      <c r="C540" s="30">
        <v>580</v>
      </c>
      <c r="D540" s="30">
        <v>0</v>
      </c>
      <c r="E540" s="54">
        <f>ROUND('BEBR 2019 Estimates'!C584,-1)</f>
        <v>0</v>
      </c>
      <c r="F540" s="31">
        <f t="shared" si="121"/>
        <v>-580</v>
      </c>
      <c r="G540" s="31">
        <f t="shared" si="122"/>
        <v>0</v>
      </c>
      <c r="H540" s="32">
        <f>F540/C540</f>
        <v>-1</v>
      </c>
      <c r="I540" s="32" t="e">
        <f>G540/D540</f>
        <v>#DIV/0!</v>
      </c>
      <c r="J540" s="225"/>
    </row>
    <row r="541" spans="1:10" ht="15" x14ac:dyDescent="0.2">
      <c r="A541" s="277"/>
      <c r="B541" s="53" t="s">
        <v>125</v>
      </c>
      <c r="C541" s="30">
        <v>0</v>
      </c>
      <c r="D541" s="30">
        <v>2</v>
      </c>
      <c r="E541" s="54">
        <f>ROUND('BEBR 2019 Estimates'!C585,0)</f>
        <v>2</v>
      </c>
      <c r="F541" s="31">
        <f t="shared" si="121"/>
        <v>2</v>
      </c>
      <c r="G541" s="31">
        <f t="shared" si="122"/>
        <v>0</v>
      </c>
      <c r="H541" s="32">
        <v>0</v>
      </c>
      <c r="I541" s="32">
        <v>0</v>
      </c>
      <c r="J541" s="225"/>
    </row>
    <row r="542" spans="1:10" ht="15" x14ac:dyDescent="0.2">
      <c r="A542" s="277"/>
      <c r="B542" s="53" t="s">
        <v>428</v>
      </c>
      <c r="C542" s="30">
        <v>12975</v>
      </c>
      <c r="D542" s="30">
        <v>14020</v>
      </c>
      <c r="E542" s="54">
        <f>ROUND('BEBR 2019 Estimates'!C586,-1)</f>
        <v>14650</v>
      </c>
      <c r="F542" s="31">
        <f t="shared" si="121"/>
        <v>1675</v>
      </c>
      <c r="G542" s="31">
        <f t="shared" si="122"/>
        <v>630</v>
      </c>
      <c r="H542" s="32">
        <f t="shared" ref="H542:I544" si="123">F542/C542</f>
        <v>0.12909441233140656</v>
      </c>
      <c r="I542" s="32">
        <f t="shared" si="123"/>
        <v>4.49358059914408E-2</v>
      </c>
      <c r="J542" s="225"/>
    </row>
    <row r="543" spans="1:10" ht="15" x14ac:dyDescent="0.2">
      <c r="A543" s="277"/>
      <c r="B543" s="53" t="s">
        <v>429</v>
      </c>
      <c r="C543" s="30">
        <v>6176</v>
      </c>
      <c r="D543" s="30">
        <v>6710</v>
      </c>
      <c r="E543" s="54">
        <f>ROUND('BEBR 2019 Estimates'!C587,-1)</f>
        <v>6750</v>
      </c>
      <c r="F543" s="31">
        <f t="shared" si="121"/>
        <v>574</v>
      </c>
      <c r="G543" s="31">
        <f t="shared" si="122"/>
        <v>40</v>
      </c>
      <c r="H543" s="32">
        <f t="shared" si="123"/>
        <v>9.2940414507772018E-2</v>
      </c>
      <c r="I543" s="32">
        <f t="shared" si="123"/>
        <v>5.9612518628912071E-3</v>
      </c>
      <c r="J543" s="225"/>
    </row>
    <row r="544" spans="1:10" ht="15" x14ac:dyDescent="0.2">
      <c r="A544" s="277"/>
      <c r="B544" s="53" t="s">
        <v>19</v>
      </c>
      <c r="C544" s="30">
        <v>170308</v>
      </c>
      <c r="D544" s="30">
        <v>218010</v>
      </c>
      <c r="E544" s="54">
        <f>ROUND('BEBR 2019 Estimates'!C588,-1)</f>
        <v>233010</v>
      </c>
      <c r="F544" s="31">
        <f t="shared" si="121"/>
        <v>62702</v>
      </c>
      <c r="G544" s="31">
        <f t="shared" si="122"/>
        <v>15000</v>
      </c>
      <c r="H544" s="32">
        <f t="shared" si="123"/>
        <v>0.36816825985860913</v>
      </c>
      <c r="I544" s="32">
        <f t="shared" si="123"/>
        <v>6.880418329434429E-2</v>
      </c>
      <c r="J544" s="225"/>
    </row>
    <row r="545" spans="1:10" ht="15" x14ac:dyDescent="0.2">
      <c r="A545" s="277"/>
      <c r="B545" s="231"/>
      <c r="C545" s="233"/>
      <c r="D545" s="233"/>
      <c r="E545" s="228"/>
      <c r="F545" s="229"/>
      <c r="G545" s="229"/>
      <c r="H545" s="230"/>
      <c r="I545" s="230"/>
      <c r="J545" s="225"/>
    </row>
    <row r="546" spans="1:10" ht="15.75" x14ac:dyDescent="0.25">
      <c r="A546" s="277"/>
      <c r="B546" s="264" t="s">
        <v>659</v>
      </c>
      <c r="C546" s="260">
        <v>277789</v>
      </c>
      <c r="D546" s="260">
        <v>302400</v>
      </c>
      <c r="E546" s="261">
        <f>ROUND('BEBR 2019 Estimates'!C591,-2)</f>
        <v>309400</v>
      </c>
      <c r="F546" s="262">
        <f>E546-C546</f>
        <v>31611</v>
      </c>
      <c r="G546" s="262">
        <f>E546-D546</f>
        <v>7000</v>
      </c>
      <c r="H546" s="263">
        <f t="shared" ref="H546:I550" si="124">F546/C546</f>
        <v>0.11379500268189165</v>
      </c>
      <c r="I546" s="263">
        <f t="shared" si="124"/>
        <v>2.3148148148148147E-2</v>
      </c>
      <c r="J546" s="225"/>
    </row>
    <row r="547" spans="1:10" ht="15" x14ac:dyDescent="0.2">
      <c r="A547" s="277"/>
      <c r="B547" s="53" t="s">
        <v>431</v>
      </c>
      <c r="C547" s="30">
        <v>41590</v>
      </c>
      <c r="D547" s="30">
        <v>43330</v>
      </c>
      <c r="E547" s="54">
        <f>ROUND('BEBR 2019 Estimates'!C592,-1)</f>
        <v>43650</v>
      </c>
      <c r="F547" s="31">
        <f>E547-C547</f>
        <v>2060</v>
      </c>
      <c r="G547" s="31">
        <f>E547-D547</f>
        <v>320</v>
      </c>
      <c r="H547" s="32">
        <f t="shared" si="124"/>
        <v>4.9531137292618418E-2</v>
      </c>
      <c r="I547" s="32">
        <f t="shared" si="124"/>
        <v>7.3851834756519736E-3</v>
      </c>
      <c r="J547" s="225"/>
    </row>
    <row r="548" spans="1:10" ht="15" x14ac:dyDescent="0.2">
      <c r="A548" s="277"/>
      <c r="B548" s="53" t="s">
        <v>432</v>
      </c>
      <c r="C548" s="30">
        <v>164603</v>
      </c>
      <c r="D548" s="30">
        <v>185840</v>
      </c>
      <c r="E548" s="54">
        <f>ROUND('BEBR 2019 Estimates'!C593,-1)</f>
        <v>191900</v>
      </c>
      <c r="F548" s="31">
        <f>E548-C548</f>
        <v>27297</v>
      </c>
      <c r="G548" s="31">
        <f>E548-D548</f>
        <v>6060</v>
      </c>
      <c r="H548" s="32">
        <f t="shared" si="124"/>
        <v>0.16583537359586398</v>
      </c>
      <c r="I548" s="32">
        <f t="shared" si="124"/>
        <v>3.2608695652173912E-2</v>
      </c>
      <c r="J548" s="225"/>
    </row>
    <row r="549" spans="1:10" ht="15" x14ac:dyDescent="0.2">
      <c r="A549" s="277"/>
      <c r="B549" s="53" t="s">
        <v>433</v>
      </c>
      <c r="C549" s="30">
        <v>590</v>
      </c>
      <c r="D549" s="30">
        <v>630</v>
      </c>
      <c r="E549" s="54">
        <f>ROUND('BEBR 2019 Estimates'!C594,-1)</f>
        <v>650</v>
      </c>
      <c r="F549" s="31">
        <f>E549-C549</f>
        <v>60</v>
      </c>
      <c r="G549" s="31">
        <f>E549-D549</f>
        <v>20</v>
      </c>
      <c r="H549" s="32">
        <f t="shared" si="124"/>
        <v>0.10169491525423729</v>
      </c>
      <c r="I549" s="32">
        <f t="shared" si="124"/>
        <v>3.1746031746031744E-2</v>
      </c>
      <c r="J549" s="225"/>
    </row>
    <row r="550" spans="1:10" ht="15" x14ac:dyDescent="0.2">
      <c r="A550" s="277"/>
      <c r="B550" s="53" t="s">
        <v>19</v>
      </c>
      <c r="C550" s="30">
        <v>71006</v>
      </c>
      <c r="D550" s="30">
        <v>72630</v>
      </c>
      <c r="E550" s="54">
        <f>ROUND('BEBR 2019 Estimates'!C595,-1)</f>
        <v>73160</v>
      </c>
      <c r="F550" s="31">
        <f>E550-C550</f>
        <v>2154</v>
      </c>
      <c r="G550" s="31">
        <f>E550-D550</f>
        <v>530</v>
      </c>
      <c r="H550" s="32">
        <f t="shared" si="124"/>
        <v>3.0335464608624622E-2</v>
      </c>
      <c r="I550" s="32">
        <f t="shared" si="124"/>
        <v>7.2972600853641748E-3</v>
      </c>
      <c r="J550" s="225"/>
    </row>
    <row r="551" spans="1:10" ht="15" x14ac:dyDescent="0.2">
      <c r="A551" s="277"/>
      <c r="B551" s="231"/>
      <c r="C551" s="233"/>
      <c r="D551" s="233"/>
      <c r="E551" s="228"/>
      <c r="F551" s="229"/>
      <c r="G551" s="229"/>
      <c r="H551" s="230"/>
      <c r="I551" s="230"/>
      <c r="J551" s="225"/>
    </row>
    <row r="552" spans="1:10" ht="15.75" x14ac:dyDescent="0.25">
      <c r="A552" s="277"/>
      <c r="B552" s="264" t="s">
        <v>660</v>
      </c>
      <c r="C552" s="260">
        <v>151372</v>
      </c>
      <c r="D552" s="260">
        <v>174900</v>
      </c>
      <c r="E552" s="261">
        <f>ROUND('BEBR 2019 Estimates'!C598,-2)</f>
        <v>179100</v>
      </c>
      <c r="F552" s="262">
        <f>E552-C552</f>
        <v>27728</v>
      </c>
      <c r="G552" s="262">
        <f>E552-D552</f>
        <v>4200</v>
      </c>
      <c r="H552" s="263">
        <f t="shared" ref="H552:I556" si="125">F552/C552</f>
        <v>0.18317786644822029</v>
      </c>
      <c r="I552" s="263">
        <f t="shared" si="125"/>
        <v>2.4013722126929673E-2</v>
      </c>
      <c r="J552" s="225"/>
    </row>
    <row r="553" spans="1:10" ht="15" x14ac:dyDescent="0.2">
      <c r="A553" s="277"/>
      <c r="B553" s="53" t="s">
        <v>435</v>
      </c>
      <c r="C553" s="30">
        <v>5763</v>
      </c>
      <c r="D553" s="30">
        <v>5850</v>
      </c>
      <c r="E553" s="54">
        <f>ROUND('BEBR 2019 Estimates'!C599,-1)</f>
        <v>5850</v>
      </c>
      <c r="F553" s="31">
        <f>E553-C553</f>
        <v>87</v>
      </c>
      <c r="G553" s="31">
        <f>E553-D553</f>
        <v>0</v>
      </c>
      <c r="H553" s="32">
        <f t="shared" si="125"/>
        <v>1.5096304008328995E-2</v>
      </c>
      <c r="I553" s="32">
        <f t="shared" si="125"/>
        <v>0</v>
      </c>
      <c r="J553" s="225"/>
    </row>
    <row r="554" spans="1:10" ht="15" x14ac:dyDescent="0.2">
      <c r="A554" s="277"/>
      <c r="B554" s="53" t="s">
        <v>436</v>
      </c>
      <c r="C554" s="30">
        <v>533</v>
      </c>
      <c r="D554" s="30">
        <v>520</v>
      </c>
      <c r="E554" s="54">
        <f>ROUND('BEBR 2019 Estimates'!C600,-1)</f>
        <v>520</v>
      </c>
      <c r="F554" s="31">
        <f>E554-C554</f>
        <v>-13</v>
      </c>
      <c r="G554" s="31">
        <f>E554-D554</f>
        <v>0</v>
      </c>
      <c r="H554" s="32">
        <f t="shared" si="125"/>
        <v>-2.4390243902439025E-2</v>
      </c>
      <c r="I554" s="32">
        <f t="shared" si="125"/>
        <v>0</v>
      </c>
      <c r="J554" s="225"/>
    </row>
    <row r="555" spans="1:10" ht="15" x14ac:dyDescent="0.2">
      <c r="A555" s="277"/>
      <c r="B555" s="53" t="s">
        <v>437</v>
      </c>
      <c r="C555" s="30">
        <v>8826</v>
      </c>
      <c r="D555" s="30">
        <v>10190</v>
      </c>
      <c r="E555" s="54">
        <f>ROUND('BEBR 2019 Estimates'!C601,-1)</f>
        <v>10550</v>
      </c>
      <c r="F555" s="31">
        <f>E555-C555</f>
        <v>1724</v>
      </c>
      <c r="G555" s="31">
        <f>E555-D555</f>
        <v>360</v>
      </c>
      <c r="H555" s="32">
        <f t="shared" si="125"/>
        <v>0.19533197371402675</v>
      </c>
      <c r="I555" s="32">
        <f t="shared" si="125"/>
        <v>3.5328753680078512E-2</v>
      </c>
      <c r="J555" s="225"/>
    </row>
    <row r="556" spans="1:10" ht="15" x14ac:dyDescent="0.2">
      <c r="A556" s="277"/>
      <c r="B556" s="53" t="s">
        <v>19</v>
      </c>
      <c r="C556" s="30">
        <v>136250</v>
      </c>
      <c r="D556" s="30">
        <v>158330</v>
      </c>
      <c r="E556" s="54">
        <f>ROUND('BEBR 2019 Estimates'!C602,-1)</f>
        <v>162130</v>
      </c>
      <c r="F556" s="31">
        <f>E556-C556</f>
        <v>25880</v>
      </c>
      <c r="G556" s="31">
        <f>E556-D556</f>
        <v>3800</v>
      </c>
      <c r="H556" s="32">
        <f t="shared" si="125"/>
        <v>0.18994495412844037</v>
      </c>
      <c r="I556" s="32">
        <f t="shared" si="125"/>
        <v>2.4000505273795238E-2</v>
      </c>
      <c r="J556" s="225"/>
    </row>
    <row r="557" spans="1:10" ht="15" x14ac:dyDescent="0.2">
      <c r="A557" s="277"/>
      <c r="B557" s="231"/>
      <c r="C557" s="233"/>
      <c r="D557" s="233"/>
      <c r="E557" s="228"/>
      <c r="F557" s="229"/>
      <c r="G557" s="229"/>
      <c r="H557" s="230"/>
      <c r="I557" s="230"/>
      <c r="J557" s="225"/>
    </row>
    <row r="558" spans="1:10" ht="15.75" x14ac:dyDescent="0.25">
      <c r="A558" s="277"/>
      <c r="B558" s="264" t="s">
        <v>661</v>
      </c>
      <c r="C558" s="260">
        <v>379448</v>
      </c>
      <c r="D558" s="260">
        <v>417400</v>
      </c>
      <c r="E558" s="261">
        <f>ROUND('BEBR 2019 Estimates'!C605,-2)</f>
        <v>426300</v>
      </c>
      <c r="F558" s="262">
        <f t="shared" ref="F558:F563" si="126">E558-C558</f>
        <v>46852</v>
      </c>
      <c r="G558" s="262">
        <f t="shared" ref="G558:G563" si="127">E558-D558</f>
        <v>8900</v>
      </c>
      <c r="H558" s="263">
        <f t="shared" ref="H558:I563" si="128">F558/C558</f>
        <v>0.12347409921781113</v>
      </c>
      <c r="I558" s="263">
        <f t="shared" si="128"/>
        <v>2.1322472448490656E-2</v>
      </c>
      <c r="J558" s="225"/>
    </row>
    <row r="559" spans="1:10" ht="15" x14ac:dyDescent="0.2">
      <c r="A559" s="277"/>
      <c r="B559" s="53" t="s">
        <v>242</v>
      </c>
      <c r="C559" s="30">
        <v>4490</v>
      </c>
      <c r="D559" s="30">
        <v>4560</v>
      </c>
      <c r="E559" s="54">
        <f>ROUND('BEBR 2019 Estimates'!C606,-1)</f>
        <v>4590</v>
      </c>
      <c r="F559" s="31">
        <f t="shared" si="126"/>
        <v>100</v>
      </c>
      <c r="G559" s="31">
        <f t="shared" si="127"/>
        <v>30</v>
      </c>
      <c r="H559" s="32">
        <f t="shared" si="128"/>
        <v>2.2271714922048998E-2</v>
      </c>
      <c r="I559" s="32">
        <f t="shared" si="128"/>
        <v>6.5789473684210523E-3</v>
      </c>
      <c r="J559" s="225"/>
    </row>
    <row r="560" spans="1:10" ht="15" x14ac:dyDescent="0.2">
      <c r="A560" s="277"/>
      <c r="B560" s="53" t="s">
        <v>439</v>
      </c>
      <c r="C560" s="30">
        <v>57357</v>
      </c>
      <c r="D560" s="30">
        <v>70630</v>
      </c>
      <c r="E560" s="54">
        <f>ROUND('BEBR 2019 Estimates'!C607,-1)</f>
        <v>73650</v>
      </c>
      <c r="F560" s="31">
        <f t="shared" si="126"/>
        <v>16293</v>
      </c>
      <c r="G560" s="31">
        <f t="shared" si="127"/>
        <v>3020</v>
      </c>
      <c r="H560" s="32">
        <f t="shared" si="128"/>
        <v>0.28406297400491659</v>
      </c>
      <c r="I560" s="32">
        <f t="shared" si="128"/>
        <v>4.275803482939261E-2</v>
      </c>
      <c r="J560" s="225"/>
    </row>
    <row r="561" spans="1:10" ht="15" x14ac:dyDescent="0.2">
      <c r="A561" s="277"/>
      <c r="B561" s="53" t="s">
        <v>440</v>
      </c>
      <c r="C561" s="30">
        <v>51917</v>
      </c>
      <c r="D561" s="30">
        <v>55830</v>
      </c>
      <c r="E561" s="54">
        <f>ROUND('BEBR 2019 Estimates'!C608,-1)</f>
        <v>56690</v>
      </c>
      <c r="F561" s="31">
        <f t="shared" si="126"/>
        <v>4773</v>
      </c>
      <c r="G561" s="31">
        <f t="shared" si="127"/>
        <v>860</v>
      </c>
      <c r="H561" s="32">
        <f t="shared" si="128"/>
        <v>9.1935204268351403E-2</v>
      </c>
      <c r="I561" s="32">
        <f t="shared" si="128"/>
        <v>1.5403904710728999E-2</v>
      </c>
      <c r="J561" s="225"/>
    </row>
    <row r="562" spans="1:10" ht="15" x14ac:dyDescent="0.2">
      <c r="A562" s="277"/>
      <c r="B562" s="53" t="s">
        <v>441</v>
      </c>
      <c r="C562" s="30">
        <v>20748</v>
      </c>
      <c r="D562" s="30">
        <v>22780</v>
      </c>
      <c r="E562" s="54">
        <f>ROUND('BEBR 2019 Estimates'!C609,-1)</f>
        <v>23320</v>
      </c>
      <c r="F562" s="31">
        <f t="shared" si="126"/>
        <v>2572</v>
      </c>
      <c r="G562" s="31">
        <f t="shared" si="127"/>
        <v>540</v>
      </c>
      <c r="H562" s="32">
        <f t="shared" si="128"/>
        <v>0.12396375554270291</v>
      </c>
      <c r="I562" s="32">
        <f t="shared" si="128"/>
        <v>2.3705004389815629E-2</v>
      </c>
      <c r="J562" s="225"/>
    </row>
    <row r="563" spans="1:10" ht="15" x14ac:dyDescent="0.2">
      <c r="A563" s="277"/>
      <c r="B563" s="53" t="s">
        <v>19</v>
      </c>
      <c r="C563" s="30">
        <v>244936</v>
      </c>
      <c r="D563" s="30">
        <v>263640</v>
      </c>
      <c r="E563" s="54">
        <f>ROUND('BEBR 2019 Estimates'!C610,-1)</f>
        <v>268030</v>
      </c>
      <c r="F563" s="31">
        <f t="shared" si="126"/>
        <v>23094</v>
      </c>
      <c r="G563" s="31">
        <f t="shared" si="127"/>
        <v>4390</v>
      </c>
      <c r="H563" s="32">
        <f t="shared" si="128"/>
        <v>9.4285854263971E-2</v>
      </c>
      <c r="I563" s="32">
        <f t="shared" si="128"/>
        <v>1.6651494462145349E-2</v>
      </c>
      <c r="J563" s="225"/>
    </row>
    <row r="564" spans="1:10" ht="15" x14ac:dyDescent="0.2">
      <c r="A564" s="277"/>
      <c r="B564" s="231"/>
      <c r="C564" s="233"/>
      <c r="D564" s="233"/>
      <c r="E564" s="228"/>
      <c r="F564" s="229"/>
      <c r="G564" s="229"/>
      <c r="H564" s="230"/>
      <c r="I564" s="230"/>
      <c r="J564" s="225"/>
    </row>
    <row r="565" spans="1:10" ht="15.75" x14ac:dyDescent="0.25">
      <c r="A565" s="277"/>
      <c r="B565" s="264" t="s">
        <v>662</v>
      </c>
      <c r="C565" s="260">
        <v>422718</v>
      </c>
      <c r="D565" s="260">
        <v>463600</v>
      </c>
      <c r="E565" s="261">
        <f>ROUND('BEBR 2019 Estimates'!C613,-2)</f>
        <v>471700</v>
      </c>
      <c r="F565" s="262">
        <f t="shared" ref="F565:F573" si="129">E565-C565</f>
        <v>48982</v>
      </c>
      <c r="G565" s="262">
        <f t="shared" ref="G565:G573" si="130">E565-D565</f>
        <v>8100</v>
      </c>
      <c r="H565" s="263">
        <f t="shared" ref="H565:I573" si="131">F565/C565</f>
        <v>0.11587393960039553</v>
      </c>
      <c r="I565" s="263">
        <f t="shared" si="131"/>
        <v>1.7471958584987058E-2</v>
      </c>
      <c r="J565" s="225"/>
    </row>
    <row r="566" spans="1:10" ht="15" x14ac:dyDescent="0.2">
      <c r="A566" s="277"/>
      <c r="B566" s="53" t="s">
        <v>443</v>
      </c>
      <c r="C566" s="30">
        <v>41496</v>
      </c>
      <c r="D566" s="30">
        <v>44950</v>
      </c>
      <c r="E566" s="54">
        <f>ROUND('BEBR 2019 Estimates'!C614,-1)</f>
        <v>45290</v>
      </c>
      <c r="F566" s="31">
        <f t="shared" si="129"/>
        <v>3794</v>
      </c>
      <c r="G566" s="31">
        <f t="shared" si="130"/>
        <v>340</v>
      </c>
      <c r="H566" s="32">
        <f t="shared" si="131"/>
        <v>9.143049932523617E-2</v>
      </c>
      <c r="I566" s="32">
        <f t="shared" si="131"/>
        <v>7.5639599555061181E-3</v>
      </c>
      <c r="J566" s="225"/>
    </row>
    <row r="567" spans="1:10" ht="15" x14ac:dyDescent="0.2">
      <c r="A567" s="277"/>
      <c r="B567" s="53" t="s">
        <v>444</v>
      </c>
      <c r="C567" s="30">
        <v>26241</v>
      </c>
      <c r="D567" s="30">
        <v>29780</v>
      </c>
      <c r="E567" s="54">
        <f>ROUND('BEBR 2019 Estimates'!C615,-1)</f>
        <v>30040</v>
      </c>
      <c r="F567" s="31">
        <f t="shared" si="129"/>
        <v>3799</v>
      </c>
      <c r="G567" s="31">
        <f t="shared" si="130"/>
        <v>260</v>
      </c>
      <c r="H567" s="32">
        <f t="shared" si="131"/>
        <v>0.14477344613391258</v>
      </c>
      <c r="I567" s="32">
        <f t="shared" si="131"/>
        <v>8.7306917394224318E-3</v>
      </c>
      <c r="J567" s="225"/>
    </row>
    <row r="568" spans="1:10" ht="15" x14ac:dyDescent="0.2">
      <c r="A568" s="277"/>
      <c r="B568" s="53" t="s">
        <v>445</v>
      </c>
      <c r="C568" s="30">
        <v>13822</v>
      </c>
      <c r="D568" s="30">
        <v>16750</v>
      </c>
      <c r="E568" s="54">
        <f>ROUND('BEBR 2019 Estimates'!C616,-1)</f>
        <v>17450</v>
      </c>
      <c r="F568" s="31">
        <f t="shared" si="129"/>
        <v>3628</v>
      </c>
      <c r="G568" s="31">
        <f t="shared" si="130"/>
        <v>700</v>
      </c>
      <c r="H568" s="32">
        <f t="shared" si="131"/>
        <v>0.26248010418173928</v>
      </c>
      <c r="I568" s="32">
        <f t="shared" si="131"/>
        <v>4.1791044776119404E-2</v>
      </c>
      <c r="J568" s="225"/>
    </row>
    <row r="569" spans="1:10" ht="15" x14ac:dyDescent="0.2">
      <c r="A569" s="277"/>
      <c r="B569" s="53" t="s">
        <v>446</v>
      </c>
      <c r="C569" s="30">
        <v>13657</v>
      </c>
      <c r="D569" s="30">
        <v>15280</v>
      </c>
      <c r="E569" s="54">
        <f>ROUND('BEBR 2019 Estimates'!C617,-1)</f>
        <v>15820</v>
      </c>
      <c r="F569" s="31">
        <f t="shared" si="129"/>
        <v>2163</v>
      </c>
      <c r="G569" s="31">
        <f t="shared" si="130"/>
        <v>540</v>
      </c>
      <c r="H569" s="32">
        <f t="shared" si="131"/>
        <v>0.1583803177857509</v>
      </c>
      <c r="I569" s="32">
        <f t="shared" si="131"/>
        <v>3.5340314136125657E-2</v>
      </c>
      <c r="J569" s="225"/>
    </row>
    <row r="570" spans="1:10" ht="15" x14ac:dyDescent="0.2">
      <c r="A570" s="277"/>
      <c r="B570" s="53" t="s">
        <v>447</v>
      </c>
      <c r="C570" s="30">
        <v>33342</v>
      </c>
      <c r="D570" s="30">
        <v>39740</v>
      </c>
      <c r="E570" s="54">
        <f>ROUND('BEBR 2019 Estimates'!C618,-1)</f>
        <v>40020</v>
      </c>
      <c r="F570" s="31">
        <f t="shared" si="129"/>
        <v>6678</v>
      </c>
      <c r="G570" s="31">
        <f t="shared" si="130"/>
        <v>280</v>
      </c>
      <c r="H570" s="32">
        <f t="shared" si="131"/>
        <v>0.20028792513946375</v>
      </c>
      <c r="I570" s="32">
        <f t="shared" si="131"/>
        <v>7.0457976849521891E-3</v>
      </c>
      <c r="J570" s="225"/>
    </row>
    <row r="571" spans="1:10" ht="15" x14ac:dyDescent="0.2">
      <c r="A571" s="277"/>
      <c r="B571" s="53" t="s">
        <v>448</v>
      </c>
      <c r="C571" s="30">
        <v>53570</v>
      </c>
      <c r="D571" s="30">
        <v>59030</v>
      </c>
      <c r="E571" s="54">
        <f>ROUND('BEBR 2019 Estimates'!C619,-1)</f>
        <v>60270</v>
      </c>
      <c r="F571" s="31">
        <f t="shared" si="129"/>
        <v>6700</v>
      </c>
      <c r="G571" s="31">
        <f t="shared" si="130"/>
        <v>1240</v>
      </c>
      <c r="H571" s="32">
        <f t="shared" si="131"/>
        <v>0.12507000186671643</v>
      </c>
      <c r="I571" s="32">
        <f t="shared" si="131"/>
        <v>2.1006267999322377E-2</v>
      </c>
      <c r="J571" s="225"/>
    </row>
    <row r="572" spans="1:10" ht="15" x14ac:dyDescent="0.2">
      <c r="A572" s="277"/>
      <c r="B572" s="53" t="s">
        <v>449</v>
      </c>
      <c r="C572" s="30">
        <v>33282</v>
      </c>
      <c r="D572" s="30">
        <v>37640</v>
      </c>
      <c r="E572" s="54">
        <f>ROUND('BEBR 2019 Estimates'!C620,-1)</f>
        <v>38600</v>
      </c>
      <c r="F572" s="31">
        <f t="shared" si="129"/>
        <v>5318</v>
      </c>
      <c r="G572" s="31">
        <f t="shared" si="130"/>
        <v>960</v>
      </c>
      <c r="H572" s="32">
        <f t="shared" si="131"/>
        <v>0.15978607054864491</v>
      </c>
      <c r="I572" s="32">
        <f t="shared" si="131"/>
        <v>2.5504782146652496E-2</v>
      </c>
      <c r="J572" s="225"/>
    </row>
    <row r="573" spans="1:10" ht="15" x14ac:dyDescent="0.2">
      <c r="A573" s="277"/>
      <c r="B573" s="53" t="s">
        <v>19</v>
      </c>
      <c r="C573" s="30">
        <v>207308</v>
      </c>
      <c r="D573" s="30">
        <v>220400</v>
      </c>
      <c r="E573" s="54">
        <f>ROUND('BEBR 2019 Estimates'!C621,-1)</f>
        <v>224260</v>
      </c>
      <c r="F573" s="31">
        <f t="shared" si="129"/>
        <v>16952</v>
      </c>
      <c r="G573" s="31">
        <f t="shared" si="130"/>
        <v>3860</v>
      </c>
      <c r="H573" s="32">
        <f t="shared" si="131"/>
        <v>8.177204931792309E-2</v>
      </c>
      <c r="I573" s="32">
        <f t="shared" si="131"/>
        <v>1.751361161524501E-2</v>
      </c>
      <c r="J573" s="225"/>
    </row>
    <row r="574" spans="1:10" ht="15" x14ac:dyDescent="0.2">
      <c r="A574" s="277"/>
      <c r="B574" s="231"/>
      <c r="C574" s="233"/>
      <c r="D574" s="233"/>
      <c r="E574" s="228"/>
      <c r="F574" s="229"/>
      <c r="G574" s="229"/>
      <c r="H574" s="230"/>
      <c r="I574" s="230"/>
      <c r="J574" s="225"/>
    </row>
    <row r="575" spans="1:10" ht="15.75" x14ac:dyDescent="0.25">
      <c r="A575" s="277"/>
      <c r="B575" s="264" t="s">
        <v>663</v>
      </c>
      <c r="C575" s="260">
        <v>93420</v>
      </c>
      <c r="D575" s="260">
        <v>124900</v>
      </c>
      <c r="E575" s="261">
        <f>ROUND('BEBR 2019 Estimates'!C624,-2)</f>
        <v>128600</v>
      </c>
      <c r="F575" s="262">
        <f t="shared" ref="F575:F581" si="132">E575-C575</f>
        <v>35180</v>
      </c>
      <c r="G575" s="262">
        <f t="shared" ref="G575:G581" si="133">E575-D575</f>
        <v>3700</v>
      </c>
      <c r="H575" s="263">
        <f t="shared" ref="H575:I581" si="134">F575/C575</f>
        <v>0.37657889102975806</v>
      </c>
      <c r="I575" s="263">
        <f t="shared" si="134"/>
        <v>2.9623698959167333E-2</v>
      </c>
      <c r="J575" s="225"/>
    </row>
    <row r="576" spans="1:10" ht="15" x14ac:dyDescent="0.2">
      <c r="A576" s="277"/>
      <c r="B576" s="53" t="s">
        <v>451</v>
      </c>
      <c r="C576" s="30">
        <v>2418</v>
      </c>
      <c r="D576" s="30">
        <v>2500</v>
      </c>
      <c r="E576" s="54">
        <f>ROUND('BEBR 2019 Estimates'!C625,-1)</f>
        <v>2510</v>
      </c>
      <c r="F576" s="31">
        <f t="shared" si="132"/>
        <v>92</v>
      </c>
      <c r="G576" s="31">
        <f t="shared" si="133"/>
        <v>10</v>
      </c>
      <c r="H576" s="32">
        <f t="shared" si="134"/>
        <v>3.8047973531844498E-2</v>
      </c>
      <c r="I576" s="32">
        <f t="shared" si="134"/>
        <v>4.0000000000000001E-3</v>
      </c>
      <c r="J576" s="225"/>
    </row>
    <row r="577" spans="1:10" ht="15" x14ac:dyDescent="0.2">
      <c r="A577" s="277"/>
      <c r="B577" s="53" t="s">
        <v>452</v>
      </c>
      <c r="C577" s="30">
        <v>988</v>
      </c>
      <c r="D577" s="30">
        <v>1100</v>
      </c>
      <c r="E577" s="54">
        <f>ROUND('BEBR 2019 Estimates'!C626,-1)</f>
        <v>1150</v>
      </c>
      <c r="F577" s="31">
        <f t="shared" si="132"/>
        <v>162</v>
      </c>
      <c r="G577" s="31">
        <f t="shared" si="133"/>
        <v>50</v>
      </c>
      <c r="H577" s="32">
        <f t="shared" si="134"/>
        <v>0.16396761133603238</v>
      </c>
      <c r="I577" s="32">
        <f t="shared" si="134"/>
        <v>4.5454545454545456E-2</v>
      </c>
      <c r="J577" s="225"/>
    </row>
    <row r="578" spans="1:10" ht="15" x14ac:dyDescent="0.2">
      <c r="A578" s="277"/>
      <c r="B578" s="53" t="s">
        <v>453</v>
      </c>
      <c r="C578" s="30">
        <v>703</v>
      </c>
      <c r="D578" s="30">
        <v>720</v>
      </c>
      <c r="E578" s="54">
        <f>ROUND('BEBR 2019 Estimates'!C627,-1)</f>
        <v>730</v>
      </c>
      <c r="F578" s="31">
        <f t="shared" si="132"/>
        <v>27</v>
      </c>
      <c r="G578" s="31">
        <f t="shared" si="133"/>
        <v>10</v>
      </c>
      <c r="H578" s="32">
        <f t="shared" si="134"/>
        <v>3.8406827880512091E-2</v>
      </c>
      <c r="I578" s="32">
        <f t="shared" si="134"/>
        <v>1.3888888888888888E-2</v>
      </c>
      <c r="J578" s="225"/>
    </row>
    <row r="579" spans="1:10" ht="15" x14ac:dyDescent="0.2">
      <c r="A579" s="277"/>
      <c r="B579" s="53" t="s">
        <v>454</v>
      </c>
      <c r="C579" s="30">
        <v>785</v>
      </c>
      <c r="D579" s="30">
        <v>820</v>
      </c>
      <c r="E579" s="54">
        <f>ROUND('BEBR 2019 Estimates'!C628,-1)</f>
        <v>820</v>
      </c>
      <c r="F579" s="31">
        <f t="shared" si="132"/>
        <v>35</v>
      </c>
      <c r="G579" s="31">
        <f t="shared" si="133"/>
        <v>0</v>
      </c>
      <c r="H579" s="32">
        <f t="shared" si="134"/>
        <v>4.4585987261146494E-2</v>
      </c>
      <c r="I579" s="32">
        <f t="shared" si="134"/>
        <v>0</v>
      </c>
      <c r="J579" s="225"/>
    </row>
    <row r="580" spans="1:10" ht="15" x14ac:dyDescent="0.2">
      <c r="A580" s="277"/>
      <c r="B580" s="53" t="s">
        <v>455</v>
      </c>
      <c r="C580" s="30">
        <v>6709</v>
      </c>
      <c r="D580" s="30">
        <v>9510</v>
      </c>
      <c r="E580" s="54">
        <f>ROUND('BEBR 2019 Estimates'!C629,-1)</f>
        <v>12670</v>
      </c>
      <c r="F580" s="31">
        <f t="shared" si="132"/>
        <v>5961</v>
      </c>
      <c r="G580" s="31">
        <f t="shared" si="133"/>
        <v>3160</v>
      </c>
      <c r="H580" s="32">
        <f t="shared" si="134"/>
        <v>0.88850797436279627</v>
      </c>
      <c r="I580" s="32">
        <f t="shared" si="134"/>
        <v>0.33228180862250262</v>
      </c>
      <c r="J580" s="225"/>
    </row>
    <row r="581" spans="1:10" ht="15" x14ac:dyDescent="0.2">
      <c r="A581" s="277"/>
      <c r="B581" s="53" t="s">
        <v>19</v>
      </c>
      <c r="C581" s="30">
        <v>81817</v>
      </c>
      <c r="D581" s="30">
        <v>110290</v>
      </c>
      <c r="E581" s="54">
        <f>ROUND('BEBR 2019 Estimates'!C630,-1)</f>
        <v>110770</v>
      </c>
      <c r="F581" s="31">
        <f t="shared" si="132"/>
        <v>28953</v>
      </c>
      <c r="G581" s="31">
        <f t="shared" si="133"/>
        <v>480</v>
      </c>
      <c r="H581" s="32">
        <f t="shared" si="134"/>
        <v>0.35387511152938878</v>
      </c>
      <c r="I581" s="32">
        <f t="shared" si="134"/>
        <v>4.352162480732614E-3</v>
      </c>
      <c r="J581" s="225"/>
    </row>
    <row r="582" spans="1:10" ht="15" x14ac:dyDescent="0.2">
      <c r="A582" s="277"/>
      <c r="B582" s="231"/>
      <c r="C582" s="233"/>
      <c r="D582" s="233"/>
      <c r="E582" s="228"/>
      <c r="F582" s="229"/>
      <c r="G582" s="229"/>
      <c r="H582" s="230"/>
      <c r="I582" s="230"/>
      <c r="J582" s="225"/>
    </row>
    <row r="583" spans="1:10" ht="15.75" x14ac:dyDescent="0.25">
      <c r="A583" s="277"/>
      <c r="B583" s="264" t="s">
        <v>664</v>
      </c>
      <c r="C583" s="260">
        <v>41551</v>
      </c>
      <c r="D583" s="260">
        <v>44900</v>
      </c>
      <c r="E583" s="261">
        <f>ROUND('BEBR 2019 Estimates'!C633,-2)</f>
        <v>45400</v>
      </c>
      <c r="F583" s="262">
        <f>E583-C583</f>
        <v>3849</v>
      </c>
      <c r="G583" s="262">
        <f>E583-D583</f>
        <v>500</v>
      </c>
      <c r="H583" s="263">
        <f t="shared" ref="H583:I586" si="135">F583/C583</f>
        <v>9.2633149623354435E-2</v>
      </c>
      <c r="I583" s="263">
        <f t="shared" si="135"/>
        <v>1.1135857461024499E-2</v>
      </c>
      <c r="J583" s="225"/>
    </row>
    <row r="584" spans="1:10" ht="15" x14ac:dyDescent="0.2">
      <c r="A584" s="277"/>
      <c r="B584" s="53" t="s">
        <v>457</v>
      </c>
      <c r="C584" s="30">
        <v>712</v>
      </c>
      <c r="D584" s="30">
        <v>690</v>
      </c>
      <c r="E584" s="54">
        <f>ROUND('BEBR 2019 Estimates'!C634,-1)</f>
        <v>750</v>
      </c>
      <c r="F584" s="31">
        <f>E584-C584</f>
        <v>38</v>
      </c>
      <c r="G584" s="31">
        <f>E584-D584</f>
        <v>60</v>
      </c>
      <c r="H584" s="32">
        <f t="shared" si="135"/>
        <v>5.3370786516853931E-2</v>
      </c>
      <c r="I584" s="32">
        <f t="shared" si="135"/>
        <v>8.6956521739130432E-2</v>
      </c>
      <c r="J584" s="225"/>
    </row>
    <row r="585" spans="1:10" ht="15" x14ac:dyDescent="0.2">
      <c r="A585" s="277"/>
      <c r="B585" s="53" t="s">
        <v>458</v>
      </c>
      <c r="C585" s="30">
        <v>6850</v>
      </c>
      <c r="D585" s="30">
        <v>6840</v>
      </c>
      <c r="E585" s="54">
        <f>ROUND('BEBR 2019 Estimates'!C635,-1)</f>
        <v>6900</v>
      </c>
      <c r="F585" s="31">
        <f>E585-C585</f>
        <v>50</v>
      </c>
      <c r="G585" s="31">
        <f>E585-D585</f>
        <v>60</v>
      </c>
      <c r="H585" s="32">
        <f t="shared" si="135"/>
        <v>7.2992700729927005E-3</v>
      </c>
      <c r="I585" s="32">
        <f t="shared" si="135"/>
        <v>8.771929824561403E-3</v>
      </c>
      <c r="J585" s="225"/>
    </row>
    <row r="586" spans="1:10" ht="15" x14ac:dyDescent="0.2">
      <c r="A586" s="277"/>
      <c r="B586" s="53" t="s">
        <v>19</v>
      </c>
      <c r="C586" s="30">
        <v>33989</v>
      </c>
      <c r="D586" s="30">
        <v>37350</v>
      </c>
      <c r="E586" s="54">
        <f>ROUND('BEBR 2019 Estimates'!C636,-1)</f>
        <v>37780</v>
      </c>
      <c r="F586" s="31">
        <f>E586-C586</f>
        <v>3791</v>
      </c>
      <c r="G586" s="31">
        <f>E586-D586</f>
        <v>430</v>
      </c>
      <c r="H586" s="32">
        <f t="shared" si="135"/>
        <v>0.1115360852040366</v>
      </c>
      <c r="I586" s="32">
        <f t="shared" si="135"/>
        <v>1.1512717536813922E-2</v>
      </c>
      <c r="J586" s="225"/>
    </row>
    <row r="587" spans="1:10" ht="15" x14ac:dyDescent="0.2">
      <c r="A587" s="277"/>
      <c r="B587" s="231"/>
      <c r="C587" s="233"/>
      <c r="D587" s="233"/>
      <c r="E587" s="228"/>
      <c r="F587" s="229"/>
      <c r="G587" s="229"/>
      <c r="H587" s="230"/>
      <c r="I587" s="230"/>
      <c r="J587" s="225"/>
    </row>
    <row r="588" spans="1:10" ht="15.75" x14ac:dyDescent="0.25">
      <c r="A588" s="277"/>
      <c r="B588" s="264" t="s">
        <v>665</v>
      </c>
      <c r="C588" s="260">
        <v>22570</v>
      </c>
      <c r="D588" s="260">
        <v>22300</v>
      </c>
      <c r="E588" s="261">
        <f>ROUND('BEBR 2019 Estimates'!C639,-2)</f>
        <v>22500</v>
      </c>
      <c r="F588" s="262">
        <f>E588-C588</f>
        <v>-70</v>
      </c>
      <c r="G588" s="262">
        <f>E588-D588</f>
        <v>200</v>
      </c>
      <c r="H588" s="263">
        <f t="shared" ref="H588:I590" si="136">F588/C588</f>
        <v>-3.1014621178555605E-3</v>
      </c>
      <c r="I588" s="263">
        <f t="shared" si="136"/>
        <v>8.9686098654708519E-3</v>
      </c>
      <c r="J588" s="225"/>
    </row>
    <row r="589" spans="1:10" ht="15" x14ac:dyDescent="0.2">
      <c r="A589" s="277"/>
      <c r="B589" s="53" t="s">
        <v>460</v>
      </c>
      <c r="C589" s="30">
        <v>7017</v>
      </c>
      <c r="D589" s="30">
        <v>7030</v>
      </c>
      <c r="E589" s="54">
        <f>ROUND('BEBR 2019 Estimates'!C640,-1)</f>
        <v>7030</v>
      </c>
      <c r="F589" s="31">
        <f>E589-C589</f>
        <v>13</v>
      </c>
      <c r="G589" s="31">
        <f>E589-D589</f>
        <v>0</v>
      </c>
      <c r="H589" s="32">
        <f t="shared" si="136"/>
        <v>1.8526435798774405E-3</v>
      </c>
      <c r="I589" s="32">
        <f t="shared" si="136"/>
        <v>0</v>
      </c>
      <c r="J589" s="225"/>
    </row>
    <row r="590" spans="1:10" ht="15" x14ac:dyDescent="0.2">
      <c r="A590" s="277"/>
      <c r="B590" s="53" t="s">
        <v>19</v>
      </c>
      <c r="C590" s="30">
        <v>15553</v>
      </c>
      <c r="D590" s="30">
        <v>15260</v>
      </c>
      <c r="E590" s="54">
        <f>ROUND('BEBR 2019 Estimates'!C641,-1)</f>
        <v>15430</v>
      </c>
      <c r="F590" s="31">
        <f>E590-C590</f>
        <v>-123</v>
      </c>
      <c r="G590" s="31">
        <f>E590-D590</f>
        <v>170</v>
      </c>
      <c r="H590" s="32">
        <f t="shared" si="136"/>
        <v>-7.9084421012023398E-3</v>
      </c>
      <c r="I590" s="32">
        <f t="shared" si="136"/>
        <v>1.1140235910878113E-2</v>
      </c>
      <c r="J590" s="225"/>
    </row>
    <row r="591" spans="1:10" ht="15" x14ac:dyDescent="0.2">
      <c r="A591" s="277"/>
      <c r="B591" s="231"/>
      <c r="C591" s="233"/>
      <c r="D591" s="233"/>
      <c r="E591" s="228"/>
      <c r="F591" s="229"/>
      <c r="G591" s="229"/>
      <c r="H591" s="230"/>
      <c r="I591" s="230"/>
      <c r="J591" s="225"/>
    </row>
    <row r="592" spans="1:10" ht="15.75" x14ac:dyDescent="0.25">
      <c r="A592" s="277"/>
      <c r="B592" s="264" t="s">
        <v>666</v>
      </c>
      <c r="C592" s="260">
        <v>15535</v>
      </c>
      <c r="D592" s="260">
        <v>15900</v>
      </c>
      <c r="E592" s="261">
        <f>ROUND('BEBR 2019 Estimates'!C644,-2)</f>
        <v>15500</v>
      </c>
      <c r="F592" s="262">
        <f>E592-C592</f>
        <v>-35</v>
      </c>
      <c r="G592" s="262">
        <f>E592-D592</f>
        <v>-400</v>
      </c>
      <c r="H592" s="263">
        <f t="shared" ref="H592:I596" si="137">F592/C592</f>
        <v>-2.2529771483746379E-3</v>
      </c>
      <c r="I592" s="263">
        <f t="shared" si="137"/>
        <v>-2.5157232704402517E-2</v>
      </c>
      <c r="J592" s="225"/>
    </row>
    <row r="593" spans="1:10" ht="15" x14ac:dyDescent="0.2">
      <c r="A593" s="277"/>
      <c r="B593" s="53" t="s">
        <v>462</v>
      </c>
      <c r="C593" s="30">
        <v>1897</v>
      </c>
      <c r="D593" s="30">
        <v>1810</v>
      </c>
      <c r="E593" s="54">
        <f>ROUND('BEBR 2019 Estimates'!C645,-1)</f>
        <v>1780</v>
      </c>
      <c r="F593" s="31">
        <f>E593-C593</f>
        <v>-117</v>
      </c>
      <c r="G593" s="31">
        <f>E593-D593</f>
        <v>-30</v>
      </c>
      <c r="H593" s="32">
        <f t="shared" si="137"/>
        <v>-6.1676331049024778E-2</v>
      </c>
      <c r="I593" s="32">
        <f t="shared" si="137"/>
        <v>-1.6574585635359115E-2</v>
      </c>
      <c r="J593" s="225"/>
    </row>
    <row r="594" spans="1:10" ht="15" x14ac:dyDescent="0.2">
      <c r="A594" s="277"/>
      <c r="B594" s="53" t="s">
        <v>463</v>
      </c>
      <c r="C594" s="30">
        <v>255</v>
      </c>
      <c r="D594" s="30">
        <v>240</v>
      </c>
      <c r="E594" s="54">
        <f>ROUND('BEBR 2019 Estimates'!C646,-1)</f>
        <v>250</v>
      </c>
      <c r="F594" s="31">
        <f>E594-C594</f>
        <v>-5</v>
      </c>
      <c r="G594" s="31">
        <f>E594-D594</f>
        <v>10</v>
      </c>
      <c r="H594" s="32">
        <f t="shared" si="137"/>
        <v>-1.9607843137254902E-2</v>
      </c>
      <c r="I594" s="32">
        <f t="shared" si="137"/>
        <v>4.1666666666666664E-2</v>
      </c>
      <c r="J594" s="225"/>
    </row>
    <row r="595" spans="1:10" ht="15" x14ac:dyDescent="0.2">
      <c r="A595" s="277"/>
      <c r="B595" s="53" t="s">
        <v>464</v>
      </c>
      <c r="C595" s="30">
        <v>407</v>
      </c>
      <c r="D595" s="30">
        <v>350</v>
      </c>
      <c r="E595" s="54">
        <f>ROUND('BEBR 2019 Estimates'!C647,-1)</f>
        <v>390</v>
      </c>
      <c r="F595" s="31">
        <f>E595-C595</f>
        <v>-17</v>
      </c>
      <c r="G595" s="31">
        <f>E595-D595</f>
        <v>40</v>
      </c>
      <c r="H595" s="32">
        <f t="shared" si="137"/>
        <v>-4.1769041769041768E-2</v>
      </c>
      <c r="I595" s="32">
        <f t="shared" si="137"/>
        <v>0.11428571428571428</v>
      </c>
      <c r="J595" s="225"/>
    </row>
    <row r="596" spans="1:10" ht="15" x14ac:dyDescent="0.2">
      <c r="A596" s="277"/>
      <c r="B596" s="53" t="s">
        <v>19</v>
      </c>
      <c r="C596" s="30">
        <v>12976</v>
      </c>
      <c r="D596" s="30">
        <v>13460</v>
      </c>
      <c r="E596" s="54">
        <f>ROUND('BEBR 2019 Estimates'!C648,-1)</f>
        <v>13090</v>
      </c>
      <c r="F596" s="31">
        <f>E596-C596</f>
        <v>114</v>
      </c>
      <c r="G596" s="31">
        <f>E596-D596</f>
        <v>-370</v>
      </c>
      <c r="H596" s="32">
        <f t="shared" si="137"/>
        <v>8.7854500616522807E-3</v>
      </c>
      <c r="I596" s="32">
        <f t="shared" si="137"/>
        <v>-2.7488855869242199E-2</v>
      </c>
      <c r="J596" s="225"/>
    </row>
    <row r="597" spans="1:10" ht="15" x14ac:dyDescent="0.2">
      <c r="A597" s="277"/>
      <c r="B597" s="231"/>
      <c r="C597" s="233"/>
      <c r="D597" s="233"/>
      <c r="E597" s="228"/>
      <c r="F597" s="229"/>
      <c r="G597" s="229"/>
      <c r="H597" s="230"/>
      <c r="I597" s="230"/>
      <c r="J597" s="225"/>
    </row>
    <row r="598" spans="1:10" ht="15.75" x14ac:dyDescent="0.25">
      <c r="A598" s="277"/>
      <c r="B598" s="264" t="s">
        <v>667</v>
      </c>
      <c r="C598" s="260">
        <v>494593</v>
      </c>
      <c r="D598" s="260">
        <v>531100</v>
      </c>
      <c r="E598" s="261">
        <f>ROUND('BEBR 2019 Estimates'!C651,-2)</f>
        <v>538800</v>
      </c>
      <c r="F598" s="262">
        <f t="shared" ref="F598:F603" si="138">E598-C598</f>
        <v>44207</v>
      </c>
      <c r="G598" s="262">
        <f t="shared" ref="G598:G603" si="139">E598-D598</f>
        <v>7700</v>
      </c>
      <c r="H598" s="263">
        <f t="shared" ref="H598:I603" si="140">F598/C598</f>
        <v>8.9380561390880992E-2</v>
      </c>
      <c r="I598" s="263">
        <f t="shared" si="140"/>
        <v>1.4498211259649783E-2</v>
      </c>
      <c r="J598" s="225"/>
    </row>
    <row r="599" spans="1:10" ht="15" x14ac:dyDescent="0.2">
      <c r="A599" s="277"/>
      <c r="B599" s="53" t="s">
        <v>466</v>
      </c>
      <c r="C599" s="30">
        <v>61005</v>
      </c>
      <c r="D599" s="30">
        <v>66270</v>
      </c>
      <c r="E599" s="54">
        <f>ROUND('BEBR 2019 Estimates'!C652,-1)</f>
        <v>67350</v>
      </c>
      <c r="F599" s="31">
        <f t="shared" si="138"/>
        <v>6345</v>
      </c>
      <c r="G599" s="31">
        <f t="shared" si="139"/>
        <v>1080</v>
      </c>
      <c r="H599" s="32">
        <f t="shared" si="140"/>
        <v>0.10400786820752397</v>
      </c>
      <c r="I599" s="32">
        <f t="shared" si="140"/>
        <v>1.6296966953372568E-2</v>
      </c>
      <c r="J599" s="225"/>
    </row>
    <row r="600" spans="1:10" ht="15" x14ac:dyDescent="0.2">
      <c r="A600" s="277"/>
      <c r="B600" s="53" t="s">
        <v>467</v>
      </c>
      <c r="C600" s="30">
        <v>4247</v>
      </c>
      <c r="D600" s="30">
        <v>4290</v>
      </c>
      <c r="E600" s="54">
        <f>ROUND('BEBR 2019 Estimates'!C653,-1)</f>
        <v>4370</v>
      </c>
      <c r="F600" s="31">
        <f t="shared" si="138"/>
        <v>123</v>
      </c>
      <c r="G600" s="31">
        <f t="shared" si="139"/>
        <v>80</v>
      </c>
      <c r="H600" s="32">
        <f t="shared" si="140"/>
        <v>2.8961619967035553E-2</v>
      </c>
      <c r="I600" s="32">
        <f t="shared" si="140"/>
        <v>1.8648018648018648E-2</v>
      </c>
      <c r="J600" s="225"/>
    </row>
    <row r="601" spans="1:10" ht="15" x14ac:dyDescent="0.2">
      <c r="A601" s="277"/>
      <c r="B601" s="53" t="s">
        <v>468</v>
      </c>
      <c r="C601" s="30">
        <v>19320</v>
      </c>
      <c r="D601" s="30">
        <v>20770</v>
      </c>
      <c r="E601" s="54">
        <f>ROUND('BEBR 2019 Estimates'!C654,-1)</f>
        <v>21180</v>
      </c>
      <c r="F601" s="31">
        <f t="shared" si="138"/>
        <v>1860</v>
      </c>
      <c r="G601" s="31">
        <f t="shared" si="139"/>
        <v>410</v>
      </c>
      <c r="H601" s="32">
        <f t="shared" si="140"/>
        <v>9.627329192546584E-2</v>
      </c>
      <c r="I601" s="32">
        <f t="shared" si="140"/>
        <v>1.9740009629272991E-2</v>
      </c>
      <c r="J601" s="225"/>
    </row>
    <row r="602" spans="1:10" ht="15" x14ac:dyDescent="0.2">
      <c r="A602" s="277"/>
      <c r="B602" s="53" t="s">
        <v>469</v>
      </c>
      <c r="C602" s="30">
        <v>27031</v>
      </c>
      <c r="D602" s="30">
        <v>34110</v>
      </c>
      <c r="E602" s="54">
        <f>ROUND('BEBR 2019 Estimates'!C655,-1)</f>
        <v>35760</v>
      </c>
      <c r="F602" s="31">
        <f t="shared" si="138"/>
        <v>8729</v>
      </c>
      <c r="G602" s="31">
        <f t="shared" si="139"/>
        <v>1650</v>
      </c>
      <c r="H602" s="32">
        <f t="shared" si="140"/>
        <v>0.32292552994709778</v>
      </c>
      <c r="I602" s="32">
        <f t="shared" si="140"/>
        <v>4.8372911169744945E-2</v>
      </c>
      <c r="J602" s="225"/>
    </row>
    <row r="603" spans="1:10" ht="15" x14ac:dyDescent="0.2">
      <c r="A603" s="277"/>
      <c r="B603" s="53" t="s">
        <v>470</v>
      </c>
      <c r="C603" s="30">
        <v>85182</v>
      </c>
      <c r="D603" s="30">
        <v>91010</v>
      </c>
      <c r="E603" s="54">
        <f>ROUND('BEBR 2019 Estimates'!C656,-1)</f>
        <v>91520</v>
      </c>
      <c r="F603" s="31">
        <f t="shared" si="138"/>
        <v>6338</v>
      </c>
      <c r="G603" s="31">
        <f t="shared" si="139"/>
        <v>510</v>
      </c>
      <c r="H603" s="32">
        <f t="shared" si="140"/>
        <v>7.4405390810265079E-2</v>
      </c>
      <c r="I603" s="32">
        <f t="shared" si="140"/>
        <v>5.6037798044170969E-3</v>
      </c>
      <c r="J603" s="225"/>
    </row>
    <row r="604" spans="1:10" ht="15" x14ac:dyDescent="0.2">
      <c r="A604" s="277"/>
      <c r="B604" s="53" t="s">
        <v>471</v>
      </c>
      <c r="C604" s="30">
        <v>20750</v>
      </c>
      <c r="D604" s="30">
        <v>23320</v>
      </c>
      <c r="E604" s="54">
        <f>ROUND('BEBR 2019 Estimates'!C657,-1)</f>
        <v>23460</v>
      </c>
      <c r="F604" s="31">
        <f t="shared" ref="F604:F616" si="141">E604-C604</f>
        <v>2710</v>
      </c>
      <c r="G604" s="31">
        <f t="shared" ref="G604:G616" si="142">E604-D604</f>
        <v>140</v>
      </c>
      <c r="H604" s="32">
        <f t="shared" ref="H604:I616" si="143">F604/C604</f>
        <v>0.13060240963855421</v>
      </c>
      <c r="I604" s="32">
        <f t="shared" si="143"/>
        <v>6.0034305317324182E-3</v>
      </c>
      <c r="J604" s="225"/>
    </row>
    <row r="605" spans="1:10" ht="15" x14ac:dyDescent="0.2">
      <c r="A605" s="277"/>
      <c r="B605" s="53" t="s">
        <v>124</v>
      </c>
      <c r="C605" s="30">
        <v>60</v>
      </c>
      <c r="D605" s="30">
        <v>60</v>
      </c>
      <c r="E605" s="54">
        <f>ROUND('BEBR 2019 Estimates'!C658,-1)</f>
        <v>60</v>
      </c>
      <c r="F605" s="31">
        <f t="shared" si="141"/>
        <v>0</v>
      </c>
      <c r="G605" s="31">
        <f t="shared" si="142"/>
        <v>0</v>
      </c>
      <c r="H605" s="32">
        <f t="shared" si="143"/>
        <v>0</v>
      </c>
      <c r="I605" s="32">
        <f t="shared" si="143"/>
        <v>0</v>
      </c>
      <c r="J605" s="225"/>
    </row>
    <row r="606" spans="1:10" ht="15" x14ac:dyDescent="0.2">
      <c r="A606" s="277"/>
      <c r="B606" s="53" t="s">
        <v>472</v>
      </c>
      <c r="C606" s="30">
        <v>11659</v>
      </c>
      <c r="D606" s="30">
        <v>11960</v>
      </c>
      <c r="E606" s="54">
        <f>ROUND('BEBR 2019 Estimates'!C659,-1)</f>
        <v>12150</v>
      </c>
      <c r="F606" s="31">
        <f t="shared" si="141"/>
        <v>491</v>
      </c>
      <c r="G606" s="31">
        <f t="shared" si="142"/>
        <v>190</v>
      </c>
      <c r="H606" s="32">
        <f t="shared" si="143"/>
        <v>4.2113388798353205E-2</v>
      </c>
      <c r="I606" s="32">
        <f t="shared" si="143"/>
        <v>1.588628762541806E-2</v>
      </c>
      <c r="J606" s="225"/>
    </row>
    <row r="607" spans="1:10" ht="15" x14ac:dyDescent="0.2">
      <c r="A607" s="277"/>
      <c r="B607" s="53" t="s">
        <v>473</v>
      </c>
      <c r="C607" s="30">
        <v>2624</v>
      </c>
      <c r="D607" s="30">
        <v>2750</v>
      </c>
      <c r="E607" s="54">
        <f>ROUND('BEBR 2019 Estimates'!C660,-1)</f>
        <v>2770</v>
      </c>
      <c r="F607" s="31">
        <f t="shared" si="141"/>
        <v>146</v>
      </c>
      <c r="G607" s="31">
        <f t="shared" si="142"/>
        <v>20</v>
      </c>
      <c r="H607" s="32">
        <f t="shared" si="143"/>
        <v>5.5640243902439025E-2</v>
      </c>
      <c r="I607" s="32">
        <f t="shared" si="143"/>
        <v>7.2727272727272727E-3</v>
      </c>
      <c r="J607" s="225"/>
    </row>
    <row r="608" spans="1:10" ht="15" x14ac:dyDescent="0.2">
      <c r="A608" s="277"/>
      <c r="B608" s="53" t="s">
        <v>474</v>
      </c>
      <c r="C608" s="30">
        <v>22464</v>
      </c>
      <c r="D608" s="30">
        <v>26410</v>
      </c>
      <c r="E608" s="54">
        <f>ROUND('BEBR 2019 Estimates'!C661,-1)</f>
        <v>27170</v>
      </c>
      <c r="F608" s="31">
        <f t="shared" si="141"/>
        <v>4706</v>
      </c>
      <c r="G608" s="31">
        <f t="shared" si="142"/>
        <v>760</v>
      </c>
      <c r="H608" s="32">
        <f t="shared" si="143"/>
        <v>0.20949074074074073</v>
      </c>
      <c r="I608" s="32">
        <f t="shared" si="143"/>
        <v>2.8776978417266189E-2</v>
      </c>
      <c r="J608" s="225"/>
    </row>
    <row r="609" spans="1:10" ht="15" x14ac:dyDescent="0.2">
      <c r="A609" s="277"/>
      <c r="B609" s="53" t="s">
        <v>475</v>
      </c>
      <c r="C609" s="30">
        <v>1792</v>
      </c>
      <c r="D609" s="30">
        <v>2000</v>
      </c>
      <c r="E609" s="54">
        <f>ROUND('BEBR 2019 Estimates'!C662,-1)</f>
        <v>2040</v>
      </c>
      <c r="F609" s="31">
        <f t="shared" si="141"/>
        <v>248</v>
      </c>
      <c r="G609" s="31">
        <f t="shared" si="142"/>
        <v>40</v>
      </c>
      <c r="H609" s="32">
        <f t="shared" si="143"/>
        <v>0.13839285714285715</v>
      </c>
      <c r="I609" s="32">
        <f t="shared" si="143"/>
        <v>0.02</v>
      </c>
      <c r="J609" s="225"/>
    </row>
    <row r="610" spans="1:10" ht="15" x14ac:dyDescent="0.2">
      <c r="A610" s="277"/>
      <c r="B610" s="53" t="s">
        <v>476</v>
      </c>
      <c r="C610" s="30">
        <v>10599</v>
      </c>
      <c r="D610" s="30">
        <v>11720</v>
      </c>
      <c r="E610" s="54">
        <f>ROUND('BEBR 2019 Estimates'!C663,-1)</f>
        <v>12100</v>
      </c>
      <c r="F610" s="31">
        <f t="shared" si="141"/>
        <v>1501</v>
      </c>
      <c r="G610" s="31">
        <f t="shared" si="142"/>
        <v>380</v>
      </c>
      <c r="H610" s="32">
        <f t="shared" si="143"/>
        <v>0.14161713369185772</v>
      </c>
      <c r="I610" s="32">
        <f t="shared" si="143"/>
        <v>3.2423208191126277E-2</v>
      </c>
      <c r="J610" s="225"/>
    </row>
    <row r="611" spans="1:10" ht="15" x14ac:dyDescent="0.2">
      <c r="A611" s="277"/>
      <c r="B611" s="53" t="s">
        <v>477</v>
      </c>
      <c r="C611" s="30">
        <v>38137</v>
      </c>
      <c r="D611" s="30">
        <v>41140</v>
      </c>
      <c r="E611" s="54">
        <f>ROUND('BEBR 2019 Estimates'!C664,-1)</f>
        <v>41290</v>
      </c>
      <c r="F611" s="31">
        <f t="shared" si="141"/>
        <v>3153</v>
      </c>
      <c r="G611" s="31">
        <f t="shared" si="142"/>
        <v>150</v>
      </c>
      <c r="H611" s="32">
        <f t="shared" si="143"/>
        <v>8.2675616855022685E-2</v>
      </c>
      <c r="I611" s="32">
        <f t="shared" si="143"/>
        <v>3.6460865337870686E-3</v>
      </c>
      <c r="J611" s="225"/>
    </row>
    <row r="612" spans="1:10" ht="15" x14ac:dyDescent="0.2">
      <c r="A612" s="277"/>
      <c r="B612" s="53" t="s">
        <v>478</v>
      </c>
      <c r="C612" s="30">
        <v>1736</v>
      </c>
      <c r="D612" s="30">
        <v>1760</v>
      </c>
      <c r="E612" s="54">
        <f>ROUND('BEBR 2019 Estimates'!C665,-1)</f>
        <v>1740</v>
      </c>
      <c r="F612" s="31">
        <f t="shared" si="141"/>
        <v>4</v>
      </c>
      <c r="G612" s="31">
        <f t="shared" si="142"/>
        <v>-20</v>
      </c>
      <c r="H612" s="32">
        <f t="shared" si="143"/>
        <v>2.304147465437788E-3</v>
      </c>
      <c r="I612" s="32">
        <f t="shared" si="143"/>
        <v>-1.1363636363636364E-2</v>
      </c>
      <c r="J612" s="225"/>
    </row>
    <row r="613" spans="1:10" ht="15" x14ac:dyDescent="0.2">
      <c r="A613" s="277"/>
      <c r="B613" s="53" t="s">
        <v>479</v>
      </c>
      <c r="C613" s="30">
        <v>3032</v>
      </c>
      <c r="D613" s="30">
        <v>3110</v>
      </c>
      <c r="E613" s="54">
        <f>ROUND('BEBR 2019 Estimates'!C666,-1)</f>
        <v>3150</v>
      </c>
      <c r="F613" s="31">
        <f t="shared" si="141"/>
        <v>118</v>
      </c>
      <c r="G613" s="31">
        <f t="shared" si="142"/>
        <v>40</v>
      </c>
      <c r="H613" s="32">
        <f t="shared" si="143"/>
        <v>3.8918205804749341E-2</v>
      </c>
      <c r="I613" s="32">
        <f t="shared" si="143"/>
        <v>1.2861736334405145E-2</v>
      </c>
      <c r="J613" s="225"/>
    </row>
    <row r="614" spans="1:10" ht="15" x14ac:dyDescent="0.2">
      <c r="A614" s="277"/>
      <c r="B614" s="53" t="s">
        <v>480</v>
      </c>
      <c r="C614" s="30">
        <v>56048</v>
      </c>
      <c r="D614" s="30">
        <v>61010</v>
      </c>
      <c r="E614" s="54">
        <f>ROUND('BEBR 2019 Estimates'!C667,-1)</f>
        <v>61620</v>
      </c>
      <c r="F614" s="31">
        <f t="shared" si="141"/>
        <v>5572</v>
      </c>
      <c r="G614" s="31">
        <f t="shared" si="142"/>
        <v>610</v>
      </c>
      <c r="H614" s="32">
        <f t="shared" si="143"/>
        <v>9.941478732514987E-2</v>
      </c>
      <c r="I614" s="32">
        <f t="shared" si="143"/>
        <v>9.9983609244386172E-3</v>
      </c>
      <c r="J614" s="225"/>
    </row>
    <row r="615" spans="1:10" ht="15" x14ac:dyDescent="0.2">
      <c r="A615" s="277"/>
      <c r="B615" s="53" t="s">
        <v>481</v>
      </c>
      <c r="C615" s="30">
        <v>12252</v>
      </c>
      <c r="D615" s="30">
        <v>12700</v>
      </c>
      <c r="E615" s="54">
        <f>ROUND('BEBR 2019 Estimates'!C668,-1)</f>
        <v>12820</v>
      </c>
      <c r="F615" s="31">
        <f t="shared" si="141"/>
        <v>568</v>
      </c>
      <c r="G615" s="31">
        <f t="shared" si="142"/>
        <v>120</v>
      </c>
      <c r="H615" s="32">
        <f t="shared" si="143"/>
        <v>4.635977799542932E-2</v>
      </c>
      <c r="I615" s="32">
        <f t="shared" si="143"/>
        <v>9.4488188976377951E-3</v>
      </c>
      <c r="J615" s="225"/>
    </row>
    <row r="616" spans="1:10" ht="15" x14ac:dyDescent="0.2">
      <c r="A616" s="277"/>
      <c r="B616" s="53" t="s">
        <v>19</v>
      </c>
      <c r="C616" s="30">
        <v>116655</v>
      </c>
      <c r="D616" s="30">
        <v>116680</v>
      </c>
      <c r="E616" s="54">
        <f>ROUND('BEBR 2019 Estimates'!C669,-1)</f>
        <v>118210</v>
      </c>
      <c r="F616" s="31">
        <f t="shared" si="141"/>
        <v>1555</v>
      </c>
      <c r="G616" s="31">
        <f t="shared" si="142"/>
        <v>1530</v>
      </c>
      <c r="H616" s="32">
        <f t="shared" si="143"/>
        <v>1.3329904419013329E-2</v>
      </c>
      <c r="I616" s="32">
        <f t="shared" si="143"/>
        <v>1.3112787110044566E-2</v>
      </c>
      <c r="J616" s="225"/>
    </row>
    <row r="617" spans="1:10" ht="15" x14ac:dyDescent="0.2">
      <c r="A617" s="277"/>
      <c r="B617" s="231"/>
      <c r="C617" s="233"/>
      <c r="D617" s="233"/>
      <c r="E617" s="228"/>
      <c r="F617" s="229"/>
      <c r="G617" s="229"/>
      <c r="H617" s="230"/>
      <c r="I617" s="230"/>
      <c r="J617" s="225"/>
    </row>
    <row r="618" spans="1:10" ht="15.75" x14ac:dyDescent="0.25">
      <c r="A618" s="277"/>
      <c r="B618" s="264" t="s">
        <v>668</v>
      </c>
      <c r="C618" s="260">
        <v>30776</v>
      </c>
      <c r="D618" s="260">
        <v>31900</v>
      </c>
      <c r="E618" s="261">
        <f>ROUND('BEBR 2019 Estimates'!C672,-2)</f>
        <v>33000</v>
      </c>
      <c r="F618" s="262">
        <f>E618-C618</f>
        <v>2224</v>
      </c>
      <c r="G618" s="262">
        <f>E618-D618</f>
        <v>1100</v>
      </c>
      <c r="H618" s="263">
        <f t="shared" ref="H618:I621" si="144">F618/C618</f>
        <v>7.2264101897582533E-2</v>
      </c>
      <c r="I618" s="263">
        <f t="shared" si="144"/>
        <v>3.4482758620689655E-2</v>
      </c>
      <c r="J618" s="225"/>
    </row>
    <row r="619" spans="1:10" ht="15" x14ac:dyDescent="0.2">
      <c r="A619" s="277"/>
      <c r="B619" s="53" t="s">
        <v>483</v>
      </c>
      <c r="C619" s="30">
        <v>293</v>
      </c>
      <c r="D619" s="30">
        <v>280</v>
      </c>
      <c r="E619" s="54">
        <f>ROUND('BEBR 2019 Estimates'!C673,-1)</f>
        <v>360</v>
      </c>
      <c r="F619" s="31">
        <f>E619-C619</f>
        <v>67</v>
      </c>
      <c r="G619" s="31">
        <f>E619-D619</f>
        <v>80</v>
      </c>
      <c r="H619" s="32">
        <f t="shared" si="144"/>
        <v>0.22866894197952217</v>
      </c>
      <c r="I619" s="32">
        <f t="shared" si="144"/>
        <v>0.2857142857142857</v>
      </c>
      <c r="J619" s="225"/>
    </row>
    <row r="620" spans="1:10" ht="15" x14ac:dyDescent="0.2">
      <c r="A620" s="277"/>
      <c r="B620" s="53" t="s">
        <v>484</v>
      </c>
      <c r="C620" s="30">
        <v>457</v>
      </c>
      <c r="D620" s="30">
        <v>470</v>
      </c>
      <c r="E620" s="54">
        <f>ROUND('BEBR 2019 Estimates'!C674,-1)</f>
        <v>510</v>
      </c>
      <c r="F620" s="31">
        <f>E620-C620</f>
        <v>53</v>
      </c>
      <c r="G620" s="31">
        <f>E620-D620</f>
        <v>40</v>
      </c>
      <c r="H620" s="32">
        <f t="shared" si="144"/>
        <v>0.11597374179431072</v>
      </c>
      <c r="I620" s="32">
        <f t="shared" si="144"/>
        <v>8.5106382978723402E-2</v>
      </c>
      <c r="J620" s="225"/>
    </row>
    <row r="621" spans="1:10" ht="15" x14ac:dyDescent="0.2">
      <c r="A621" s="277"/>
      <c r="B621" s="53" t="s">
        <v>19</v>
      </c>
      <c r="C621" s="30">
        <v>30026</v>
      </c>
      <c r="D621" s="30">
        <v>31190</v>
      </c>
      <c r="E621" s="54">
        <f>ROUND('BEBR 2019 Estimates'!C675,-1)</f>
        <v>32110</v>
      </c>
      <c r="F621" s="31">
        <f>E621-C621</f>
        <v>2084</v>
      </c>
      <c r="G621" s="31">
        <f>E621-D621</f>
        <v>920</v>
      </c>
      <c r="H621" s="32">
        <f t="shared" si="144"/>
        <v>6.9406514354226331E-2</v>
      </c>
      <c r="I621" s="32">
        <f t="shared" si="144"/>
        <v>2.9496633536389868E-2</v>
      </c>
      <c r="J621" s="225"/>
    </row>
    <row r="622" spans="1:10" ht="15" x14ac:dyDescent="0.2">
      <c r="A622" s="277"/>
      <c r="B622" s="231"/>
      <c r="C622" s="233"/>
      <c r="D622" s="233"/>
      <c r="E622" s="228"/>
      <c r="F622" s="229"/>
      <c r="G622" s="229"/>
      <c r="H622" s="230"/>
      <c r="I622" s="230"/>
      <c r="J622" s="225"/>
    </row>
    <row r="623" spans="1:10" ht="15.75" x14ac:dyDescent="0.25">
      <c r="A623" s="277"/>
      <c r="B623" s="264" t="s">
        <v>669</v>
      </c>
      <c r="C623" s="260">
        <v>55043</v>
      </c>
      <c r="D623" s="260">
        <v>67700</v>
      </c>
      <c r="E623" s="261">
        <f>ROUND('BEBR 2019 Estimates'!C678,-2)</f>
        <v>70100</v>
      </c>
      <c r="F623" s="262">
        <f>E623-C623</f>
        <v>15057</v>
      </c>
      <c r="G623" s="262">
        <f>E623-D623</f>
        <v>2400</v>
      </c>
      <c r="H623" s="263">
        <f t="shared" ref="H623:I627" si="145">F623/C623</f>
        <v>0.27354977017967769</v>
      </c>
      <c r="I623" s="263">
        <f t="shared" si="145"/>
        <v>3.5450516986706058E-2</v>
      </c>
      <c r="J623" s="225"/>
    </row>
    <row r="624" spans="1:10" ht="15" x14ac:dyDescent="0.2">
      <c r="A624" s="277"/>
      <c r="B624" s="53" t="s">
        <v>486</v>
      </c>
      <c r="C624" s="30">
        <v>5177</v>
      </c>
      <c r="D624" s="30">
        <v>5480</v>
      </c>
      <c r="E624" s="54">
        <f>ROUND('BEBR 2019 Estimates'!C679,-1)</f>
        <v>5630</v>
      </c>
      <c r="F624" s="31">
        <f>E624-C624</f>
        <v>453</v>
      </c>
      <c r="G624" s="31">
        <f>E624-D624</f>
        <v>150</v>
      </c>
      <c r="H624" s="32">
        <f t="shared" si="145"/>
        <v>8.7502414525787137E-2</v>
      </c>
      <c r="I624" s="32">
        <f t="shared" si="145"/>
        <v>2.7372262773722629E-2</v>
      </c>
      <c r="J624" s="225"/>
    </row>
    <row r="625" spans="1:10" ht="15" x14ac:dyDescent="0.2">
      <c r="A625" s="277"/>
      <c r="B625" s="53" t="s">
        <v>487</v>
      </c>
      <c r="C625" s="30">
        <v>1787</v>
      </c>
      <c r="D625" s="30">
        <v>3850</v>
      </c>
      <c r="E625" s="54">
        <f>ROUND('BEBR 2019 Estimates'!C680,-1)</f>
        <v>4320</v>
      </c>
      <c r="F625" s="31">
        <f>E625-C625</f>
        <v>2533</v>
      </c>
      <c r="G625" s="31">
        <f>E625-D625</f>
        <v>470</v>
      </c>
      <c r="H625" s="32">
        <f t="shared" si="145"/>
        <v>1.4174594292109681</v>
      </c>
      <c r="I625" s="32">
        <f t="shared" si="145"/>
        <v>0.12207792207792208</v>
      </c>
      <c r="J625" s="225"/>
    </row>
    <row r="626" spans="1:10" ht="15" x14ac:dyDescent="0.2">
      <c r="A626" s="277"/>
      <c r="B626" s="53" t="s">
        <v>488</v>
      </c>
      <c r="C626" s="30">
        <v>644</v>
      </c>
      <c r="D626" s="30">
        <v>610</v>
      </c>
      <c r="E626" s="54">
        <f>ROUND('BEBR 2019 Estimates'!C681,-1)</f>
        <v>610</v>
      </c>
      <c r="F626" s="31">
        <f>E626-C626</f>
        <v>-34</v>
      </c>
      <c r="G626" s="31">
        <f>E626-D626</f>
        <v>0</v>
      </c>
      <c r="H626" s="32">
        <f t="shared" si="145"/>
        <v>-5.2795031055900624E-2</v>
      </c>
      <c r="I626" s="32">
        <f t="shared" si="145"/>
        <v>0</v>
      </c>
      <c r="J626" s="225"/>
    </row>
    <row r="627" spans="1:10" ht="15" x14ac:dyDescent="0.2">
      <c r="A627" s="277"/>
      <c r="B627" s="53" t="s">
        <v>19</v>
      </c>
      <c r="C627" s="30">
        <v>47435</v>
      </c>
      <c r="D627" s="30">
        <v>57720</v>
      </c>
      <c r="E627" s="54">
        <f>ROUND('BEBR 2019 Estimates'!C682,-1)</f>
        <v>59510</v>
      </c>
      <c r="F627" s="31">
        <f>E627-C627</f>
        <v>12075</v>
      </c>
      <c r="G627" s="31">
        <f>E627-D627</f>
        <v>1790</v>
      </c>
      <c r="H627" s="32">
        <f t="shared" si="145"/>
        <v>0.2545588700326763</v>
      </c>
      <c r="I627" s="32">
        <f t="shared" si="145"/>
        <v>3.1011781011781012E-2</v>
      </c>
      <c r="J627" s="225"/>
    </row>
    <row r="628" spans="1:10" ht="15" x14ac:dyDescent="0.2">
      <c r="A628" s="277"/>
      <c r="B628" s="231"/>
      <c r="C628" s="233"/>
      <c r="D628" s="233"/>
      <c r="E628" s="228"/>
      <c r="F628" s="229"/>
      <c r="G628" s="229"/>
      <c r="H628" s="230"/>
      <c r="I628" s="230"/>
      <c r="J628" s="225"/>
    </row>
    <row r="629" spans="1:10" ht="15.75" x14ac:dyDescent="0.25">
      <c r="A629" s="277"/>
      <c r="B629" s="264" t="s">
        <v>670</v>
      </c>
      <c r="C629" s="260">
        <v>24896</v>
      </c>
      <c r="D629" s="260">
        <v>25100</v>
      </c>
      <c r="E629" s="261">
        <f>ROUND('BEBR 2019 Estimates'!C685,-2)</f>
        <v>25400</v>
      </c>
      <c r="F629" s="262">
        <f t="shared" ref="F629:F635" si="146">E629-C629</f>
        <v>504</v>
      </c>
      <c r="G629" s="262">
        <f t="shared" ref="G629:G635" si="147">E629-D629</f>
        <v>300</v>
      </c>
      <c r="H629" s="263">
        <f t="shared" ref="H629:I635" si="148">F629/C629</f>
        <v>2.0244215938303341E-2</v>
      </c>
      <c r="I629" s="263">
        <f t="shared" si="148"/>
        <v>1.1952191235059761E-2</v>
      </c>
      <c r="J629" s="225"/>
    </row>
    <row r="630" spans="1:10" ht="15" x14ac:dyDescent="0.2">
      <c r="A630" s="277"/>
      <c r="B630" s="53" t="s">
        <v>490</v>
      </c>
      <c r="C630" s="30">
        <v>411</v>
      </c>
      <c r="D630" s="30">
        <v>290</v>
      </c>
      <c r="E630" s="54">
        <f>ROUND('BEBR 2019 Estimates'!C686,-1)</f>
        <v>320</v>
      </c>
      <c r="F630" s="31">
        <f t="shared" si="146"/>
        <v>-91</v>
      </c>
      <c r="G630" s="31">
        <f t="shared" si="147"/>
        <v>30</v>
      </c>
      <c r="H630" s="32">
        <f t="shared" si="148"/>
        <v>-0.22141119221411193</v>
      </c>
      <c r="I630" s="32">
        <f t="shared" si="148"/>
        <v>0.10344827586206896</v>
      </c>
      <c r="J630" s="225"/>
    </row>
    <row r="631" spans="1:10" ht="15" x14ac:dyDescent="0.2">
      <c r="A631" s="277"/>
      <c r="B631" s="53" t="s">
        <v>491</v>
      </c>
      <c r="C631" s="30">
        <v>3605</v>
      </c>
      <c r="D631" s="30">
        <v>3510</v>
      </c>
      <c r="E631" s="54">
        <f>ROUND('BEBR 2019 Estimates'!C687,-1)</f>
        <v>3570</v>
      </c>
      <c r="F631" s="31">
        <f t="shared" si="146"/>
        <v>-35</v>
      </c>
      <c r="G631" s="31">
        <f t="shared" si="147"/>
        <v>60</v>
      </c>
      <c r="H631" s="32">
        <f t="shared" si="148"/>
        <v>-9.7087378640776691E-3</v>
      </c>
      <c r="I631" s="32">
        <f t="shared" si="148"/>
        <v>1.7094017094017096E-2</v>
      </c>
      <c r="J631" s="225"/>
    </row>
    <row r="632" spans="1:10" ht="15" x14ac:dyDescent="0.2">
      <c r="A632" s="277"/>
      <c r="B632" s="53" t="s">
        <v>492</v>
      </c>
      <c r="C632" s="30">
        <v>270</v>
      </c>
      <c r="D632" s="30">
        <v>240</v>
      </c>
      <c r="E632" s="54">
        <f>ROUND('BEBR 2019 Estimates'!C688,-1)</f>
        <v>240</v>
      </c>
      <c r="F632" s="31">
        <f t="shared" si="146"/>
        <v>-30</v>
      </c>
      <c r="G632" s="31">
        <f t="shared" si="147"/>
        <v>0</v>
      </c>
      <c r="H632" s="32">
        <f t="shared" si="148"/>
        <v>-0.1111111111111111</v>
      </c>
      <c r="I632" s="32">
        <f t="shared" si="148"/>
        <v>0</v>
      </c>
      <c r="J632" s="225"/>
    </row>
    <row r="633" spans="1:10" ht="15" x14ac:dyDescent="0.2">
      <c r="A633" s="277"/>
      <c r="B633" s="53" t="s">
        <v>493</v>
      </c>
      <c r="C633" s="30">
        <v>687</v>
      </c>
      <c r="D633" s="30">
        <v>750</v>
      </c>
      <c r="E633" s="54">
        <f>ROUND('BEBR 2019 Estimates'!C689,-1)</f>
        <v>740</v>
      </c>
      <c r="F633" s="31">
        <f t="shared" si="146"/>
        <v>53</v>
      </c>
      <c r="G633" s="31">
        <f t="shared" si="147"/>
        <v>-10</v>
      </c>
      <c r="H633" s="32">
        <f t="shared" si="148"/>
        <v>7.7147016011644837E-2</v>
      </c>
      <c r="I633" s="32">
        <f t="shared" si="148"/>
        <v>-1.3333333333333334E-2</v>
      </c>
      <c r="J633" s="225"/>
    </row>
    <row r="634" spans="1:10" ht="15" x14ac:dyDescent="0.2">
      <c r="A634" s="277"/>
      <c r="B634" s="53" t="s">
        <v>494</v>
      </c>
      <c r="C634" s="30">
        <v>383</v>
      </c>
      <c r="D634" s="30">
        <v>380</v>
      </c>
      <c r="E634" s="54">
        <f>ROUND('BEBR 2019 Estimates'!C690,-1)</f>
        <v>360</v>
      </c>
      <c r="F634" s="31">
        <f t="shared" si="146"/>
        <v>-23</v>
      </c>
      <c r="G634" s="31">
        <f t="shared" si="147"/>
        <v>-20</v>
      </c>
      <c r="H634" s="32">
        <f t="shared" si="148"/>
        <v>-6.0052219321148827E-2</v>
      </c>
      <c r="I634" s="32">
        <f t="shared" si="148"/>
        <v>-5.2631578947368418E-2</v>
      </c>
      <c r="J634" s="225"/>
    </row>
    <row r="635" spans="1:10" ht="15" x14ac:dyDescent="0.2">
      <c r="A635" s="277"/>
      <c r="B635" s="53" t="s">
        <v>19</v>
      </c>
      <c r="C635" s="30">
        <v>19540</v>
      </c>
      <c r="D635" s="30">
        <v>19970</v>
      </c>
      <c r="E635" s="54">
        <f>ROUND('BEBR 2019 Estimates'!C691,-1)</f>
        <v>20160</v>
      </c>
      <c r="F635" s="31">
        <f t="shared" si="146"/>
        <v>620</v>
      </c>
      <c r="G635" s="31">
        <f t="shared" si="147"/>
        <v>190</v>
      </c>
      <c r="H635" s="32">
        <f t="shared" si="148"/>
        <v>3.1729785056294778E-2</v>
      </c>
      <c r="I635" s="32">
        <f t="shared" si="148"/>
        <v>9.5142714071106659E-3</v>
      </c>
      <c r="J635" s="225"/>
    </row>
    <row r="636" spans="1:10" ht="15" x14ac:dyDescent="0.2">
      <c r="A636" s="277"/>
      <c r="B636" s="231"/>
      <c r="C636" s="234"/>
      <c r="D636" s="234"/>
      <c r="E636" s="235"/>
      <c r="F636" s="236"/>
      <c r="G636" s="237"/>
      <c r="H636" s="238"/>
      <c r="I636" s="239"/>
      <c r="J636" s="225"/>
    </row>
    <row r="637" spans="1:10" ht="15.75" x14ac:dyDescent="0.25">
      <c r="A637" s="277"/>
      <c r="B637" s="191" t="s">
        <v>495</v>
      </c>
      <c r="C637" s="308">
        <f>C8+C20+C25+C35+C42+C61+C97+C102+C106+C111+C118+C124+C129+C133+C139+C146+C151+C159+C164+C173+C179+C183+C188+C194+C200+C206+C211+C217+C223+C231+C239+C256+C260+C264+C281+C290+C294+C305+C309+C315+C324+C332+C341+C381+C389+C395+C408+C412+C428+C433+C475+C484+C511+C531+C539+C546+C552+C558+C565+C575+C583+C588+C592+C598+C618+C623+C629</f>
        <v>18801332</v>
      </c>
      <c r="D637" s="308">
        <f>D8+D20+D25+D35+D42+D61+D97+D102+D106+D111+D118+D124+D129+D133+D139+D146+D151+D159+D164+D173+D179+D183+D188+D194+D200+D206+D211+D217+D223+D231+D239+D256+D260+D264+D281+D290+D294+D305+D309+D315+D324+D332+D341+D381+D389+D395+D408+D412+D428+D433+D475+D484+D511+D531+D539+D546+D552+D558+D565+D575+D583+D588+D592+D598+D618+D623+D629</f>
        <v>20840400</v>
      </c>
      <c r="E637" s="309">
        <f>E8+E20+E25+E35+E42+E61+E97+E102+E106+E111+E118+E124+E129+E133+E139+E146+E151+E159+E164+E173+E179+E183+E188+E194+E200+E206+E211+E217+E223+E231+E239+E256+E260+E264+E281+E290+E294+E305+E309+E315+E324+E332+E341+E381+E389+E395+E408+E412+E428+E433+E475+E484+E511+E531+E539+E546+E552+E558+E565+E575+E583+E588+E592+E598+E618+E623+E629</f>
        <v>21208700</v>
      </c>
      <c r="F637" s="310">
        <f>E637-C637</f>
        <v>2407368</v>
      </c>
      <c r="G637" s="310">
        <f>E637-D637</f>
        <v>368300</v>
      </c>
      <c r="H637" s="311">
        <f t="shared" ref="H637:I639" si="149">F637/C637</f>
        <v>0.12804241742021258</v>
      </c>
      <c r="I637" s="311">
        <f t="shared" si="149"/>
        <v>1.7672405520047601E-2</v>
      </c>
      <c r="J637" s="225"/>
    </row>
    <row r="638" spans="1:10" ht="15.75" x14ac:dyDescent="0.25">
      <c r="A638" s="277"/>
      <c r="B638" s="258" t="s">
        <v>496</v>
      </c>
      <c r="C638" s="46">
        <f>C637-C639</f>
        <v>9453181</v>
      </c>
      <c r="D638" s="46">
        <f>D637-D639</f>
        <v>10556760</v>
      </c>
      <c r="E638" s="55">
        <f>E637-E639</f>
        <v>10739500</v>
      </c>
      <c r="F638" s="44">
        <f>E638-C638</f>
        <v>1286319</v>
      </c>
      <c r="G638" s="44">
        <f>E638-D638</f>
        <v>182740</v>
      </c>
      <c r="H638" s="59">
        <f t="shared" si="149"/>
        <v>0.13607260878639688</v>
      </c>
      <c r="I638" s="59">
        <f t="shared" si="149"/>
        <v>1.7310235337357295E-2</v>
      </c>
      <c r="J638" s="225"/>
    </row>
    <row r="639" spans="1:10" ht="15.75" x14ac:dyDescent="0.25">
      <c r="A639" s="277"/>
      <c r="B639" s="258" t="s">
        <v>19</v>
      </c>
      <c r="C639" s="26">
        <f>C18+C23+C33+C40+C59+C95+C100+C104+C109+C116+C122+C127+C131+C136+C149+C157+C162+C171+C177+C181+C186+C192+C198+C203+C209+C215+C221+C229+C410+C237+C253+C258+C262+C279+C288+C292+C303+C307+C313+C322+C330+C338+C379+C387+C393+C405+C426+C431+C473+C482+C509+C529+C537+C544+C550+C556+C563+C573+C581+C586+C590+C596+C616+C621+C627+C635</f>
        <v>9348151</v>
      </c>
      <c r="D639" s="26">
        <f>D18+D23+D33+D40+D59+D95+D100+D104+D109+D116+D122+D127+D131+D136+D149+D157+D162+D171+D177+D181+D186+D192+D198+D203+D209+D215+D221+D229+D410+D237+D253+D258+D262+D279+D288+D292+D303+D307+D313+D322+D330+D338+D379+D387+D393+D405+D426+D431+D473+D482+D509+D529+D537+D544+D550+D556+D563+D573+D581+D586+D590+D596+D616+D621+D627+D635</f>
        <v>10283640</v>
      </c>
      <c r="E639" s="55">
        <f>E18+E23+E33+E40+E59+E95+E100+E104+E109+E116+E122+E127+E131+E136+E149+E157+E162+E171+E177+E181+E186+E192+E198+E203+E209+E215+E221+E229+E410+E237+E253+E258+E262+E279+E288+E292+E303+E307+E313+E322+E330+E338+E379+E387+E393+E405+E426+E431+E473+E482+E509+E529+E537+E544+E550+E556+E563+E573+E581+E586+E590+E596+E616+E621+E627+E635</f>
        <v>10469200</v>
      </c>
      <c r="F639" s="44">
        <f>E639-C639</f>
        <v>1121049</v>
      </c>
      <c r="G639" s="44">
        <f>E639-D639</f>
        <v>185560</v>
      </c>
      <c r="H639" s="59">
        <f t="shared" si="149"/>
        <v>0.11992200382728092</v>
      </c>
      <c r="I639" s="59">
        <f t="shared" si="149"/>
        <v>1.8044194468106622E-2</v>
      </c>
      <c r="J639" s="225"/>
    </row>
    <row r="640" spans="1:10" x14ac:dyDescent="0.2">
      <c r="A640" s="277"/>
      <c r="B640" s="240"/>
      <c r="C640" s="241"/>
      <c r="D640" s="241"/>
      <c r="E640" s="241"/>
      <c r="F640" s="242"/>
      <c r="G640" s="243"/>
      <c r="H640" s="244"/>
      <c r="I640" s="245"/>
      <c r="J640" s="225"/>
    </row>
    <row r="641" spans="1:10" x14ac:dyDescent="0.2">
      <c r="A641" s="277"/>
      <c r="B641" s="240"/>
      <c r="C641" s="241"/>
      <c r="D641" s="241"/>
      <c r="E641" s="241"/>
      <c r="F641" s="242"/>
      <c r="G641" s="243"/>
      <c r="H641" s="244"/>
      <c r="I641" s="245"/>
      <c r="J641" s="225"/>
    </row>
    <row r="642" spans="1:10" x14ac:dyDescent="0.2">
      <c r="A642" s="277"/>
      <c r="B642" s="227" t="s">
        <v>497</v>
      </c>
      <c r="C642" s="243"/>
      <c r="D642" s="243"/>
      <c r="E642" s="243"/>
      <c r="F642" s="242"/>
      <c r="G642" s="243"/>
      <c r="H642" s="244"/>
      <c r="I642" s="245"/>
      <c r="J642" s="225"/>
    </row>
    <row r="643" spans="1:10" x14ac:dyDescent="0.2">
      <c r="A643" s="277"/>
      <c r="B643" s="225" t="s">
        <v>672</v>
      </c>
      <c r="C643" s="243"/>
      <c r="D643" s="243"/>
      <c r="E643" s="243"/>
      <c r="F643" s="242"/>
      <c r="G643" s="243"/>
      <c r="H643" s="244"/>
      <c r="I643" s="245"/>
      <c r="J643" s="225"/>
    </row>
    <row r="644" spans="1:10" x14ac:dyDescent="0.2">
      <c r="A644" s="277"/>
      <c r="B644" s="225" t="s">
        <v>673</v>
      </c>
      <c r="C644" s="243"/>
      <c r="D644" s="243"/>
      <c r="E644" s="243"/>
      <c r="F644" s="242"/>
      <c r="G644" s="243"/>
      <c r="H644" s="244"/>
      <c r="I644" s="245"/>
      <c r="J644" s="225"/>
    </row>
    <row r="645" spans="1:10" x14ac:dyDescent="0.2">
      <c r="A645" s="277"/>
      <c r="B645" s="225" t="s">
        <v>674</v>
      </c>
      <c r="C645" s="243"/>
      <c r="D645" s="243"/>
      <c r="E645" s="243"/>
      <c r="F645" s="242"/>
      <c r="G645" s="243"/>
      <c r="H645" s="244"/>
      <c r="I645" s="245"/>
      <c r="J645" s="225"/>
    </row>
    <row r="646" spans="1:10" x14ac:dyDescent="0.2">
      <c r="A646" s="277"/>
      <c r="B646" s="225" t="s">
        <v>675</v>
      </c>
      <c r="C646" s="243"/>
      <c r="D646" s="243"/>
      <c r="E646" s="243"/>
      <c r="F646" s="242"/>
      <c r="G646" s="243"/>
      <c r="H646" s="244"/>
      <c r="I646" s="245"/>
      <c r="J646" s="225"/>
    </row>
    <row r="647" spans="1:10" x14ac:dyDescent="0.2">
      <c r="A647" s="277"/>
      <c r="B647" s="225" t="s">
        <v>676</v>
      </c>
      <c r="C647" s="243"/>
      <c r="D647" s="243"/>
      <c r="E647" s="243"/>
      <c r="F647" s="242"/>
      <c r="G647" s="243"/>
      <c r="H647" s="244"/>
      <c r="I647" s="245"/>
      <c r="J647" s="225"/>
    </row>
    <row r="648" spans="1:10" x14ac:dyDescent="0.2">
      <c r="A648" s="277"/>
      <c r="B648" s="225" t="s">
        <v>677</v>
      </c>
      <c r="C648" s="243"/>
      <c r="D648" s="243"/>
      <c r="E648" s="243"/>
      <c r="F648" s="242"/>
      <c r="G648" s="243"/>
      <c r="H648" s="244"/>
      <c r="I648" s="245"/>
      <c r="J648" s="225"/>
    </row>
    <row r="649" spans="1:10" x14ac:dyDescent="0.2">
      <c r="A649" s="277"/>
      <c r="B649" s="225" t="s">
        <v>678</v>
      </c>
      <c r="C649" s="243"/>
      <c r="D649" s="243"/>
      <c r="E649" s="243"/>
      <c r="F649" s="242"/>
      <c r="G649" s="243"/>
      <c r="H649" s="244"/>
      <c r="I649" s="245"/>
      <c r="J649" s="225"/>
    </row>
    <row r="650" spans="1:10" x14ac:dyDescent="0.2">
      <c r="A650" s="277"/>
      <c r="B650" s="225" t="s">
        <v>679</v>
      </c>
      <c r="C650" s="243"/>
      <c r="D650" s="243"/>
      <c r="E650" s="243"/>
      <c r="F650" s="242"/>
      <c r="G650" s="243"/>
      <c r="H650" s="244"/>
      <c r="I650" s="245"/>
      <c r="J650" s="225"/>
    </row>
    <row r="651" spans="1:10" ht="5.0999999999999996" customHeight="1" x14ac:dyDescent="0.2">
      <c r="A651" s="277"/>
      <c r="B651" s="225"/>
      <c r="C651" s="243"/>
      <c r="D651" s="243"/>
      <c r="E651" s="243"/>
      <c r="F651" s="242"/>
      <c r="G651" s="243"/>
      <c r="H651" s="244"/>
      <c r="I651" s="245"/>
      <c r="J651" s="225"/>
    </row>
    <row r="652" spans="1:10" x14ac:dyDescent="0.2">
      <c r="A652" s="277"/>
      <c r="B652" s="227" t="s">
        <v>500</v>
      </c>
      <c r="C652" s="241"/>
      <c r="D652" s="241"/>
      <c r="E652" s="241"/>
      <c r="F652" s="242"/>
      <c r="G652" s="243"/>
      <c r="H652" s="244"/>
      <c r="I652" s="245"/>
      <c r="J652" s="225"/>
    </row>
    <row r="653" spans="1:10" s="49" customFormat="1" x14ac:dyDescent="0.2">
      <c r="A653" s="280"/>
      <c r="B653" s="225" t="s">
        <v>501</v>
      </c>
      <c r="C653" s="241"/>
      <c r="D653" s="241"/>
      <c r="E653" s="241"/>
      <c r="F653" s="242"/>
      <c r="G653" s="243"/>
      <c r="H653" s="244"/>
      <c r="I653" s="245"/>
      <c r="J653" s="225"/>
    </row>
    <row r="654" spans="1:10" s="49" customFormat="1" x14ac:dyDescent="0.2">
      <c r="A654" s="280"/>
      <c r="B654" s="225" t="s">
        <v>502</v>
      </c>
      <c r="C654" s="241"/>
      <c r="D654" s="241"/>
      <c r="E654" s="241"/>
      <c r="F654" s="242"/>
      <c r="G654" s="243"/>
      <c r="H654" s="244"/>
      <c r="I654" s="245"/>
      <c r="J654" s="225"/>
    </row>
    <row r="655" spans="1:10" s="49" customFormat="1" x14ac:dyDescent="0.2">
      <c r="A655" s="280"/>
      <c r="B655" s="225" t="s">
        <v>680</v>
      </c>
      <c r="C655" s="241"/>
      <c r="D655" s="241"/>
      <c r="E655" s="241"/>
      <c r="F655" s="242"/>
      <c r="G655" s="243"/>
      <c r="H655" s="244"/>
      <c r="I655" s="245"/>
      <c r="J655" s="225"/>
    </row>
    <row r="656" spans="1:10" x14ac:dyDescent="0.2">
      <c r="A656" s="277"/>
      <c r="B656" s="225"/>
      <c r="C656" s="243"/>
      <c r="D656" s="243"/>
      <c r="E656" s="243"/>
      <c r="F656" s="242"/>
      <c r="G656" s="243"/>
      <c r="H656" s="244"/>
      <c r="I656" s="245"/>
      <c r="J656" s="225"/>
    </row>
  </sheetData>
  <mergeCells count="2">
    <mergeCell ref="F4:G4"/>
    <mergeCell ref="H4:I4"/>
  </mergeCells>
  <printOptions horizontalCentered="1"/>
  <pageMargins left="0.25" right="0.25" top="0.55000000000000004" bottom="0.45" header="0.3" footer="0.2"/>
  <pageSetup scale="66" fitToHeight="11" orientation="portrait" r:id="rId1"/>
  <headerFooter alignWithMargins="0">
    <oddFooter>&amp;L&amp;11February 2020&amp;C&amp;11Forecasting and Trends Office
http://www.fdot.gov/planning/demographic/&amp;R&amp;11Page &amp;P of &amp;N</oddFooter>
  </headerFooter>
  <rowBreaks count="10" manualBreakCount="10">
    <brk id="67" max="9" man="1"/>
    <brk id="128" max="9" man="1"/>
    <brk id="187" max="9" man="1"/>
    <brk id="247" max="9" man="1"/>
    <brk id="308" max="9" man="1"/>
    <brk id="367" max="9" man="1"/>
    <brk id="427" max="9" man="1"/>
    <brk id="483" max="9" man="1"/>
    <brk id="538" max="9" man="1"/>
    <brk id="597" max="9" man="1"/>
  </row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91518C-A8A2-411A-8084-F1C7A9456D81}">
  <dimension ref="A1:J656"/>
  <sheetViews>
    <sheetView view="pageBreakPreview" zoomScaleNormal="100" zoomScaleSheetLayoutView="100" zoomScalePageLayoutView="22" workbookViewId="0">
      <selection activeCell="N43" sqref="N43"/>
    </sheetView>
  </sheetViews>
  <sheetFormatPr defaultColWidth="9.140625" defaultRowHeight="12.75" x14ac:dyDescent="0.2"/>
  <cols>
    <col min="1" max="1" width="3.7109375" style="17" customWidth="1"/>
    <col min="2" max="2" width="32.28515625" style="17" customWidth="1"/>
    <col min="3" max="3" width="17" style="50" bestFit="1" customWidth="1"/>
    <col min="4" max="4" width="15.7109375" style="50" bestFit="1" customWidth="1"/>
    <col min="5" max="5" width="17" style="50" bestFit="1" customWidth="1"/>
    <col min="6" max="6" width="15.140625" style="49" bestFit="1" customWidth="1"/>
    <col min="7" max="7" width="12.7109375" style="50" bestFit="1" customWidth="1"/>
    <col min="8" max="8" width="10.7109375" style="51" customWidth="1"/>
    <col min="9" max="9" width="10.28515625" style="52" customWidth="1"/>
    <col min="10" max="10" width="3.7109375" style="17" customWidth="1"/>
    <col min="11" max="16384" width="9.140625" style="17"/>
  </cols>
  <sheetData>
    <row r="1" spans="1:10" ht="30" customHeight="1" x14ac:dyDescent="0.35">
      <c r="B1" s="281"/>
      <c r="C1" s="281"/>
      <c r="D1" s="281"/>
      <c r="E1" s="281"/>
      <c r="F1" s="281"/>
      <c r="G1" s="281"/>
      <c r="H1" s="281"/>
      <c r="I1" s="281"/>
    </row>
    <row r="2" spans="1:10" ht="52.5" customHeight="1" x14ac:dyDescent="0.2">
      <c r="B2" s="282"/>
      <c r="C2" s="282"/>
      <c r="D2" s="282"/>
      <c r="E2" s="282"/>
      <c r="F2" s="282"/>
      <c r="G2" s="282"/>
      <c r="H2" s="282"/>
      <c r="I2" s="282"/>
    </row>
    <row r="3" spans="1:10" ht="1.5" customHeight="1" x14ac:dyDescent="0.2">
      <c r="A3" s="225"/>
      <c r="B3" s="226"/>
      <c r="C3" s="226"/>
      <c r="D3" s="226"/>
      <c r="E3" s="226"/>
      <c r="F3" s="226"/>
      <c r="G3" s="226"/>
      <c r="H3" s="226"/>
      <c r="I3" s="226"/>
      <c r="J3" s="225"/>
    </row>
    <row r="4" spans="1:10" ht="17.25" customHeight="1" x14ac:dyDescent="0.25">
      <c r="A4" s="277"/>
      <c r="B4" s="221"/>
      <c r="C4" s="222" t="s">
        <v>0</v>
      </c>
      <c r="D4" s="222" t="s">
        <v>1</v>
      </c>
      <c r="E4" s="222" t="s">
        <v>2</v>
      </c>
      <c r="F4" s="495" t="s">
        <v>3</v>
      </c>
      <c r="G4" s="495"/>
      <c r="H4" s="495" t="s">
        <v>4</v>
      </c>
      <c r="I4" s="495"/>
      <c r="J4" s="225"/>
    </row>
    <row r="5" spans="1:10" ht="15.6" customHeight="1" x14ac:dyDescent="0.2">
      <c r="A5" s="277"/>
      <c r="B5" s="222" t="s">
        <v>5</v>
      </c>
      <c r="C5" s="222" t="s">
        <v>1446</v>
      </c>
      <c r="D5" s="222" t="s">
        <v>1447</v>
      </c>
      <c r="E5" s="222" t="s">
        <v>1447</v>
      </c>
      <c r="F5" s="223">
        <v>2010</v>
      </c>
      <c r="G5" s="223">
        <v>2017</v>
      </c>
      <c r="H5" s="283">
        <v>2000</v>
      </c>
      <c r="I5" s="283">
        <v>2017</v>
      </c>
      <c r="J5" s="225"/>
    </row>
    <row r="6" spans="1:10" ht="18" customHeight="1" x14ac:dyDescent="0.2">
      <c r="A6" s="277"/>
      <c r="B6" s="222" t="s">
        <v>8</v>
      </c>
      <c r="C6" s="224">
        <v>40269</v>
      </c>
      <c r="D6" s="224">
        <v>42826</v>
      </c>
      <c r="E6" s="224">
        <v>43191</v>
      </c>
      <c r="F6" s="223">
        <v>2018</v>
      </c>
      <c r="G6" s="223">
        <v>2018</v>
      </c>
      <c r="H6" s="223">
        <v>2018</v>
      </c>
      <c r="I6" s="223">
        <v>2018</v>
      </c>
      <c r="J6" s="225"/>
    </row>
    <row r="7" spans="1:10" ht="12" customHeight="1" x14ac:dyDescent="0.2">
      <c r="A7" s="278"/>
      <c r="B7" s="247"/>
      <c r="C7" s="248"/>
      <c r="D7" s="248"/>
      <c r="E7" s="248"/>
      <c r="F7" s="249"/>
      <c r="G7" s="250"/>
      <c r="H7" s="251"/>
      <c r="I7" s="252"/>
      <c r="J7" s="246"/>
    </row>
    <row r="8" spans="1:10" ht="14.65" customHeight="1" x14ac:dyDescent="0.25">
      <c r="A8" s="277"/>
      <c r="B8" s="259" t="s">
        <v>598</v>
      </c>
      <c r="C8" s="260">
        <v>247336</v>
      </c>
      <c r="D8" s="260">
        <v>260000</v>
      </c>
      <c r="E8" s="261">
        <f>ROUND('BEBR 2018 Estimates'!C10,-2)</f>
        <v>263300</v>
      </c>
      <c r="F8" s="262">
        <f>E8-C8</f>
        <v>15964</v>
      </c>
      <c r="G8" s="262">
        <f>ROUND(E8-D8,-1)</f>
        <v>3300</v>
      </c>
      <c r="H8" s="263">
        <f t="shared" ref="H8:I18" si="0">F8/C8</f>
        <v>6.4543778503735813E-2</v>
      </c>
      <c r="I8" s="263">
        <f t="shared" si="0"/>
        <v>1.2692307692307692E-2</v>
      </c>
      <c r="J8" s="225"/>
    </row>
    <row r="9" spans="1:10" ht="15" x14ac:dyDescent="0.2">
      <c r="A9" s="277"/>
      <c r="B9" s="53" t="s">
        <v>10</v>
      </c>
      <c r="C9" s="29">
        <v>9059</v>
      </c>
      <c r="D9" s="29">
        <v>9940</v>
      </c>
      <c r="E9" s="54">
        <f>ROUND('BEBR 2018 Estimates'!C11,-1)</f>
        <v>10160</v>
      </c>
      <c r="F9" s="31">
        <f t="shared" ref="F9:F18" si="1">E9-C9</f>
        <v>1101</v>
      </c>
      <c r="G9" s="31">
        <f t="shared" ref="G9:G18" si="2">E9-D9</f>
        <v>220</v>
      </c>
      <c r="H9" s="32">
        <f t="shared" si="0"/>
        <v>0.12153659344298488</v>
      </c>
      <c r="I9" s="32">
        <f t="shared" si="0"/>
        <v>2.2132796780684104E-2</v>
      </c>
      <c r="J9" s="225"/>
    </row>
    <row r="10" spans="1:10" ht="15" x14ac:dyDescent="0.2">
      <c r="A10" s="277"/>
      <c r="B10" s="53" t="s">
        <v>11</v>
      </c>
      <c r="C10" s="29">
        <v>1118</v>
      </c>
      <c r="D10" s="29">
        <v>1170</v>
      </c>
      <c r="E10" s="54">
        <f>ROUND('BEBR 2018 Estimates'!C12,-1)</f>
        <v>1170</v>
      </c>
      <c r="F10" s="31">
        <f t="shared" si="1"/>
        <v>52</v>
      </c>
      <c r="G10" s="31">
        <f t="shared" si="2"/>
        <v>0</v>
      </c>
      <c r="H10" s="32">
        <f t="shared" si="0"/>
        <v>4.6511627906976744E-2</v>
      </c>
      <c r="I10" s="32">
        <f t="shared" si="0"/>
        <v>0</v>
      </c>
      <c r="J10" s="225"/>
    </row>
    <row r="11" spans="1:10" ht="15" x14ac:dyDescent="0.2">
      <c r="A11" s="277"/>
      <c r="B11" s="53" t="s">
        <v>12</v>
      </c>
      <c r="C11" s="29">
        <v>124476</v>
      </c>
      <c r="D11" s="29">
        <v>129820</v>
      </c>
      <c r="E11" s="54">
        <f>ROUND('BEBR 2018 Estimates'!C13,-1)</f>
        <v>131220</v>
      </c>
      <c r="F11" s="31">
        <f t="shared" si="1"/>
        <v>6744</v>
      </c>
      <c r="G11" s="31">
        <f t="shared" si="2"/>
        <v>1400</v>
      </c>
      <c r="H11" s="32">
        <f t="shared" si="0"/>
        <v>5.4179118866287478E-2</v>
      </c>
      <c r="I11" s="32">
        <f t="shared" si="0"/>
        <v>1.0784162686797103E-2</v>
      </c>
      <c r="J11" s="225"/>
    </row>
    <row r="12" spans="1:10" ht="15" x14ac:dyDescent="0.2">
      <c r="A12" s="277"/>
      <c r="B12" s="53" t="s">
        <v>13</v>
      </c>
      <c r="C12" s="29">
        <v>1417</v>
      </c>
      <c r="D12" s="29">
        <v>1410</v>
      </c>
      <c r="E12" s="54">
        <f>ROUND('BEBR 2018 Estimates'!C14,-1)</f>
        <v>1420</v>
      </c>
      <c r="F12" s="31">
        <f t="shared" si="1"/>
        <v>3</v>
      </c>
      <c r="G12" s="31">
        <f t="shared" si="2"/>
        <v>10</v>
      </c>
      <c r="H12" s="32">
        <f t="shared" si="0"/>
        <v>2.1171489061397319E-3</v>
      </c>
      <c r="I12" s="32">
        <f t="shared" si="0"/>
        <v>7.0921985815602835E-3</v>
      </c>
      <c r="J12" s="225"/>
    </row>
    <row r="13" spans="1:10" ht="15" x14ac:dyDescent="0.2">
      <c r="A13" s="277"/>
      <c r="B13" s="53" t="s">
        <v>14</v>
      </c>
      <c r="C13" s="29">
        <v>5350</v>
      </c>
      <c r="D13" s="29">
        <v>6020</v>
      </c>
      <c r="E13" s="54">
        <f>ROUND('BEBR 2018 Estimates'!C15,-1)</f>
        <v>6220</v>
      </c>
      <c r="F13" s="31">
        <f t="shared" si="1"/>
        <v>870</v>
      </c>
      <c r="G13" s="31">
        <f t="shared" si="2"/>
        <v>200</v>
      </c>
      <c r="H13" s="32">
        <f t="shared" si="0"/>
        <v>0.16261682242990655</v>
      </c>
      <c r="I13" s="32">
        <f t="shared" si="0"/>
        <v>3.3222591362126248E-2</v>
      </c>
      <c r="J13" s="225"/>
    </row>
    <row r="14" spans="1:10" ht="15" x14ac:dyDescent="0.2">
      <c r="A14" s="277"/>
      <c r="B14" s="53" t="s">
        <v>15</v>
      </c>
      <c r="C14" s="29">
        <v>360</v>
      </c>
      <c r="D14" s="29">
        <v>370</v>
      </c>
      <c r="E14" s="54">
        <f>ROUND('BEBR 2018 Estimates'!C16,-1)</f>
        <v>390</v>
      </c>
      <c r="F14" s="31">
        <f t="shared" si="1"/>
        <v>30</v>
      </c>
      <c r="G14" s="31">
        <f t="shared" si="2"/>
        <v>20</v>
      </c>
      <c r="H14" s="32">
        <f t="shared" si="0"/>
        <v>8.3333333333333329E-2</v>
      </c>
      <c r="I14" s="32">
        <f t="shared" si="0"/>
        <v>5.4054054054054057E-2</v>
      </c>
      <c r="J14" s="225"/>
    </row>
    <row r="15" spans="1:10" ht="15" x14ac:dyDescent="0.2">
      <c r="A15" s="277"/>
      <c r="B15" s="53" t="s">
        <v>16</v>
      </c>
      <c r="C15" s="29">
        <v>600</v>
      </c>
      <c r="D15" s="29">
        <v>610</v>
      </c>
      <c r="E15" s="54">
        <f>ROUND('BEBR 2018 Estimates'!C17,-1)</f>
        <v>610</v>
      </c>
      <c r="F15" s="31">
        <f t="shared" si="1"/>
        <v>10</v>
      </c>
      <c r="G15" s="31">
        <f t="shared" si="2"/>
        <v>0</v>
      </c>
      <c r="H15" s="32">
        <f t="shared" si="0"/>
        <v>1.6666666666666666E-2</v>
      </c>
      <c r="I15" s="32">
        <f t="shared" si="0"/>
        <v>0</v>
      </c>
      <c r="J15" s="225"/>
    </row>
    <row r="16" spans="1:10" ht="15" x14ac:dyDescent="0.2">
      <c r="A16" s="277"/>
      <c r="B16" s="53" t="s">
        <v>17</v>
      </c>
      <c r="C16" s="29">
        <v>4950</v>
      </c>
      <c r="D16" s="29">
        <v>5910</v>
      </c>
      <c r="E16" s="54">
        <f>ROUND('BEBR 2018 Estimates'!C18,-1)</f>
        <v>6250</v>
      </c>
      <c r="F16" s="31">
        <f t="shared" si="1"/>
        <v>1300</v>
      </c>
      <c r="G16" s="31">
        <f t="shared" si="2"/>
        <v>340</v>
      </c>
      <c r="H16" s="32">
        <f t="shared" si="0"/>
        <v>0.26262626262626265</v>
      </c>
      <c r="I16" s="32">
        <f t="shared" si="0"/>
        <v>5.7529610829103212E-2</v>
      </c>
      <c r="J16" s="225"/>
    </row>
    <row r="17" spans="1:10" ht="15" x14ac:dyDescent="0.2">
      <c r="A17" s="277"/>
      <c r="B17" s="53" t="s">
        <v>18</v>
      </c>
      <c r="C17" s="29">
        <v>1015</v>
      </c>
      <c r="D17" s="29">
        <v>960</v>
      </c>
      <c r="E17" s="54">
        <f>ROUND('BEBR 2018 Estimates'!C19,-1)</f>
        <v>960</v>
      </c>
      <c r="F17" s="31">
        <f t="shared" si="1"/>
        <v>-55</v>
      </c>
      <c r="G17" s="31">
        <f t="shared" si="2"/>
        <v>0</v>
      </c>
      <c r="H17" s="32">
        <f t="shared" si="0"/>
        <v>-5.4187192118226604E-2</v>
      </c>
      <c r="I17" s="32">
        <f t="shared" si="0"/>
        <v>0</v>
      </c>
      <c r="J17" s="225"/>
    </row>
    <row r="18" spans="1:10" ht="15" x14ac:dyDescent="0.2">
      <c r="A18" s="277"/>
      <c r="B18" s="53" t="s">
        <v>19</v>
      </c>
      <c r="C18" s="29">
        <v>98991</v>
      </c>
      <c r="D18" s="29">
        <v>103810</v>
      </c>
      <c r="E18" s="54">
        <f>ROUND('BEBR 2018 Estimates'!C20,-1)</f>
        <v>104900</v>
      </c>
      <c r="F18" s="31">
        <f t="shared" si="1"/>
        <v>5909</v>
      </c>
      <c r="G18" s="31">
        <f t="shared" si="2"/>
        <v>1090</v>
      </c>
      <c r="H18" s="32">
        <f t="shared" si="0"/>
        <v>5.9692295259164974E-2</v>
      </c>
      <c r="I18" s="32">
        <f t="shared" si="0"/>
        <v>1.0499951835083326E-2</v>
      </c>
      <c r="J18" s="225"/>
    </row>
    <row r="19" spans="1:10" ht="15" x14ac:dyDescent="0.2">
      <c r="A19" s="277"/>
      <c r="B19" s="231"/>
      <c r="C19" s="232"/>
      <c r="D19" s="232"/>
      <c r="E19" s="232"/>
      <c r="F19" s="229"/>
      <c r="G19" s="229"/>
      <c r="H19" s="230"/>
      <c r="I19" s="230"/>
      <c r="J19" s="225"/>
    </row>
    <row r="20" spans="1:10" ht="15.75" x14ac:dyDescent="0.25">
      <c r="A20" s="277"/>
      <c r="B20" s="259" t="s">
        <v>1466</v>
      </c>
      <c r="C20" s="260">
        <v>27115</v>
      </c>
      <c r="D20" s="260">
        <v>27200</v>
      </c>
      <c r="E20" s="261">
        <f>ROUND('BEBR 2018 Estimates'!C23,-2)</f>
        <v>27700</v>
      </c>
      <c r="F20" s="262">
        <f>E20-C20</f>
        <v>585</v>
      </c>
      <c r="G20" s="262">
        <f>ROUND(E20-D20,-1)</f>
        <v>500</v>
      </c>
      <c r="H20" s="263">
        <f t="shared" ref="H20:I23" si="3">F20/C20</f>
        <v>2.1574774110271068E-2</v>
      </c>
      <c r="I20" s="263">
        <f t="shared" si="3"/>
        <v>1.8382352941176471E-2</v>
      </c>
      <c r="J20" s="225"/>
    </row>
    <row r="21" spans="1:10" ht="15" x14ac:dyDescent="0.2">
      <c r="A21" s="277"/>
      <c r="B21" s="53" t="s">
        <v>21</v>
      </c>
      <c r="C21" s="34">
        <v>437</v>
      </c>
      <c r="D21" s="34">
        <v>460</v>
      </c>
      <c r="E21" s="54">
        <f>ROUND('BEBR 2018 Estimates'!C24,-1)</f>
        <v>450</v>
      </c>
      <c r="F21" s="31">
        <f>E21-C21</f>
        <v>13</v>
      </c>
      <c r="G21" s="31">
        <f>E21-D21</f>
        <v>-10</v>
      </c>
      <c r="H21" s="32">
        <f t="shared" si="3"/>
        <v>2.9748283752860413E-2</v>
      </c>
      <c r="I21" s="32">
        <f t="shared" si="3"/>
        <v>-2.1739130434782608E-2</v>
      </c>
      <c r="J21" s="225"/>
    </row>
    <row r="22" spans="1:10" ht="15" x14ac:dyDescent="0.2">
      <c r="A22" s="277"/>
      <c r="B22" s="53" t="s">
        <v>22</v>
      </c>
      <c r="C22" s="34">
        <v>6374</v>
      </c>
      <c r="D22" s="34">
        <v>6520</v>
      </c>
      <c r="E22" s="54">
        <f>ROUND('BEBR 2018 Estimates'!C25,-1)</f>
        <v>6740</v>
      </c>
      <c r="F22" s="31">
        <f>E22-C22</f>
        <v>366</v>
      </c>
      <c r="G22" s="31">
        <f>E22-D22</f>
        <v>220</v>
      </c>
      <c r="H22" s="32">
        <f t="shared" si="3"/>
        <v>5.7420771885786002E-2</v>
      </c>
      <c r="I22" s="32">
        <f t="shared" si="3"/>
        <v>3.3742331288343558E-2</v>
      </c>
      <c r="J22" s="225"/>
    </row>
    <row r="23" spans="1:10" ht="15" x14ac:dyDescent="0.2">
      <c r="A23" s="277"/>
      <c r="B23" s="53" t="s">
        <v>19</v>
      </c>
      <c r="C23" s="34">
        <v>20304</v>
      </c>
      <c r="D23" s="34">
        <v>20210</v>
      </c>
      <c r="E23" s="54">
        <f>ROUND('BEBR 2018 Estimates'!C26,-1)</f>
        <v>20460</v>
      </c>
      <c r="F23" s="31">
        <f>E23-C23</f>
        <v>156</v>
      </c>
      <c r="G23" s="31">
        <f>E23-D23</f>
        <v>250</v>
      </c>
      <c r="H23" s="32">
        <f t="shared" si="3"/>
        <v>7.6832151300236405E-3</v>
      </c>
      <c r="I23" s="32">
        <f t="shared" si="3"/>
        <v>1.2370113805047007E-2</v>
      </c>
      <c r="J23" s="225"/>
    </row>
    <row r="24" spans="1:10" ht="15" x14ac:dyDescent="0.2">
      <c r="A24" s="277"/>
      <c r="B24" s="231"/>
      <c r="C24" s="232"/>
      <c r="D24" s="232"/>
      <c r="E24" s="228"/>
      <c r="F24" s="229"/>
      <c r="G24" s="229"/>
      <c r="H24" s="230"/>
      <c r="I24" s="230"/>
      <c r="J24" s="225"/>
    </row>
    <row r="25" spans="1:10" ht="15.75" x14ac:dyDescent="0.25">
      <c r="A25" s="277"/>
      <c r="B25" s="259" t="s">
        <v>1467</v>
      </c>
      <c r="C25" s="260">
        <v>168852</v>
      </c>
      <c r="D25" s="260">
        <v>178800</v>
      </c>
      <c r="E25" s="261">
        <f>ROUND('BEBR 2018 Estimates'!C29,-2)</f>
        <v>181200</v>
      </c>
      <c r="F25" s="262">
        <f t="shared" ref="F25:F33" si="4">E25-C25</f>
        <v>12348</v>
      </c>
      <c r="G25" s="262">
        <f t="shared" ref="G25:G33" si="5">E25-D25</f>
        <v>2400</v>
      </c>
      <c r="H25" s="263">
        <f t="shared" ref="H25:I33" si="6">F25/C25</f>
        <v>7.3129130836472184E-2</v>
      </c>
      <c r="I25" s="263">
        <f t="shared" si="6"/>
        <v>1.3422818791946308E-2</v>
      </c>
      <c r="J25" s="225"/>
    </row>
    <row r="26" spans="1:10" ht="15" x14ac:dyDescent="0.2">
      <c r="A26" s="277"/>
      <c r="B26" s="53" t="s">
        <v>24</v>
      </c>
      <c r="C26" s="34">
        <v>14405</v>
      </c>
      <c r="D26" s="34">
        <v>15740</v>
      </c>
      <c r="E26" s="54">
        <f>ROUND('BEBR 2018 Estimates'!C30,-1)</f>
        <v>15860</v>
      </c>
      <c r="F26" s="31">
        <f t="shared" si="4"/>
        <v>1455</v>
      </c>
      <c r="G26" s="31">
        <f t="shared" si="5"/>
        <v>120</v>
      </c>
      <c r="H26" s="32">
        <f t="shared" si="6"/>
        <v>0.10100659493231517</v>
      </c>
      <c r="I26" s="32">
        <f t="shared" si="6"/>
        <v>7.6238881829733167E-3</v>
      </c>
      <c r="J26" s="225"/>
    </row>
    <row r="27" spans="1:10" ht="15" x14ac:dyDescent="0.2">
      <c r="A27" s="277"/>
      <c r="B27" s="53" t="s">
        <v>25</v>
      </c>
      <c r="C27" s="34">
        <v>18493</v>
      </c>
      <c r="D27" s="34">
        <v>20890</v>
      </c>
      <c r="E27" s="54">
        <f>ROUND('BEBR 2018 Estimates'!C31,-1)</f>
        <v>21200</v>
      </c>
      <c r="F27" s="31">
        <f t="shared" si="4"/>
        <v>2707</v>
      </c>
      <c r="G27" s="31">
        <f t="shared" si="5"/>
        <v>310</v>
      </c>
      <c r="H27" s="32">
        <f t="shared" si="6"/>
        <v>0.14637971124209159</v>
      </c>
      <c r="I27" s="32">
        <f t="shared" si="6"/>
        <v>1.4839636189564385E-2</v>
      </c>
      <c r="J27" s="225"/>
    </row>
    <row r="28" spans="1:10" ht="15" x14ac:dyDescent="0.2">
      <c r="A28" s="277"/>
      <c r="B28" s="53" t="s">
        <v>26</v>
      </c>
      <c r="C28" s="34">
        <v>1072</v>
      </c>
      <c r="D28" s="34">
        <v>1200</v>
      </c>
      <c r="E28" s="54">
        <f>ROUND('BEBR 2018 Estimates'!C32,-1)</f>
        <v>1290</v>
      </c>
      <c r="F28" s="31">
        <f t="shared" si="4"/>
        <v>218</v>
      </c>
      <c r="G28" s="31">
        <f t="shared" si="5"/>
        <v>90</v>
      </c>
      <c r="H28" s="32">
        <f t="shared" si="6"/>
        <v>0.20335820895522388</v>
      </c>
      <c r="I28" s="32">
        <f t="shared" si="6"/>
        <v>7.4999999999999997E-2</v>
      </c>
      <c r="J28" s="225"/>
    </row>
    <row r="29" spans="1:10" ht="15" x14ac:dyDescent="0.2">
      <c r="A29" s="277"/>
      <c r="B29" s="53" t="s">
        <v>27</v>
      </c>
      <c r="C29" s="34">
        <v>35505</v>
      </c>
      <c r="D29" s="34">
        <v>36990</v>
      </c>
      <c r="E29" s="54">
        <f>ROUND('BEBR 2018 Estimates'!C33,-1)</f>
        <v>37210</v>
      </c>
      <c r="F29" s="31">
        <f t="shared" si="4"/>
        <v>1705</v>
      </c>
      <c r="G29" s="31">
        <f t="shared" si="5"/>
        <v>220</v>
      </c>
      <c r="H29" s="32">
        <f t="shared" si="6"/>
        <v>4.8021405435854106E-2</v>
      </c>
      <c r="I29" s="32">
        <f t="shared" si="6"/>
        <v>5.9475533928088674E-3</v>
      </c>
      <c r="J29" s="225"/>
    </row>
    <row r="30" spans="1:10" ht="15" x14ac:dyDescent="0.2">
      <c r="A30" s="277"/>
      <c r="B30" s="53" t="s">
        <v>28</v>
      </c>
      <c r="C30" s="34">
        <v>12018</v>
      </c>
      <c r="D30" s="34">
        <v>12740</v>
      </c>
      <c r="E30" s="54">
        <f>ROUND('BEBR 2018 Estimates'!C34,-1)</f>
        <v>13100</v>
      </c>
      <c r="F30" s="31">
        <f t="shared" si="4"/>
        <v>1082</v>
      </c>
      <c r="G30" s="31">
        <f t="shared" si="5"/>
        <v>360</v>
      </c>
      <c r="H30" s="32">
        <f t="shared" si="6"/>
        <v>9.0031619237809946E-2</v>
      </c>
      <c r="I30" s="32">
        <f t="shared" si="6"/>
        <v>2.8257456828885402E-2</v>
      </c>
      <c r="J30" s="225"/>
    </row>
    <row r="31" spans="1:10" ht="15" x14ac:dyDescent="0.2">
      <c r="A31" s="277"/>
      <c r="B31" s="53" t="s">
        <v>29</v>
      </c>
      <c r="C31" s="34">
        <v>4317</v>
      </c>
      <c r="D31" s="34">
        <v>4420</v>
      </c>
      <c r="E31" s="54">
        <f>ROUND('BEBR 2018 Estimates'!C35,-1)</f>
        <v>4470</v>
      </c>
      <c r="F31" s="31">
        <f t="shared" si="4"/>
        <v>153</v>
      </c>
      <c r="G31" s="31">
        <f t="shared" si="5"/>
        <v>50</v>
      </c>
      <c r="H31" s="32">
        <f t="shared" si="6"/>
        <v>3.5441278665740095E-2</v>
      </c>
      <c r="I31" s="32">
        <f t="shared" si="6"/>
        <v>1.1312217194570135E-2</v>
      </c>
      <c r="J31" s="225"/>
    </row>
    <row r="32" spans="1:10" ht="15" x14ac:dyDescent="0.2">
      <c r="A32" s="277"/>
      <c r="B32" s="53" t="s">
        <v>30</v>
      </c>
      <c r="C32" s="34">
        <v>8903</v>
      </c>
      <c r="D32" s="34">
        <v>9570</v>
      </c>
      <c r="E32" s="54">
        <f>ROUND('BEBR 2018 Estimates'!C36,-1)</f>
        <v>9620</v>
      </c>
      <c r="F32" s="31">
        <f t="shared" si="4"/>
        <v>717</v>
      </c>
      <c r="G32" s="31">
        <f t="shared" si="5"/>
        <v>50</v>
      </c>
      <c r="H32" s="32">
        <f t="shared" si="6"/>
        <v>8.0534651241154664E-2</v>
      </c>
      <c r="I32" s="32">
        <f t="shared" si="6"/>
        <v>5.2246603970741903E-3</v>
      </c>
      <c r="J32" s="225"/>
    </row>
    <row r="33" spans="1:10" ht="15" x14ac:dyDescent="0.2">
      <c r="A33" s="277"/>
      <c r="B33" s="53" t="s">
        <v>19</v>
      </c>
      <c r="C33" s="34">
        <v>74139</v>
      </c>
      <c r="D33" s="34">
        <v>77280</v>
      </c>
      <c r="E33" s="54">
        <f>ROUND('BEBR 2018 Estimates'!C37,-1)</f>
        <v>78460</v>
      </c>
      <c r="F33" s="31">
        <f t="shared" si="4"/>
        <v>4321</v>
      </c>
      <c r="G33" s="31">
        <f t="shared" si="5"/>
        <v>1180</v>
      </c>
      <c r="H33" s="32">
        <f t="shared" si="6"/>
        <v>5.8282415462846814E-2</v>
      </c>
      <c r="I33" s="32">
        <f t="shared" si="6"/>
        <v>1.5269151138716356E-2</v>
      </c>
      <c r="J33" s="225"/>
    </row>
    <row r="34" spans="1:10" ht="15" x14ac:dyDescent="0.2">
      <c r="A34" s="277"/>
      <c r="B34" s="231"/>
      <c r="C34" s="232"/>
      <c r="D34" s="232"/>
      <c r="E34" s="232"/>
      <c r="F34" s="229"/>
      <c r="G34" s="229"/>
      <c r="H34" s="230"/>
      <c r="I34" s="230"/>
      <c r="J34" s="225"/>
    </row>
    <row r="35" spans="1:10" ht="15.75" x14ac:dyDescent="0.25">
      <c r="A35" s="277"/>
      <c r="B35" s="259" t="s">
        <v>1468</v>
      </c>
      <c r="C35" s="260">
        <v>28520</v>
      </c>
      <c r="D35" s="260">
        <v>27600</v>
      </c>
      <c r="E35" s="261">
        <f>ROUND('BEBR 2018 Estimates'!C40,-2)</f>
        <v>28100</v>
      </c>
      <c r="F35" s="262">
        <f t="shared" ref="F35:F40" si="7">E35-C35</f>
        <v>-420</v>
      </c>
      <c r="G35" s="262">
        <f t="shared" ref="G35:G40" si="8">E35-D35</f>
        <v>500</v>
      </c>
      <c r="H35" s="263">
        <f t="shared" ref="H35:I40" si="9">F35/C35</f>
        <v>-1.4726507713884993E-2</v>
      </c>
      <c r="I35" s="263">
        <f t="shared" si="9"/>
        <v>1.8115942028985508E-2</v>
      </c>
      <c r="J35" s="225"/>
    </row>
    <row r="36" spans="1:10" ht="15" x14ac:dyDescent="0.2">
      <c r="A36" s="277"/>
      <c r="B36" s="53" t="s">
        <v>32</v>
      </c>
      <c r="C36" s="34">
        <v>338</v>
      </c>
      <c r="D36" s="34">
        <v>320</v>
      </c>
      <c r="E36" s="54">
        <f>ROUND('BEBR 2018 Estimates'!C41,-1)</f>
        <v>320</v>
      </c>
      <c r="F36" s="31">
        <f t="shared" si="7"/>
        <v>-18</v>
      </c>
      <c r="G36" s="31">
        <f t="shared" si="8"/>
        <v>0</v>
      </c>
      <c r="H36" s="32">
        <f t="shared" si="9"/>
        <v>-5.3254437869822487E-2</v>
      </c>
      <c r="I36" s="32">
        <f t="shared" si="9"/>
        <v>0</v>
      </c>
      <c r="J36" s="225"/>
    </row>
    <row r="37" spans="1:10" ht="15" x14ac:dyDescent="0.2">
      <c r="A37" s="277"/>
      <c r="B37" s="53" t="s">
        <v>602</v>
      </c>
      <c r="C37" s="34">
        <v>500</v>
      </c>
      <c r="D37" s="34">
        <v>480</v>
      </c>
      <c r="E37" s="54">
        <f>ROUND('BEBR 2018 Estimates'!C42,-1)</f>
        <v>470</v>
      </c>
      <c r="F37" s="31">
        <f t="shared" si="7"/>
        <v>-30</v>
      </c>
      <c r="G37" s="31">
        <f t="shared" si="8"/>
        <v>-10</v>
      </c>
      <c r="H37" s="32">
        <f t="shared" si="9"/>
        <v>-0.06</v>
      </c>
      <c r="I37" s="32">
        <f t="shared" si="9"/>
        <v>-2.0833333333333332E-2</v>
      </c>
      <c r="J37" s="225"/>
    </row>
    <row r="38" spans="1:10" ht="15" x14ac:dyDescent="0.2">
      <c r="A38" s="277"/>
      <c r="B38" s="53" t="s">
        <v>34</v>
      </c>
      <c r="C38" s="34">
        <v>730</v>
      </c>
      <c r="D38" s="34">
        <v>720</v>
      </c>
      <c r="E38" s="54">
        <f>ROUND('BEBR 2018 Estimates'!C43,-1)</f>
        <v>720</v>
      </c>
      <c r="F38" s="31">
        <f t="shared" si="7"/>
        <v>-10</v>
      </c>
      <c r="G38" s="31">
        <f t="shared" si="8"/>
        <v>0</v>
      </c>
      <c r="H38" s="32">
        <f t="shared" si="9"/>
        <v>-1.3698630136986301E-2</v>
      </c>
      <c r="I38" s="32">
        <f t="shared" si="9"/>
        <v>0</v>
      </c>
      <c r="J38" s="225"/>
    </row>
    <row r="39" spans="1:10" ht="15" x14ac:dyDescent="0.2">
      <c r="A39" s="277"/>
      <c r="B39" s="53" t="s">
        <v>35</v>
      </c>
      <c r="C39" s="34">
        <v>5449</v>
      </c>
      <c r="D39" s="34">
        <v>5520</v>
      </c>
      <c r="E39" s="54">
        <f>ROUND('BEBR 2018 Estimates'!C44,-1)</f>
        <v>5350</v>
      </c>
      <c r="F39" s="31">
        <f t="shared" si="7"/>
        <v>-99</v>
      </c>
      <c r="G39" s="31">
        <f t="shared" si="8"/>
        <v>-170</v>
      </c>
      <c r="H39" s="32">
        <f t="shared" si="9"/>
        <v>-1.8168471279133788E-2</v>
      </c>
      <c r="I39" s="32">
        <f t="shared" si="9"/>
        <v>-3.0797101449275364E-2</v>
      </c>
      <c r="J39" s="225"/>
    </row>
    <row r="40" spans="1:10" ht="15" x14ac:dyDescent="0.2">
      <c r="A40" s="277"/>
      <c r="B40" s="53" t="s">
        <v>19</v>
      </c>
      <c r="C40" s="34">
        <v>21503</v>
      </c>
      <c r="D40" s="34">
        <v>20600</v>
      </c>
      <c r="E40" s="54">
        <f>ROUND('BEBR 2018 Estimates'!C45,-1)</f>
        <v>21200</v>
      </c>
      <c r="F40" s="31">
        <f t="shared" si="7"/>
        <v>-303</v>
      </c>
      <c r="G40" s="31">
        <f t="shared" si="8"/>
        <v>600</v>
      </c>
      <c r="H40" s="32">
        <f t="shared" si="9"/>
        <v>-1.4091057061805329E-2</v>
      </c>
      <c r="I40" s="32">
        <f t="shared" si="9"/>
        <v>2.9126213592233011E-2</v>
      </c>
      <c r="J40" s="225"/>
    </row>
    <row r="41" spans="1:10" ht="15" x14ac:dyDescent="0.2">
      <c r="A41" s="277"/>
      <c r="B41" s="231"/>
      <c r="C41" s="232"/>
      <c r="D41" s="232"/>
      <c r="E41" s="228"/>
      <c r="F41" s="229"/>
      <c r="G41" s="229"/>
      <c r="H41" s="230"/>
      <c r="I41" s="230"/>
      <c r="J41" s="225"/>
    </row>
    <row r="42" spans="1:10" ht="15.75" x14ac:dyDescent="0.25">
      <c r="A42" s="277"/>
      <c r="B42" s="259" t="s">
        <v>1469</v>
      </c>
      <c r="C42" s="260">
        <v>543376</v>
      </c>
      <c r="D42" s="260">
        <v>575200</v>
      </c>
      <c r="E42" s="261">
        <f>ROUND('BEBR 2018 Estimates'!C48,-2)</f>
        <v>583600</v>
      </c>
      <c r="F42" s="262">
        <f t="shared" ref="F42:F59" si="10">E42-C42</f>
        <v>40224</v>
      </c>
      <c r="G42" s="262">
        <f t="shared" ref="G42:G59" si="11">E42-D42</f>
        <v>8400</v>
      </c>
      <c r="H42" s="263">
        <f t="shared" ref="H42:I59" si="12">F42/C42</f>
        <v>7.4026088748858979E-2</v>
      </c>
      <c r="I42" s="263">
        <f t="shared" si="12"/>
        <v>1.4603616133518776E-2</v>
      </c>
      <c r="J42" s="225"/>
    </row>
    <row r="43" spans="1:10" ht="15" x14ac:dyDescent="0.2">
      <c r="A43" s="277"/>
      <c r="B43" s="53" t="s">
        <v>38</v>
      </c>
      <c r="C43" s="34">
        <v>9912</v>
      </c>
      <c r="D43" s="34">
        <v>10210</v>
      </c>
      <c r="E43" s="54">
        <f>ROUND('BEBR 2018 Estimates'!C49,-1)</f>
        <v>10230</v>
      </c>
      <c r="F43" s="31">
        <f t="shared" si="10"/>
        <v>318</v>
      </c>
      <c r="G43" s="31">
        <f t="shared" si="11"/>
        <v>20</v>
      </c>
      <c r="H43" s="32">
        <f t="shared" si="12"/>
        <v>3.2082324455205813E-2</v>
      </c>
      <c r="I43" s="32">
        <f t="shared" si="12"/>
        <v>1.9588638589618022E-3</v>
      </c>
      <c r="J43" s="225"/>
    </row>
    <row r="44" spans="1:10" ht="15" x14ac:dyDescent="0.2">
      <c r="A44" s="277"/>
      <c r="B44" s="53" t="s">
        <v>39</v>
      </c>
      <c r="C44" s="34">
        <v>17140</v>
      </c>
      <c r="D44" s="34">
        <v>18980</v>
      </c>
      <c r="E44" s="54">
        <f>ROUND('BEBR 2018 Estimates'!C50,-1)</f>
        <v>19290</v>
      </c>
      <c r="F44" s="31">
        <f t="shared" si="10"/>
        <v>2150</v>
      </c>
      <c r="G44" s="31">
        <f t="shared" si="11"/>
        <v>310</v>
      </c>
      <c r="H44" s="32">
        <f t="shared" si="12"/>
        <v>0.12543757292882146</v>
      </c>
      <c r="I44" s="32">
        <f t="shared" si="12"/>
        <v>1.6332982086406742E-2</v>
      </c>
      <c r="J44" s="225"/>
    </row>
    <row r="45" spans="1:10" ht="15" x14ac:dyDescent="0.2">
      <c r="A45" s="277"/>
      <c r="B45" s="53" t="s">
        <v>40</v>
      </c>
      <c r="C45" s="34">
        <v>11231</v>
      </c>
      <c r="D45" s="34">
        <v>11290</v>
      </c>
      <c r="E45" s="54">
        <f>ROUND('BEBR 2018 Estimates'!C51,-1)</f>
        <v>11330</v>
      </c>
      <c r="F45" s="31">
        <f t="shared" si="10"/>
        <v>99</v>
      </c>
      <c r="G45" s="31">
        <f t="shared" si="11"/>
        <v>40</v>
      </c>
      <c r="H45" s="32">
        <f t="shared" si="12"/>
        <v>8.8148873653281102E-3</v>
      </c>
      <c r="I45" s="32">
        <f t="shared" si="12"/>
        <v>3.5429583702391498E-3</v>
      </c>
      <c r="J45" s="225"/>
    </row>
    <row r="46" spans="1:10" ht="15" x14ac:dyDescent="0.2">
      <c r="A46" s="277"/>
      <c r="B46" s="53" t="s">
        <v>41</v>
      </c>
      <c r="C46" s="37">
        <v>3850</v>
      </c>
      <c r="D46" s="37">
        <v>4140</v>
      </c>
      <c r="E46" s="54">
        <f>ROUND('BEBR 2018 Estimates'!C52,-1)</f>
        <v>4260</v>
      </c>
      <c r="F46" s="31">
        <f t="shared" si="10"/>
        <v>410</v>
      </c>
      <c r="G46" s="31">
        <f t="shared" si="11"/>
        <v>120</v>
      </c>
      <c r="H46" s="32">
        <f t="shared" si="12"/>
        <v>0.10649350649350649</v>
      </c>
      <c r="I46" s="32">
        <f t="shared" si="12"/>
        <v>2.8985507246376812E-2</v>
      </c>
      <c r="J46" s="225"/>
    </row>
    <row r="47" spans="1:10" ht="15" x14ac:dyDescent="0.2">
      <c r="A47" s="277"/>
      <c r="B47" s="53" t="s">
        <v>42</v>
      </c>
      <c r="C47" s="34">
        <v>2720</v>
      </c>
      <c r="D47" s="34">
        <v>2820</v>
      </c>
      <c r="E47" s="54">
        <f>ROUND('BEBR 2018 Estimates'!C53,-1)</f>
        <v>2840</v>
      </c>
      <c r="F47" s="31">
        <f t="shared" si="10"/>
        <v>120</v>
      </c>
      <c r="G47" s="31">
        <f t="shared" si="11"/>
        <v>20</v>
      </c>
      <c r="H47" s="32">
        <f t="shared" si="12"/>
        <v>4.4117647058823532E-2</v>
      </c>
      <c r="I47" s="32">
        <f t="shared" si="12"/>
        <v>7.0921985815602835E-3</v>
      </c>
      <c r="J47" s="225"/>
    </row>
    <row r="48" spans="1:10" ht="15" x14ac:dyDescent="0.2">
      <c r="A48" s="277"/>
      <c r="B48" s="53" t="s">
        <v>43</v>
      </c>
      <c r="C48" s="34">
        <v>8225</v>
      </c>
      <c r="D48" s="34">
        <v>8470</v>
      </c>
      <c r="E48" s="54">
        <f>ROUND('BEBR 2018 Estimates'!C54,-1)</f>
        <v>8530</v>
      </c>
      <c r="F48" s="31">
        <f t="shared" si="10"/>
        <v>305</v>
      </c>
      <c r="G48" s="31">
        <f t="shared" si="11"/>
        <v>60</v>
      </c>
      <c r="H48" s="32">
        <f t="shared" si="12"/>
        <v>3.7082066869300913E-2</v>
      </c>
      <c r="I48" s="32">
        <f t="shared" si="12"/>
        <v>7.0838252656434475E-3</v>
      </c>
      <c r="J48" s="225"/>
    </row>
    <row r="49" spans="1:10" ht="15" x14ac:dyDescent="0.2">
      <c r="A49" s="277"/>
      <c r="B49" s="53" t="s">
        <v>44</v>
      </c>
      <c r="C49" s="34">
        <v>2757</v>
      </c>
      <c r="D49" s="34">
        <v>2870</v>
      </c>
      <c r="E49" s="54">
        <f>ROUND('BEBR 2018 Estimates'!C55,-1)</f>
        <v>2900</v>
      </c>
      <c r="F49" s="31">
        <f t="shared" si="10"/>
        <v>143</v>
      </c>
      <c r="G49" s="31">
        <f t="shared" si="11"/>
        <v>30</v>
      </c>
      <c r="H49" s="32">
        <f t="shared" si="12"/>
        <v>5.1867972433804858E-2</v>
      </c>
      <c r="I49" s="32">
        <f t="shared" si="12"/>
        <v>1.0452961672473868E-2</v>
      </c>
      <c r="J49" s="225"/>
    </row>
    <row r="50" spans="1:10" ht="15" x14ac:dyDescent="0.2">
      <c r="A50" s="277"/>
      <c r="B50" s="53" t="s">
        <v>45</v>
      </c>
      <c r="C50" s="34">
        <v>76205</v>
      </c>
      <c r="D50" s="34">
        <v>80980</v>
      </c>
      <c r="E50" s="54">
        <f>ROUND('BEBR 2018 Estimates'!C56,-1)</f>
        <v>82040</v>
      </c>
      <c r="F50" s="31">
        <f t="shared" si="10"/>
        <v>5835</v>
      </c>
      <c r="G50" s="31">
        <f t="shared" si="11"/>
        <v>1060</v>
      </c>
      <c r="H50" s="32">
        <f t="shared" si="12"/>
        <v>7.6569778885899872E-2</v>
      </c>
      <c r="I50" s="32">
        <f t="shared" si="12"/>
        <v>1.3089651765868116E-2</v>
      </c>
      <c r="J50" s="225"/>
    </row>
    <row r="51" spans="1:10" ht="15" x14ac:dyDescent="0.2">
      <c r="A51" s="277"/>
      <c r="B51" s="53" t="s">
        <v>46</v>
      </c>
      <c r="C51" s="34">
        <v>3101</v>
      </c>
      <c r="D51" s="34">
        <v>3090</v>
      </c>
      <c r="E51" s="54">
        <f>ROUND('BEBR 2018 Estimates'!C57,-1)</f>
        <v>3100</v>
      </c>
      <c r="F51" s="31">
        <f t="shared" si="10"/>
        <v>-1</v>
      </c>
      <c r="G51" s="31">
        <f t="shared" si="11"/>
        <v>10</v>
      </c>
      <c r="H51" s="32">
        <f t="shared" si="12"/>
        <v>-3.2247662044501772E-4</v>
      </c>
      <c r="I51" s="32">
        <f t="shared" si="12"/>
        <v>3.2362459546925568E-3</v>
      </c>
      <c r="J51" s="225"/>
    </row>
    <row r="52" spans="1:10" ht="15" x14ac:dyDescent="0.2">
      <c r="A52" s="277"/>
      <c r="B52" s="53" t="s">
        <v>47</v>
      </c>
      <c r="C52" s="34">
        <v>662</v>
      </c>
      <c r="D52" s="34">
        <v>670</v>
      </c>
      <c r="E52" s="54">
        <f>ROUND('BEBR 2018 Estimates'!C58,-1)</f>
        <v>670</v>
      </c>
      <c r="F52" s="31">
        <f t="shared" si="10"/>
        <v>8</v>
      </c>
      <c r="G52" s="31">
        <f t="shared" si="11"/>
        <v>0</v>
      </c>
      <c r="H52" s="32">
        <f t="shared" si="12"/>
        <v>1.2084592145015106E-2</v>
      </c>
      <c r="I52" s="32">
        <f t="shared" si="12"/>
        <v>0</v>
      </c>
      <c r="J52" s="225"/>
    </row>
    <row r="53" spans="1:10" ht="15" x14ac:dyDescent="0.2">
      <c r="A53" s="277"/>
      <c r="B53" s="53" t="s">
        <v>48</v>
      </c>
      <c r="C53" s="34">
        <v>103190</v>
      </c>
      <c r="D53" s="34">
        <v>110620</v>
      </c>
      <c r="E53" s="54">
        <f>ROUND('BEBR 2018 Estimates'!C59,-1)</f>
        <v>112700</v>
      </c>
      <c r="F53" s="31">
        <f t="shared" si="10"/>
        <v>9510</v>
      </c>
      <c r="G53" s="31">
        <f t="shared" si="11"/>
        <v>2080</v>
      </c>
      <c r="H53" s="32">
        <f t="shared" si="12"/>
        <v>9.2160093032270574E-2</v>
      </c>
      <c r="I53" s="32">
        <f t="shared" si="12"/>
        <v>1.8803109745073224E-2</v>
      </c>
      <c r="J53" s="225"/>
    </row>
    <row r="54" spans="1:10" ht="15" x14ac:dyDescent="0.2">
      <c r="A54" s="277"/>
      <c r="B54" s="53" t="s">
        <v>49</v>
      </c>
      <c r="C54" s="34">
        <v>900</v>
      </c>
      <c r="D54" s="34">
        <v>1110</v>
      </c>
      <c r="E54" s="54">
        <f>ROUND('BEBR 2018 Estimates'!C60,-1)</f>
        <v>1110</v>
      </c>
      <c r="F54" s="31">
        <f t="shared" si="10"/>
        <v>210</v>
      </c>
      <c r="G54" s="31">
        <f t="shared" si="11"/>
        <v>0</v>
      </c>
      <c r="H54" s="32">
        <f t="shared" si="12"/>
        <v>0.23333333333333334</v>
      </c>
      <c r="I54" s="32">
        <f t="shared" si="12"/>
        <v>0</v>
      </c>
      <c r="J54" s="225"/>
    </row>
    <row r="55" spans="1:10" ht="15" x14ac:dyDescent="0.2">
      <c r="A55" s="277"/>
      <c r="B55" s="53" t="s">
        <v>50</v>
      </c>
      <c r="C55" s="34">
        <v>24926</v>
      </c>
      <c r="D55" s="34">
        <v>26540</v>
      </c>
      <c r="E55" s="54">
        <f>ROUND('BEBR 2018 Estimates'!C61,-1)</f>
        <v>26880</v>
      </c>
      <c r="F55" s="31">
        <f t="shared" si="10"/>
        <v>1954</v>
      </c>
      <c r="G55" s="31">
        <f t="shared" si="11"/>
        <v>340</v>
      </c>
      <c r="H55" s="32">
        <f t="shared" si="12"/>
        <v>7.8392040439701521E-2</v>
      </c>
      <c r="I55" s="32">
        <f t="shared" si="12"/>
        <v>1.281085154483798E-2</v>
      </c>
      <c r="J55" s="225"/>
    </row>
    <row r="56" spans="1:10" ht="15" x14ac:dyDescent="0.2">
      <c r="A56" s="277"/>
      <c r="B56" s="53" t="s">
        <v>51</v>
      </c>
      <c r="C56" s="34">
        <v>10109</v>
      </c>
      <c r="D56" s="34">
        <v>10500</v>
      </c>
      <c r="E56" s="54">
        <f>ROUND('BEBR 2018 Estimates'!C62,-1)</f>
        <v>10350</v>
      </c>
      <c r="F56" s="31">
        <f t="shared" si="10"/>
        <v>241</v>
      </c>
      <c r="G56" s="31">
        <f t="shared" si="11"/>
        <v>-150</v>
      </c>
      <c r="H56" s="32">
        <f t="shared" si="12"/>
        <v>2.3840142447324165E-2</v>
      </c>
      <c r="I56" s="32">
        <f t="shared" si="12"/>
        <v>-1.4285714285714285E-2</v>
      </c>
      <c r="J56" s="225"/>
    </row>
    <row r="57" spans="1:10" ht="15" x14ac:dyDescent="0.2">
      <c r="A57" s="277"/>
      <c r="B57" s="53" t="s">
        <v>52</v>
      </c>
      <c r="C57" s="34">
        <v>43761</v>
      </c>
      <c r="D57" s="34">
        <v>46410</v>
      </c>
      <c r="E57" s="54">
        <f>ROUND('BEBR 2018 Estimates'!C63,-1)</f>
        <v>47460</v>
      </c>
      <c r="F57" s="31">
        <f t="shared" si="10"/>
        <v>3699</v>
      </c>
      <c r="G57" s="31">
        <f t="shared" si="11"/>
        <v>1050</v>
      </c>
      <c r="H57" s="32">
        <f t="shared" si="12"/>
        <v>8.45273188455474E-2</v>
      </c>
      <c r="I57" s="32">
        <f t="shared" si="12"/>
        <v>2.2624434389140271E-2</v>
      </c>
      <c r="J57" s="225"/>
    </row>
    <row r="58" spans="1:10" ht="15" x14ac:dyDescent="0.2">
      <c r="A58" s="277"/>
      <c r="B58" s="53" t="s">
        <v>53</v>
      </c>
      <c r="C58" s="34">
        <v>18355</v>
      </c>
      <c r="D58" s="34">
        <v>21360</v>
      </c>
      <c r="E58" s="54">
        <f>ROUND('BEBR 2018 Estimates'!C64,-1)</f>
        <v>21990</v>
      </c>
      <c r="F58" s="31">
        <f t="shared" si="10"/>
        <v>3635</v>
      </c>
      <c r="G58" s="31">
        <f t="shared" si="11"/>
        <v>630</v>
      </c>
      <c r="H58" s="32">
        <f t="shared" si="12"/>
        <v>0.19803868155815854</v>
      </c>
      <c r="I58" s="32">
        <f t="shared" si="12"/>
        <v>2.9494382022471909E-2</v>
      </c>
      <c r="J58" s="225"/>
    </row>
    <row r="59" spans="1:10" ht="15" x14ac:dyDescent="0.2">
      <c r="A59" s="277"/>
      <c r="B59" s="53" t="s">
        <v>19</v>
      </c>
      <c r="C59" s="34">
        <v>206332</v>
      </c>
      <c r="D59" s="34">
        <v>215140</v>
      </c>
      <c r="E59" s="54">
        <f>ROUND('BEBR 2018 Estimates'!C65,-1)</f>
        <v>217900</v>
      </c>
      <c r="F59" s="31">
        <f t="shared" si="10"/>
        <v>11568</v>
      </c>
      <c r="G59" s="31">
        <f t="shared" si="11"/>
        <v>2760</v>
      </c>
      <c r="H59" s="32">
        <f t="shared" si="12"/>
        <v>5.6064982649322449E-2</v>
      </c>
      <c r="I59" s="32">
        <f t="shared" si="12"/>
        <v>1.2828855628892815E-2</v>
      </c>
      <c r="J59" s="225"/>
    </row>
    <row r="60" spans="1:10" ht="15" x14ac:dyDescent="0.2">
      <c r="A60" s="277"/>
      <c r="B60" s="231"/>
      <c r="C60" s="232"/>
      <c r="D60" s="232"/>
      <c r="E60" s="228"/>
      <c r="F60" s="229"/>
      <c r="G60" s="229"/>
      <c r="H60" s="230"/>
      <c r="I60" s="230"/>
      <c r="J60" s="225"/>
    </row>
    <row r="61" spans="1:10" ht="15.75" x14ac:dyDescent="0.25">
      <c r="A61" s="277"/>
      <c r="B61" s="259" t="s">
        <v>1470</v>
      </c>
      <c r="C61" s="260">
        <v>1748066</v>
      </c>
      <c r="D61" s="260">
        <v>1874000</v>
      </c>
      <c r="E61" s="261">
        <f>ROUND('BEBR 2018 Estimates'!C68,-2)</f>
        <v>1898000</v>
      </c>
      <c r="F61" s="262">
        <f t="shared" ref="F61:F95" si="13">E61-C61</f>
        <v>149934</v>
      </c>
      <c r="G61" s="262">
        <f t="shared" ref="G61:G95" si="14">E61-D61</f>
        <v>24000</v>
      </c>
      <c r="H61" s="263">
        <f t="shared" ref="H61:I76" si="15">F61/C61</f>
        <v>8.5771361035567303E-2</v>
      </c>
      <c r="I61" s="263">
        <f t="shared" si="15"/>
        <v>1.2806830309498399E-2</v>
      </c>
      <c r="J61" s="225"/>
    </row>
    <row r="62" spans="1:10" ht="15" x14ac:dyDescent="0.2">
      <c r="A62" s="277"/>
      <c r="B62" s="53" t="s">
        <v>55</v>
      </c>
      <c r="C62" s="34">
        <v>52909</v>
      </c>
      <c r="D62" s="34">
        <v>57400</v>
      </c>
      <c r="E62" s="54">
        <f>ROUND('BEBR 2018 Estimates'!C69,-1)</f>
        <v>58340</v>
      </c>
      <c r="F62" s="31">
        <f t="shared" si="13"/>
        <v>5431</v>
      </c>
      <c r="G62" s="31">
        <f t="shared" si="14"/>
        <v>940</v>
      </c>
      <c r="H62" s="32">
        <f t="shared" si="15"/>
        <v>0.10264794269405961</v>
      </c>
      <c r="I62" s="32">
        <f t="shared" si="15"/>
        <v>1.6376306620209058E-2</v>
      </c>
      <c r="J62" s="225"/>
    </row>
    <row r="63" spans="1:10" ht="15" x14ac:dyDescent="0.2">
      <c r="A63" s="277"/>
      <c r="B63" s="53" t="s">
        <v>56</v>
      </c>
      <c r="C63" s="34">
        <v>28547</v>
      </c>
      <c r="D63" s="34">
        <v>33760</v>
      </c>
      <c r="E63" s="54">
        <f>ROUND('BEBR 2018 Estimates'!C70,-1)</f>
        <v>33910</v>
      </c>
      <c r="F63" s="31">
        <f t="shared" si="13"/>
        <v>5363</v>
      </c>
      <c r="G63" s="31">
        <f t="shared" si="14"/>
        <v>150</v>
      </c>
      <c r="H63" s="32">
        <f t="shared" si="15"/>
        <v>0.18786562510946861</v>
      </c>
      <c r="I63" s="32">
        <f t="shared" si="15"/>
        <v>4.443127962085308E-3</v>
      </c>
      <c r="J63" s="225"/>
    </row>
    <row r="64" spans="1:10" ht="15" x14ac:dyDescent="0.2">
      <c r="A64" s="277"/>
      <c r="B64" s="53" t="s">
        <v>57</v>
      </c>
      <c r="C64" s="34">
        <v>121096</v>
      </c>
      <c r="D64" s="34">
        <v>127380</v>
      </c>
      <c r="E64" s="54">
        <f>ROUND('BEBR 2018 Estimates'!C71,-1)</f>
        <v>128760</v>
      </c>
      <c r="F64" s="31">
        <f t="shared" si="13"/>
        <v>7664</v>
      </c>
      <c r="G64" s="31">
        <f t="shared" si="14"/>
        <v>1380</v>
      </c>
      <c r="H64" s="32">
        <f t="shared" si="15"/>
        <v>6.3288630508026689E-2</v>
      </c>
      <c r="I64" s="32">
        <f t="shared" si="15"/>
        <v>1.0833725859632595E-2</v>
      </c>
      <c r="J64" s="225"/>
    </row>
    <row r="65" spans="1:10" ht="15" x14ac:dyDescent="0.2">
      <c r="A65" s="277"/>
      <c r="B65" s="53" t="s">
        <v>58</v>
      </c>
      <c r="C65" s="34">
        <v>29639</v>
      </c>
      <c r="D65" s="34">
        <v>31470</v>
      </c>
      <c r="E65" s="54">
        <f>ROUND('BEBR 2018 Estimates'!C72,-1)</f>
        <v>31760</v>
      </c>
      <c r="F65" s="31">
        <f t="shared" si="13"/>
        <v>2121</v>
      </c>
      <c r="G65" s="31">
        <f t="shared" si="14"/>
        <v>290</v>
      </c>
      <c r="H65" s="32">
        <f t="shared" si="15"/>
        <v>7.1561118796180712E-2</v>
      </c>
      <c r="I65" s="32">
        <f t="shared" si="15"/>
        <v>9.2151255163647923E-3</v>
      </c>
      <c r="J65" s="225"/>
    </row>
    <row r="66" spans="1:10" ht="15" x14ac:dyDescent="0.2">
      <c r="A66" s="277"/>
      <c r="B66" s="53" t="s">
        <v>59</v>
      </c>
      <c r="C66" s="34">
        <v>91992</v>
      </c>
      <c r="D66" s="34">
        <v>100690</v>
      </c>
      <c r="E66" s="54">
        <f>ROUND('BEBR 2018 Estimates'!C73,-1)</f>
        <v>103170</v>
      </c>
      <c r="F66" s="31">
        <f t="shared" si="13"/>
        <v>11178</v>
      </c>
      <c r="G66" s="31">
        <f t="shared" si="14"/>
        <v>2480</v>
      </c>
      <c r="H66" s="32">
        <f t="shared" si="15"/>
        <v>0.12151056613618576</v>
      </c>
      <c r="I66" s="32">
        <f t="shared" si="15"/>
        <v>2.4630052636806038E-2</v>
      </c>
      <c r="J66" s="225"/>
    </row>
    <row r="67" spans="1:10" ht="15" x14ac:dyDescent="0.2">
      <c r="A67" s="279"/>
      <c r="B67" s="274"/>
      <c r="C67" s="270"/>
      <c r="D67" s="270"/>
      <c r="E67" s="271"/>
      <c r="F67" s="272"/>
      <c r="G67" s="272"/>
      <c r="H67" s="273"/>
      <c r="I67" s="273"/>
      <c r="J67" s="269"/>
    </row>
    <row r="68" spans="1:10" ht="15.75" x14ac:dyDescent="0.25">
      <c r="A68" s="278"/>
      <c r="B68" s="275" t="s">
        <v>1471</v>
      </c>
      <c r="C68" s="276"/>
      <c r="D68" s="265"/>
      <c r="E68" s="266"/>
      <c r="F68" s="267"/>
      <c r="G68" s="267"/>
      <c r="H68" s="268"/>
      <c r="I68" s="268"/>
      <c r="J68" s="246"/>
    </row>
    <row r="69" spans="1:10" ht="15" x14ac:dyDescent="0.2">
      <c r="A69" s="277"/>
      <c r="B69" s="53" t="s">
        <v>61</v>
      </c>
      <c r="C69" s="34">
        <v>75018</v>
      </c>
      <c r="D69" s="34">
        <v>78040</v>
      </c>
      <c r="E69" s="54">
        <f>ROUND('BEBR 2018 Estimates'!C74,-1)</f>
        <v>78570</v>
      </c>
      <c r="F69" s="31">
        <f t="shared" ref="F69" si="16">E69-C69</f>
        <v>3552</v>
      </c>
      <c r="G69" s="31">
        <f t="shared" ref="G69" si="17">E69-D69</f>
        <v>530</v>
      </c>
      <c r="H69" s="32">
        <f t="shared" ref="H69:I69" si="18">F69/C69</f>
        <v>4.7348636327281451E-2</v>
      </c>
      <c r="I69" s="32">
        <f t="shared" si="18"/>
        <v>6.7913890312660177E-3</v>
      </c>
      <c r="J69" s="225"/>
    </row>
    <row r="70" spans="1:10" ht="15" x14ac:dyDescent="0.2">
      <c r="A70" s="277"/>
      <c r="B70" s="53" t="s">
        <v>1448</v>
      </c>
      <c r="C70" s="34">
        <v>165521</v>
      </c>
      <c r="D70" s="34">
        <v>179060</v>
      </c>
      <c r="E70" s="54">
        <f>ROUND('BEBR 2018 Estimates'!C75,-1)</f>
        <v>182830</v>
      </c>
      <c r="F70" s="31">
        <f t="shared" si="13"/>
        <v>17309</v>
      </c>
      <c r="G70" s="31">
        <f t="shared" si="14"/>
        <v>3770</v>
      </c>
      <c r="H70" s="32">
        <f>F70/C70</f>
        <v>0.10457283365856901</v>
      </c>
      <c r="I70" s="32">
        <f>G70/D70</f>
        <v>2.1054395174801743E-2</v>
      </c>
      <c r="J70" s="225"/>
    </row>
    <row r="71" spans="1:10" ht="15" x14ac:dyDescent="0.2">
      <c r="A71" s="277"/>
      <c r="B71" s="53" t="s">
        <v>1449</v>
      </c>
      <c r="C71" s="34">
        <v>37113</v>
      </c>
      <c r="D71" s="34">
        <v>38750</v>
      </c>
      <c r="E71" s="54">
        <f>ROUND('BEBR 2018 Estimates'!C76,-1)</f>
        <v>39050</v>
      </c>
      <c r="F71" s="31">
        <f t="shared" si="13"/>
        <v>1937</v>
      </c>
      <c r="G71" s="31">
        <f t="shared" si="14"/>
        <v>300</v>
      </c>
      <c r="H71" s="32">
        <f t="shared" si="15"/>
        <v>5.2191954301727156E-2</v>
      </c>
      <c r="I71" s="32">
        <f t="shared" si="15"/>
        <v>7.7419354838709677E-3</v>
      </c>
      <c r="J71" s="225"/>
    </row>
    <row r="72" spans="1:10" ht="15" x14ac:dyDescent="0.2">
      <c r="A72" s="277"/>
      <c r="B72" s="53" t="s">
        <v>64</v>
      </c>
      <c r="C72" s="34">
        <v>1875</v>
      </c>
      <c r="D72" s="34">
        <v>1910</v>
      </c>
      <c r="E72" s="54">
        <f>ROUND('BEBR 2018 Estimates'!C77,-1)</f>
        <v>1920</v>
      </c>
      <c r="F72" s="31">
        <f t="shared" si="13"/>
        <v>45</v>
      </c>
      <c r="G72" s="31">
        <f t="shared" si="14"/>
        <v>10</v>
      </c>
      <c r="H72" s="32">
        <f t="shared" si="15"/>
        <v>2.4E-2</v>
      </c>
      <c r="I72" s="32">
        <f t="shared" si="15"/>
        <v>5.235602094240838E-3</v>
      </c>
      <c r="J72" s="225"/>
    </row>
    <row r="73" spans="1:10" ht="15" x14ac:dyDescent="0.2">
      <c r="A73" s="277"/>
      <c r="B73" s="53" t="s">
        <v>65</v>
      </c>
      <c r="C73" s="34">
        <v>140768</v>
      </c>
      <c r="D73" s="34">
        <v>147210</v>
      </c>
      <c r="E73" s="54">
        <f>ROUND('BEBR 2018 Estimates'!C78,-1)</f>
        <v>149030</v>
      </c>
      <c r="F73" s="31">
        <f t="shared" si="13"/>
        <v>8262</v>
      </c>
      <c r="G73" s="31">
        <f t="shared" si="14"/>
        <v>1820</v>
      </c>
      <c r="H73" s="32">
        <f t="shared" si="15"/>
        <v>5.8692316435553532E-2</v>
      </c>
      <c r="I73" s="32">
        <f t="shared" si="15"/>
        <v>1.2363290537327628E-2</v>
      </c>
      <c r="J73" s="225"/>
    </row>
    <row r="74" spans="1:10" ht="15" x14ac:dyDescent="0.2">
      <c r="A74" s="277"/>
      <c r="B74" s="53" t="s">
        <v>606</v>
      </c>
      <c r="C74" s="34">
        <v>6056</v>
      </c>
      <c r="D74" s="34">
        <v>6180</v>
      </c>
      <c r="E74" s="54">
        <f>ROUND('BEBR 2018 Estimates'!C79,-1)</f>
        <v>6200</v>
      </c>
      <c r="F74" s="31">
        <f t="shared" si="13"/>
        <v>144</v>
      </c>
      <c r="G74" s="31">
        <f t="shared" si="14"/>
        <v>20</v>
      </c>
      <c r="H74" s="32">
        <f t="shared" si="15"/>
        <v>2.3778071334214002E-2</v>
      </c>
      <c r="I74" s="32">
        <f t="shared" si="15"/>
        <v>3.2362459546925568E-3</v>
      </c>
      <c r="J74" s="225"/>
    </row>
    <row r="75" spans="1:10" ht="15" x14ac:dyDescent="0.2">
      <c r="A75" s="277"/>
      <c r="B75" s="53" t="s">
        <v>67</v>
      </c>
      <c r="C75" s="34">
        <v>32593</v>
      </c>
      <c r="D75" s="34">
        <v>35090</v>
      </c>
      <c r="E75" s="54">
        <f>ROUND('BEBR 2018 Estimates'!C80,-1)</f>
        <v>36480</v>
      </c>
      <c r="F75" s="31">
        <f t="shared" si="13"/>
        <v>3887</v>
      </c>
      <c r="G75" s="31">
        <f t="shared" si="14"/>
        <v>1390</v>
      </c>
      <c r="H75" s="32">
        <f t="shared" si="15"/>
        <v>0.11925873653852054</v>
      </c>
      <c r="I75" s="32">
        <f t="shared" si="15"/>
        <v>3.9612425192362494E-2</v>
      </c>
      <c r="J75" s="225"/>
    </row>
    <row r="76" spans="1:10" ht="15" x14ac:dyDescent="0.2">
      <c r="A76" s="277"/>
      <c r="B76" s="53" t="s">
        <v>68</v>
      </c>
      <c r="C76" s="34">
        <v>66887</v>
      </c>
      <c r="D76" s="34">
        <v>71180</v>
      </c>
      <c r="E76" s="54">
        <f>ROUND('BEBR 2018 Estimates'!C81,-1)</f>
        <v>71750</v>
      </c>
      <c r="F76" s="31">
        <f t="shared" si="13"/>
        <v>4863</v>
      </c>
      <c r="G76" s="31">
        <f t="shared" si="14"/>
        <v>570</v>
      </c>
      <c r="H76" s="32">
        <f t="shared" si="15"/>
        <v>7.2704710930375116E-2</v>
      </c>
      <c r="I76" s="32">
        <f t="shared" si="15"/>
        <v>8.0078673784771005E-3</v>
      </c>
      <c r="J76" s="225"/>
    </row>
    <row r="77" spans="1:10" ht="15" x14ac:dyDescent="0.2">
      <c r="A77" s="277"/>
      <c r="B77" s="53" t="s">
        <v>1450</v>
      </c>
      <c r="C77" s="34">
        <v>24</v>
      </c>
      <c r="D77" s="34">
        <v>30</v>
      </c>
      <c r="E77" s="54">
        <f>ROUND('BEBR 2018 Estimates'!C82,-1)</f>
        <v>30</v>
      </c>
      <c r="F77" s="31">
        <f t="shared" si="13"/>
        <v>6</v>
      </c>
      <c r="G77" s="31">
        <f t="shared" si="14"/>
        <v>0</v>
      </c>
      <c r="H77" s="32">
        <f t="shared" ref="H77:I95" si="19">F77/C77</f>
        <v>0.25</v>
      </c>
      <c r="I77" s="32">
        <f t="shared" si="19"/>
        <v>0</v>
      </c>
      <c r="J77" s="225"/>
    </row>
    <row r="78" spans="1:10" ht="15" x14ac:dyDescent="0.2">
      <c r="A78" s="277"/>
      <c r="B78" s="53" t="s">
        <v>70</v>
      </c>
      <c r="C78" s="34">
        <v>10344</v>
      </c>
      <c r="D78" s="34">
        <v>10530</v>
      </c>
      <c r="E78" s="54">
        <f>ROUND('BEBR 2018 Estimates'!C83,-1)</f>
        <v>10560</v>
      </c>
      <c r="F78" s="31">
        <f t="shared" si="13"/>
        <v>216</v>
      </c>
      <c r="G78" s="31">
        <f t="shared" si="14"/>
        <v>30</v>
      </c>
      <c r="H78" s="32">
        <f t="shared" si="19"/>
        <v>2.0881670533642691E-2</v>
      </c>
      <c r="I78" s="32">
        <f t="shared" si="19"/>
        <v>2.8490028490028491E-3</v>
      </c>
      <c r="J78" s="225"/>
    </row>
    <row r="79" spans="1:10" ht="15" x14ac:dyDescent="0.2">
      <c r="A79" s="277"/>
      <c r="B79" s="53" t="s">
        <v>71</v>
      </c>
      <c r="C79" s="34">
        <v>53284</v>
      </c>
      <c r="D79" s="34">
        <v>57960</v>
      </c>
      <c r="E79" s="54">
        <f>ROUND('BEBR 2018 Estimates'!C84,-1)</f>
        <v>58330</v>
      </c>
      <c r="F79" s="31">
        <f t="shared" si="13"/>
        <v>5046</v>
      </c>
      <c r="G79" s="31">
        <f t="shared" si="14"/>
        <v>370</v>
      </c>
      <c r="H79" s="32">
        <f t="shared" si="19"/>
        <v>9.4700097590270996E-2</v>
      </c>
      <c r="I79" s="32">
        <f t="shared" si="19"/>
        <v>6.383712905452036E-3</v>
      </c>
      <c r="J79" s="225"/>
    </row>
    <row r="80" spans="1:10" ht="15" x14ac:dyDescent="0.2">
      <c r="A80" s="277"/>
      <c r="B80" s="53" t="s">
        <v>72</v>
      </c>
      <c r="C80" s="34">
        <v>122041</v>
      </c>
      <c r="D80" s="34">
        <v>136250</v>
      </c>
      <c r="E80" s="54">
        <f>ROUND('BEBR 2018 Estimates'!C85,-1)</f>
        <v>137110</v>
      </c>
      <c r="F80" s="31">
        <f t="shared" si="13"/>
        <v>15069</v>
      </c>
      <c r="G80" s="31">
        <f t="shared" si="14"/>
        <v>860</v>
      </c>
      <c r="H80" s="32">
        <f t="shared" si="19"/>
        <v>0.12347489778025418</v>
      </c>
      <c r="I80" s="32">
        <f t="shared" si="19"/>
        <v>6.3119266055045873E-3</v>
      </c>
      <c r="J80" s="225"/>
    </row>
    <row r="81" spans="1:10" ht="15" x14ac:dyDescent="0.2">
      <c r="A81" s="277"/>
      <c r="B81" s="53" t="s">
        <v>73</v>
      </c>
      <c r="C81" s="34">
        <v>41023</v>
      </c>
      <c r="D81" s="34">
        <v>44410</v>
      </c>
      <c r="E81" s="54">
        <f>ROUND('BEBR 2018 Estimates'!C86,-1)</f>
        <v>44840</v>
      </c>
      <c r="F81" s="31">
        <f t="shared" si="13"/>
        <v>3817</v>
      </c>
      <c r="G81" s="31">
        <f t="shared" si="14"/>
        <v>430</v>
      </c>
      <c r="H81" s="32">
        <f t="shared" si="19"/>
        <v>9.3045364795358701E-2</v>
      </c>
      <c r="I81" s="32">
        <f t="shared" si="19"/>
        <v>9.6825039405539284E-3</v>
      </c>
      <c r="J81" s="225"/>
    </row>
    <row r="82" spans="1:10" ht="15" x14ac:dyDescent="0.2">
      <c r="A82" s="277"/>
      <c r="B82" s="53" t="s">
        <v>74</v>
      </c>
      <c r="C82" s="34">
        <v>41363</v>
      </c>
      <c r="D82" s="34">
        <v>44410</v>
      </c>
      <c r="E82" s="54">
        <f>ROUND('BEBR 2018 Estimates'!C87,-1)</f>
        <v>45280</v>
      </c>
      <c r="F82" s="31">
        <f t="shared" si="13"/>
        <v>3917</v>
      </c>
      <c r="G82" s="31">
        <f t="shared" si="14"/>
        <v>870</v>
      </c>
      <c r="H82" s="32">
        <f t="shared" si="19"/>
        <v>9.4698160191475478E-2</v>
      </c>
      <c r="I82" s="32">
        <f t="shared" si="19"/>
        <v>1.9590182391353298E-2</v>
      </c>
      <c r="J82" s="225"/>
    </row>
    <row r="83" spans="1:10" ht="15" x14ac:dyDescent="0.2">
      <c r="A83" s="277"/>
      <c r="B83" s="53" t="s">
        <v>75</v>
      </c>
      <c r="C83" s="34">
        <v>23962</v>
      </c>
      <c r="D83" s="34">
        <v>31480</v>
      </c>
      <c r="E83" s="54">
        <f>ROUND('BEBR 2018 Estimates'!C88,-1)</f>
        <v>32740</v>
      </c>
      <c r="F83" s="31">
        <f t="shared" si="13"/>
        <v>8778</v>
      </c>
      <c r="G83" s="31">
        <f t="shared" si="14"/>
        <v>1260</v>
      </c>
      <c r="H83" s="32">
        <f t="shared" si="19"/>
        <v>0.36633002253568148</v>
      </c>
      <c r="I83" s="32">
        <f t="shared" si="19"/>
        <v>4.0025412960609914E-2</v>
      </c>
      <c r="J83" s="225"/>
    </row>
    <row r="84" spans="1:10" ht="15" x14ac:dyDescent="0.2">
      <c r="A84" s="277"/>
      <c r="B84" s="53" t="s">
        <v>76</v>
      </c>
      <c r="C84" s="34">
        <v>6102</v>
      </c>
      <c r="D84" s="34">
        <v>6370</v>
      </c>
      <c r="E84" s="54">
        <f>ROUND('BEBR 2018 Estimates'!C89,-1)</f>
        <v>6380</v>
      </c>
      <c r="F84" s="31">
        <f t="shared" si="13"/>
        <v>278</v>
      </c>
      <c r="G84" s="31">
        <f t="shared" si="14"/>
        <v>10</v>
      </c>
      <c r="H84" s="32">
        <f t="shared" si="19"/>
        <v>4.5558833169452639E-2</v>
      </c>
      <c r="I84" s="32">
        <f t="shared" si="19"/>
        <v>1.5698587127158557E-3</v>
      </c>
      <c r="J84" s="225"/>
    </row>
    <row r="85" spans="1:10" ht="15" x14ac:dyDescent="0.2">
      <c r="A85" s="277"/>
      <c r="B85" s="53" t="s">
        <v>77</v>
      </c>
      <c r="C85" s="34">
        <v>154019</v>
      </c>
      <c r="D85" s="34">
        <v>163100</v>
      </c>
      <c r="E85" s="54">
        <f>ROUND('BEBR 2018 Estimates'!C90,-1)</f>
        <v>165350</v>
      </c>
      <c r="F85" s="31">
        <f t="shared" si="13"/>
        <v>11331</v>
      </c>
      <c r="G85" s="31">
        <f t="shared" si="14"/>
        <v>2250</v>
      </c>
      <c r="H85" s="32">
        <f t="shared" si="19"/>
        <v>7.3568845402190636E-2</v>
      </c>
      <c r="I85" s="32">
        <f t="shared" si="19"/>
        <v>1.3795217657878603E-2</v>
      </c>
      <c r="J85" s="225"/>
    </row>
    <row r="86" spans="1:10" ht="15" x14ac:dyDescent="0.2">
      <c r="A86" s="277"/>
      <c r="B86" s="53" t="s">
        <v>78</v>
      </c>
      <c r="C86" s="34">
        <v>84955</v>
      </c>
      <c r="D86" s="34">
        <v>88620</v>
      </c>
      <c r="E86" s="54">
        <f>ROUND('BEBR 2018 Estimates'!C91,-1)</f>
        <v>89600</v>
      </c>
      <c r="F86" s="31">
        <f t="shared" si="13"/>
        <v>4645</v>
      </c>
      <c r="G86" s="31">
        <f t="shared" si="14"/>
        <v>980</v>
      </c>
      <c r="H86" s="32">
        <f t="shared" si="19"/>
        <v>5.4676004943793773E-2</v>
      </c>
      <c r="I86" s="32">
        <f t="shared" si="19"/>
        <v>1.1058451816745656E-2</v>
      </c>
      <c r="J86" s="225"/>
    </row>
    <row r="87" spans="1:10" ht="15" x14ac:dyDescent="0.2">
      <c r="A87" s="277"/>
      <c r="B87" s="53" t="s">
        <v>79</v>
      </c>
      <c r="C87" s="34">
        <v>99845</v>
      </c>
      <c r="D87" s="34">
        <v>109440</v>
      </c>
      <c r="E87" s="54">
        <f>ROUND('BEBR 2018 Estimates'!C92,-1)</f>
        <v>110370</v>
      </c>
      <c r="F87" s="31">
        <f t="shared" si="13"/>
        <v>10525</v>
      </c>
      <c r="G87" s="31">
        <f t="shared" si="14"/>
        <v>930</v>
      </c>
      <c r="H87" s="32">
        <f t="shared" si="19"/>
        <v>0.10541339075567129</v>
      </c>
      <c r="I87" s="32">
        <f t="shared" si="19"/>
        <v>8.49780701754386E-3</v>
      </c>
      <c r="J87" s="225"/>
    </row>
    <row r="88" spans="1:10" ht="15" x14ac:dyDescent="0.2">
      <c r="A88" s="277"/>
      <c r="B88" s="53" t="s">
        <v>80</v>
      </c>
      <c r="C88" s="34">
        <v>670</v>
      </c>
      <c r="D88" s="34">
        <v>690</v>
      </c>
      <c r="E88" s="54">
        <f>ROUND('BEBR 2018 Estimates'!C93,-1)</f>
        <v>700</v>
      </c>
      <c r="F88" s="31">
        <f t="shared" si="13"/>
        <v>30</v>
      </c>
      <c r="G88" s="31">
        <f t="shared" si="14"/>
        <v>10</v>
      </c>
      <c r="H88" s="32">
        <f t="shared" si="19"/>
        <v>4.4776119402985072E-2</v>
      </c>
      <c r="I88" s="32">
        <f t="shared" si="19"/>
        <v>1.4492753623188406E-2</v>
      </c>
      <c r="J88" s="225"/>
    </row>
    <row r="89" spans="1:10" ht="15" x14ac:dyDescent="0.2">
      <c r="A89" s="277"/>
      <c r="B89" s="53" t="s">
        <v>81</v>
      </c>
      <c r="C89" s="37">
        <v>7345</v>
      </c>
      <c r="D89" s="37">
        <v>7610</v>
      </c>
      <c r="E89" s="54">
        <f>ROUND('BEBR 2018 Estimates'!C94,-1)</f>
        <v>7710</v>
      </c>
      <c r="F89" s="31">
        <f t="shared" si="13"/>
        <v>365</v>
      </c>
      <c r="G89" s="31">
        <f t="shared" si="14"/>
        <v>100</v>
      </c>
      <c r="H89" s="32">
        <f t="shared" si="19"/>
        <v>4.9693669162695714E-2</v>
      </c>
      <c r="I89" s="32">
        <f t="shared" si="19"/>
        <v>1.3140604467805518E-2</v>
      </c>
      <c r="J89" s="225"/>
    </row>
    <row r="90" spans="1:10" ht="15" x14ac:dyDescent="0.2">
      <c r="A90" s="277"/>
      <c r="B90" s="53" t="s">
        <v>82</v>
      </c>
      <c r="C90" s="34">
        <v>84439</v>
      </c>
      <c r="D90" s="34">
        <v>91870</v>
      </c>
      <c r="E90" s="54">
        <f>ROUND('BEBR 2018 Estimates'!C95,-1)</f>
        <v>92660</v>
      </c>
      <c r="F90" s="31">
        <f t="shared" si="13"/>
        <v>8221</v>
      </c>
      <c r="G90" s="31">
        <f t="shared" si="14"/>
        <v>790</v>
      </c>
      <c r="H90" s="32">
        <f t="shared" si="19"/>
        <v>9.7360224540792767E-2</v>
      </c>
      <c r="I90" s="32">
        <f t="shared" si="19"/>
        <v>8.5991074344181993E-3</v>
      </c>
      <c r="J90" s="225"/>
    </row>
    <row r="91" spans="1:10" ht="15" x14ac:dyDescent="0.2">
      <c r="A91" s="277"/>
      <c r="B91" s="53" t="s">
        <v>83</v>
      </c>
      <c r="C91" s="34">
        <v>60427</v>
      </c>
      <c r="D91" s="34">
        <v>63910</v>
      </c>
      <c r="E91" s="54">
        <f>ROUND('BEBR 2018 Estimates'!C96,-1)</f>
        <v>64660</v>
      </c>
      <c r="F91" s="31">
        <f t="shared" si="13"/>
        <v>4233</v>
      </c>
      <c r="G91" s="31">
        <f t="shared" si="14"/>
        <v>750</v>
      </c>
      <c r="H91" s="32">
        <f t="shared" si="19"/>
        <v>7.0051467059427081E-2</v>
      </c>
      <c r="I91" s="32">
        <f t="shared" si="19"/>
        <v>1.173525269910812E-2</v>
      </c>
      <c r="J91" s="225"/>
    </row>
    <row r="92" spans="1:10" ht="15" x14ac:dyDescent="0.2">
      <c r="A92" s="277"/>
      <c r="B92" s="53" t="s">
        <v>84</v>
      </c>
      <c r="C92" s="34">
        <v>65333</v>
      </c>
      <c r="D92" s="34">
        <v>66610</v>
      </c>
      <c r="E92" s="54">
        <f>ROUND('BEBR 2018 Estimates'!C97,-1)</f>
        <v>66970</v>
      </c>
      <c r="F92" s="31">
        <f t="shared" si="13"/>
        <v>1637</v>
      </c>
      <c r="G92" s="31">
        <f t="shared" si="14"/>
        <v>360</v>
      </c>
      <c r="H92" s="32">
        <f t="shared" si="19"/>
        <v>2.5056250286991259E-2</v>
      </c>
      <c r="I92" s="32">
        <f t="shared" si="19"/>
        <v>5.4045939048190965E-3</v>
      </c>
      <c r="J92" s="225"/>
    </row>
    <row r="93" spans="1:10" ht="15" x14ac:dyDescent="0.2">
      <c r="A93" s="277"/>
      <c r="B93" s="53" t="s">
        <v>85</v>
      </c>
      <c r="C93" s="37">
        <v>14156</v>
      </c>
      <c r="D93" s="37">
        <v>14910</v>
      </c>
      <c r="E93" s="54">
        <f>ROUND('BEBR 2018 Estimates'!C98,-1)</f>
        <v>14990</v>
      </c>
      <c r="F93" s="31">
        <f t="shared" si="13"/>
        <v>834</v>
      </c>
      <c r="G93" s="31">
        <f t="shared" si="14"/>
        <v>80</v>
      </c>
      <c r="H93" s="32">
        <f t="shared" si="19"/>
        <v>5.891494772534614E-2</v>
      </c>
      <c r="I93" s="32">
        <f t="shared" si="19"/>
        <v>5.3655264922870555E-3</v>
      </c>
      <c r="J93" s="225"/>
    </row>
    <row r="94" spans="1:10" ht="15" x14ac:dyDescent="0.2">
      <c r="A94" s="277"/>
      <c r="B94" s="53" t="s">
        <v>86</v>
      </c>
      <c r="C94" s="34">
        <v>11632</v>
      </c>
      <c r="D94" s="34">
        <v>12660</v>
      </c>
      <c r="E94" s="54">
        <f>ROUND('BEBR 2018 Estimates'!C99,-1)</f>
        <v>12830</v>
      </c>
      <c r="F94" s="31">
        <f t="shared" si="13"/>
        <v>1198</v>
      </c>
      <c r="G94" s="31">
        <f t="shared" si="14"/>
        <v>170</v>
      </c>
      <c r="H94" s="32">
        <f t="shared" si="19"/>
        <v>0.10299174690508942</v>
      </c>
      <c r="I94" s="32">
        <f t="shared" si="19"/>
        <v>1.3428120063191154E-2</v>
      </c>
      <c r="J94" s="225"/>
    </row>
    <row r="95" spans="1:10" ht="15" x14ac:dyDescent="0.2">
      <c r="A95" s="277"/>
      <c r="B95" s="53" t="s">
        <v>19</v>
      </c>
      <c r="C95" s="34">
        <v>17088</v>
      </c>
      <c r="D95" s="34">
        <v>15010</v>
      </c>
      <c r="E95" s="54">
        <f>ROUND('BEBR 2018 Estimates'!C100,-1)</f>
        <v>15120</v>
      </c>
      <c r="F95" s="31">
        <f t="shared" si="13"/>
        <v>-1968</v>
      </c>
      <c r="G95" s="31">
        <f t="shared" si="14"/>
        <v>110</v>
      </c>
      <c r="H95" s="32">
        <f t="shared" si="19"/>
        <v>-0.1151685393258427</v>
      </c>
      <c r="I95" s="32">
        <f t="shared" si="19"/>
        <v>7.3284477015323115E-3</v>
      </c>
      <c r="J95" s="225"/>
    </row>
    <row r="96" spans="1:10" ht="15" x14ac:dyDescent="0.2">
      <c r="A96" s="277"/>
      <c r="B96" s="231"/>
      <c r="C96" s="232"/>
      <c r="D96" s="232"/>
      <c r="E96" s="228"/>
      <c r="F96" s="229"/>
      <c r="G96" s="229"/>
      <c r="H96" s="230"/>
      <c r="I96" s="230"/>
      <c r="J96" s="225"/>
    </row>
    <row r="97" spans="1:10" ht="15.75" x14ac:dyDescent="0.25">
      <c r="A97" s="277"/>
      <c r="B97" s="264" t="s">
        <v>607</v>
      </c>
      <c r="C97" s="260">
        <v>14625</v>
      </c>
      <c r="D97" s="260">
        <v>15000</v>
      </c>
      <c r="E97" s="261">
        <f>ROUND('BEBR 2018 Estimates'!C103,-2)</f>
        <v>15100</v>
      </c>
      <c r="F97" s="262">
        <f>E97-C97</f>
        <v>475</v>
      </c>
      <c r="G97" s="262">
        <f>E97-D97</f>
        <v>100</v>
      </c>
      <c r="H97" s="263">
        <f t="shared" ref="H97:I100" si="20">F97/C97</f>
        <v>3.2478632478632481E-2</v>
      </c>
      <c r="I97" s="263">
        <f t="shared" si="20"/>
        <v>6.6666666666666671E-3</v>
      </c>
      <c r="J97" s="225"/>
    </row>
    <row r="98" spans="1:10" ht="15" x14ac:dyDescent="0.2">
      <c r="A98" s="277"/>
      <c r="B98" s="53" t="s">
        <v>88</v>
      </c>
      <c r="C98" s="34">
        <v>536</v>
      </c>
      <c r="D98" s="34">
        <v>570</v>
      </c>
      <c r="E98" s="54">
        <f>ROUND('BEBR 2018 Estimates'!C104,-1)</f>
        <v>570</v>
      </c>
      <c r="F98" s="31">
        <f>E98-C98</f>
        <v>34</v>
      </c>
      <c r="G98" s="31">
        <f>E98-D98</f>
        <v>0</v>
      </c>
      <c r="H98" s="32">
        <f t="shared" si="20"/>
        <v>6.3432835820895525E-2</v>
      </c>
      <c r="I98" s="32">
        <f t="shared" si="20"/>
        <v>0</v>
      </c>
      <c r="J98" s="225"/>
    </row>
    <row r="99" spans="1:10" ht="15" x14ac:dyDescent="0.2">
      <c r="A99" s="277"/>
      <c r="B99" s="53" t="s">
        <v>89</v>
      </c>
      <c r="C99" s="34">
        <v>2514</v>
      </c>
      <c r="D99" s="34">
        <v>2490</v>
      </c>
      <c r="E99" s="54">
        <f>ROUND('BEBR 2018 Estimates'!C105,-1)</f>
        <v>2500</v>
      </c>
      <c r="F99" s="31">
        <f>E99-C99</f>
        <v>-14</v>
      </c>
      <c r="G99" s="31">
        <f>E99-D99</f>
        <v>10</v>
      </c>
      <c r="H99" s="32">
        <f t="shared" si="20"/>
        <v>-5.5688146380270488E-3</v>
      </c>
      <c r="I99" s="32">
        <f t="shared" si="20"/>
        <v>4.0160642570281121E-3</v>
      </c>
      <c r="J99" s="225"/>
    </row>
    <row r="100" spans="1:10" ht="15" x14ac:dyDescent="0.2">
      <c r="A100" s="277"/>
      <c r="B100" s="53" t="s">
        <v>19</v>
      </c>
      <c r="C100" s="34">
        <v>11575</v>
      </c>
      <c r="D100" s="34">
        <v>11940</v>
      </c>
      <c r="E100" s="54">
        <f>ROUND('BEBR 2018 Estimates'!C106,-1)</f>
        <v>12030</v>
      </c>
      <c r="F100" s="31">
        <f>E100-C100</f>
        <v>455</v>
      </c>
      <c r="G100" s="31">
        <f>E100-D100</f>
        <v>90</v>
      </c>
      <c r="H100" s="32">
        <f t="shared" si="20"/>
        <v>3.9308855291576676E-2</v>
      </c>
      <c r="I100" s="32">
        <f t="shared" si="20"/>
        <v>7.537688442211055E-3</v>
      </c>
      <c r="J100" s="225"/>
    </row>
    <row r="101" spans="1:10" ht="15" x14ac:dyDescent="0.2">
      <c r="A101" s="277"/>
      <c r="B101" s="231"/>
      <c r="C101" s="232"/>
      <c r="D101" s="232"/>
      <c r="E101" s="228"/>
      <c r="F101" s="229"/>
      <c r="G101" s="229"/>
      <c r="H101" s="230"/>
      <c r="I101" s="230"/>
      <c r="J101" s="225"/>
    </row>
    <row r="102" spans="1:10" ht="15.75" x14ac:dyDescent="0.25">
      <c r="A102" s="277"/>
      <c r="B102" s="264" t="s">
        <v>608</v>
      </c>
      <c r="C102" s="260">
        <v>159978</v>
      </c>
      <c r="D102" s="260">
        <v>172700</v>
      </c>
      <c r="E102" s="261">
        <f>ROUND('BEBR 2018 Estimates'!C109,-2)</f>
        <v>178000</v>
      </c>
      <c r="F102" s="262">
        <f>E102-C102</f>
        <v>18022</v>
      </c>
      <c r="G102" s="262">
        <f>E102-D102</f>
        <v>5300</v>
      </c>
      <c r="H102" s="263">
        <f t="shared" ref="H102:I104" si="21">F102/C102</f>
        <v>0.11265298978609559</v>
      </c>
      <c r="I102" s="263">
        <f t="shared" si="21"/>
        <v>3.0689056166763172E-2</v>
      </c>
      <c r="J102" s="225"/>
    </row>
    <row r="103" spans="1:10" ht="15" x14ac:dyDescent="0.2">
      <c r="A103" s="277"/>
      <c r="B103" s="53" t="s">
        <v>91</v>
      </c>
      <c r="C103" s="34">
        <v>16641</v>
      </c>
      <c r="D103" s="34">
        <v>18840</v>
      </c>
      <c r="E103" s="54">
        <f>ROUND('BEBR 2018 Estimates'!C110,-1)</f>
        <v>19490</v>
      </c>
      <c r="F103" s="31">
        <f>E103-C103</f>
        <v>2849</v>
      </c>
      <c r="G103" s="31">
        <f>E103-D103</f>
        <v>650</v>
      </c>
      <c r="H103" s="32">
        <f t="shared" si="21"/>
        <v>0.17120365362658493</v>
      </c>
      <c r="I103" s="32">
        <f t="shared" si="21"/>
        <v>3.4501061571125265E-2</v>
      </c>
      <c r="J103" s="225"/>
    </row>
    <row r="104" spans="1:10" ht="15" x14ac:dyDescent="0.2">
      <c r="A104" s="277"/>
      <c r="B104" s="53" t="s">
        <v>19</v>
      </c>
      <c r="C104" s="34">
        <v>143337</v>
      </c>
      <c r="D104" s="34">
        <v>153880</v>
      </c>
      <c r="E104" s="54">
        <f>ROUND('BEBR 2018 Estimates'!C111,-1)</f>
        <v>158500</v>
      </c>
      <c r="F104" s="31">
        <f>E104-C104</f>
        <v>15163</v>
      </c>
      <c r="G104" s="31">
        <f>E104-D104</f>
        <v>4620</v>
      </c>
      <c r="H104" s="32">
        <f t="shared" si="21"/>
        <v>0.10578566594808039</v>
      </c>
      <c r="I104" s="32">
        <f t="shared" si="21"/>
        <v>3.002339485313231E-2</v>
      </c>
      <c r="J104" s="225"/>
    </row>
    <row r="105" spans="1:10" ht="15" x14ac:dyDescent="0.2">
      <c r="A105" s="277"/>
      <c r="B105" s="231"/>
      <c r="C105" s="232"/>
      <c r="D105" s="232"/>
      <c r="E105" s="228"/>
      <c r="F105" s="229"/>
      <c r="G105" s="229"/>
      <c r="H105" s="230"/>
      <c r="I105" s="230"/>
      <c r="J105" s="225"/>
    </row>
    <row r="106" spans="1:10" ht="15.75" x14ac:dyDescent="0.25">
      <c r="A106" s="277"/>
      <c r="B106" s="264" t="s">
        <v>609</v>
      </c>
      <c r="C106" s="260">
        <v>141236</v>
      </c>
      <c r="D106" s="260">
        <v>143800</v>
      </c>
      <c r="E106" s="261">
        <f>ROUND('BEBR 2018 Estimates'!C114,-2)</f>
        <v>145700</v>
      </c>
      <c r="F106" s="262">
        <f>E106-C106</f>
        <v>4464</v>
      </c>
      <c r="G106" s="262">
        <f>E106-D106</f>
        <v>1900</v>
      </c>
      <c r="H106" s="263">
        <f t="shared" ref="H106:I109" si="22">F106/C106</f>
        <v>3.1606672519754173E-2</v>
      </c>
      <c r="I106" s="263">
        <f t="shared" si="22"/>
        <v>1.3212795549374131E-2</v>
      </c>
      <c r="J106" s="225"/>
    </row>
    <row r="107" spans="1:10" ht="15" x14ac:dyDescent="0.2">
      <c r="A107" s="277"/>
      <c r="B107" s="53" t="s">
        <v>93</v>
      </c>
      <c r="C107" s="34">
        <v>3108</v>
      </c>
      <c r="D107" s="34">
        <v>3130</v>
      </c>
      <c r="E107" s="54">
        <f>ROUND('BEBR 2018 Estimates'!C115,-1)</f>
        <v>3330</v>
      </c>
      <c r="F107" s="31">
        <f>E107-C107</f>
        <v>222</v>
      </c>
      <c r="G107" s="31">
        <f>E107-D107</f>
        <v>200</v>
      </c>
      <c r="H107" s="32">
        <f t="shared" si="22"/>
        <v>7.1428571428571425E-2</v>
      </c>
      <c r="I107" s="32">
        <f t="shared" si="22"/>
        <v>6.3897763578274758E-2</v>
      </c>
      <c r="J107" s="225"/>
    </row>
    <row r="108" spans="1:10" ht="15" x14ac:dyDescent="0.2">
      <c r="A108" s="277"/>
      <c r="B108" s="53" t="s">
        <v>94</v>
      </c>
      <c r="C108" s="34">
        <v>7210</v>
      </c>
      <c r="D108" s="34">
        <v>7270</v>
      </c>
      <c r="E108" s="54">
        <f>ROUND('BEBR 2018 Estimates'!C116,-1)</f>
        <v>7380</v>
      </c>
      <c r="F108" s="31">
        <f>E108-C108</f>
        <v>170</v>
      </c>
      <c r="G108" s="31">
        <f>E108-D108</f>
        <v>110</v>
      </c>
      <c r="H108" s="32">
        <f t="shared" si="22"/>
        <v>2.3578363384188627E-2</v>
      </c>
      <c r="I108" s="32">
        <f t="shared" si="22"/>
        <v>1.5130674002751032E-2</v>
      </c>
      <c r="J108" s="225"/>
    </row>
    <row r="109" spans="1:10" ht="15" x14ac:dyDescent="0.2">
      <c r="A109" s="277"/>
      <c r="B109" s="53" t="s">
        <v>19</v>
      </c>
      <c r="C109" s="34">
        <v>130918</v>
      </c>
      <c r="D109" s="34">
        <v>133400</v>
      </c>
      <c r="E109" s="54">
        <f>ROUND('BEBR 2018 Estimates'!C117,-1)</f>
        <v>135010</v>
      </c>
      <c r="F109" s="31">
        <f>E109-C109</f>
        <v>4092</v>
      </c>
      <c r="G109" s="31">
        <f>E109-D109</f>
        <v>1610</v>
      </c>
      <c r="H109" s="32">
        <f t="shared" si="22"/>
        <v>3.1256206174857547E-2</v>
      </c>
      <c r="I109" s="32">
        <f t="shared" si="22"/>
        <v>1.2068965517241379E-2</v>
      </c>
      <c r="J109" s="225"/>
    </row>
    <row r="110" spans="1:10" ht="15" x14ac:dyDescent="0.2">
      <c r="A110" s="277"/>
      <c r="B110" s="231"/>
      <c r="C110" s="232"/>
      <c r="D110" s="232"/>
      <c r="E110" s="228"/>
      <c r="F110" s="229"/>
      <c r="G110" s="229"/>
      <c r="H110" s="230"/>
      <c r="I110" s="230"/>
      <c r="J110" s="225"/>
    </row>
    <row r="111" spans="1:10" ht="15.75" x14ac:dyDescent="0.25">
      <c r="A111" s="277"/>
      <c r="B111" s="264" t="s">
        <v>610</v>
      </c>
      <c r="C111" s="260">
        <v>190865</v>
      </c>
      <c r="D111" s="260">
        <v>208500</v>
      </c>
      <c r="E111" s="261">
        <f>ROUND('BEBR 2018 Estimates'!C120,-2)</f>
        <v>212000</v>
      </c>
      <c r="F111" s="262">
        <f t="shared" ref="F111:F116" si="23">E111-C111</f>
        <v>21135</v>
      </c>
      <c r="G111" s="262">
        <f t="shared" ref="G111:G116" si="24">E111-D111</f>
        <v>3500</v>
      </c>
      <c r="H111" s="263">
        <f t="shared" ref="H111:I116" si="25">F111/C111</f>
        <v>0.11073271684174678</v>
      </c>
      <c r="I111" s="263">
        <f t="shared" si="25"/>
        <v>1.6786570743405275E-2</v>
      </c>
      <c r="J111" s="225"/>
    </row>
    <row r="112" spans="1:10" ht="15" x14ac:dyDescent="0.2">
      <c r="A112" s="277"/>
      <c r="B112" s="53" t="s">
        <v>96</v>
      </c>
      <c r="C112" s="34">
        <v>6908</v>
      </c>
      <c r="D112" s="34">
        <v>7620</v>
      </c>
      <c r="E112" s="54">
        <f>ROUND('BEBR 2018 Estimates'!C121,-1)</f>
        <v>7810</v>
      </c>
      <c r="F112" s="31">
        <f t="shared" si="23"/>
        <v>902</v>
      </c>
      <c r="G112" s="31">
        <f t="shared" si="24"/>
        <v>190</v>
      </c>
      <c r="H112" s="32">
        <f t="shared" si="25"/>
        <v>0.13057324840764331</v>
      </c>
      <c r="I112" s="32">
        <f t="shared" si="25"/>
        <v>2.4934383202099737E-2</v>
      </c>
      <c r="J112" s="225"/>
    </row>
    <row r="113" spans="1:10" ht="15" x14ac:dyDescent="0.2">
      <c r="A113" s="277"/>
      <c r="B113" s="53" t="s">
        <v>97</v>
      </c>
      <c r="C113" s="34">
        <v>1350</v>
      </c>
      <c r="D113" s="34">
        <v>1360</v>
      </c>
      <c r="E113" s="54">
        <f>ROUND('BEBR 2018 Estimates'!C122,-1)</f>
        <v>1360</v>
      </c>
      <c r="F113" s="31">
        <f t="shared" si="23"/>
        <v>10</v>
      </c>
      <c r="G113" s="31">
        <f t="shared" si="24"/>
        <v>0</v>
      </c>
      <c r="H113" s="32">
        <f t="shared" si="25"/>
        <v>7.4074074074074077E-3</v>
      </c>
      <c r="I113" s="32">
        <f t="shared" si="25"/>
        <v>0</v>
      </c>
      <c r="J113" s="225"/>
    </row>
    <row r="114" spans="1:10" ht="15" x14ac:dyDescent="0.2">
      <c r="A114" s="277"/>
      <c r="B114" s="53" t="s">
        <v>98</v>
      </c>
      <c r="C114" s="34">
        <v>8412</v>
      </c>
      <c r="D114" s="34">
        <v>8620</v>
      </c>
      <c r="E114" s="54">
        <f>ROUND('BEBR 2018 Estimates'!C123,-1)</f>
        <v>8630</v>
      </c>
      <c r="F114" s="31">
        <f t="shared" si="23"/>
        <v>218</v>
      </c>
      <c r="G114" s="31">
        <f t="shared" si="24"/>
        <v>10</v>
      </c>
      <c r="H114" s="32">
        <f t="shared" si="25"/>
        <v>2.5915359010936757E-2</v>
      </c>
      <c r="I114" s="32">
        <f t="shared" si="25"/>
        <v>1.1600928074245939E-3</v>
      </c>
      <c r="J114" s="225"/>
    </row>
    <row r="115" spans="1:10" ht="15" x14ac:dyDescent="0.2">
      <c r="A115" s="277"/>
      <c r="B115" s="53" t="s">
        <v>99</v>
      </c>
      <c r="C115" s="34">
        <v>749</v>
      </c>
      <c r="D115" s="34">
        <v>740</v>
      </c>
      <c r="E115" s="54">
        <f>ROUND('BEBR 2018 Estimates'!C124,-1)</f>
        <v>770</v>
      </c>
      <c r="F115" s="31">
        <f t="shared" si="23"/>
        <v>21</v>
      </c>
      <c r="G115" s="31">
        <f t="shared" si="24"/>
        <v>30</v>
      </c>
      <c r="H115" s="32">
        <f t="shared" si="25"/>
        <v>2.8037383177570093E-2</v>
      </c>
      <c r="I115" s="32">
        <f t="shared" si="25"/>
        <v>4.0540540540540543E-2</v>
      </c>
      <c r="J115" s="225"/>
    </row>
    <row r="116" spans="1:10" ht="15" x14ac:dyDescent="0.2">
      <c r="A116" s="277"/>
      <c r="B116" s="53" t="s">
        <v>19</v>
      </c>
      <c r="C116" s="34">
        <v>173446</v>
      </c>
      <c r="D116" s="34">
        <v>190210</v>
      </c>
      <c r="E116" s="54">
        <f>ROUND('BEBR 2018 Estimates'!C125,-1)</f>
        <v>193460</v>
      </c>
      <c r="F116" s="31">
        <f t="shared" si="23"/>
        <v>20014</v>
      </c>
      <c r="G116" s="31">
        <f t="shared" si="24"/>
        <v>3250</v>
      </c>
      <c r="H116" s="32">
        <f t="shared" si="25"/>
        <v>0.11539038086782054</v>
      </c>
      <c r="I116" s="32">
        <f t="shared" si="25"/>
        <v>1.7086378213553442E-2</v>
      </c>
      <c r="J116" s="225"/>
    </row>
    <row r="117" spans="1:10" ht="15" x14ac:dyDescent="0.2">
      <c r="A117" s="277"/>
      <c r="B117" s="231"/>
      <c r="C117" s="232"/>
      <c r="D117" s="232"/>
      <c r="E117" s="228"/>
      <c r="F117" s="229"/>
      <c r="G117" s="229"/>
      <c r="H117" s="230"/>
      <c r="I117" s="230"/>
      <c r="J117" s="225"/>
    </row>
    <row r="118" spans="1:10" ht="15.75" x14ac:dyDescent="0.25">
      <c r="A118" s="277"/>
      <c r="B118" s="264" t="s">
        <v>611</v>
      </c>
      <c r="C118" s="260">
        <v>321520</v>
      </c>
      <c r="D118" s="260">
        <v>357500</v>
      </c>
      <c r="E118" s="261">
        <f>ROUND('BEBR 2018 Estimates'!C128,-2)</f>
        <v>367300</v>
      </c>
      <c r="F118" s="262">
        <f>E118-C118</f>
        <v>45780</v>
      </c>
      <c r="G118" s="262">
        <f>E118-D118</f>
        <v>9800</v>
      </c>
      <c r="H118" s="263">
        <f t="shared" ref="H118:I122" si="26">F118/C118</f>
        <v>0.14238616571286389</v>
      </c>
      <c r="I118" s="263">
        <f t="shared" si="26"/>
        <v>2.7412587412587414E-2</v>
      </c>
      <c r="J118" s="225"/>
    </row>
    <row r="119" spans="1:10" ht="15" x14ac:dyDescent="0.2">
      <c r="A119" s="277"/>
      <c r="B119" s="53" t="s">
        <v>101</v>
      </c>
      <c r="C119" s="34">
        <v>400</v>
      </c>
      <c r="D119" s="34">
        <v>440</v>
      </c>
      <c r="E119" s="54">
        <f>ROUND('BEBR 2018 Estimates'!C129,-1)</f>
        <v>410</v>
      </c>
      <c r="F119" s="31">
        <f>E119-C119</f>
        <v>10</v>
      </c>
      <c r="G119" s="31">
        <f>E119-D119</f>
        <v>-30</v>
      </c>
      <c r="H119" s="32">
        <f t="shared" si="26"/>
        <v>2.5000000000000001E-2</v>
      </c>
      <c r="I119" s="32">
        <f t="shared" si="26"/>
        <v>-6.8181818181818177E-2</v>
      </c>
      <c r="J119" s="225"/>
    </row>
    <row r="120" spans="1:10" ht="15" x14ac:dyDescent="0.2">
      <c r="A120" s="277"/>
      <c r="B120" s="53" t="s">
        <v>102</v>
      </c>
      <c r="C120" s="34">
        <v>16413</v>
      </c>
      <c r="D120" s="34">
        <v>17040</v>
      </c>
      <c r="E120" s="54">
        <f>ROUND('BEBR 2018 Estimates'!C130,-1)</f>
        <v>17090</v>
      </c>
      <c r="F120" s="31">
        <f>E120-C120</f>
        <v>677</v>
      </c>
      <c r="G120" s="31">
        <f>E120-D120</f>
        <v>50</v>
      </c>
      <c r="H120" s="32">
        <f t="shared" si="26"/>
        <v>4.1247791384877844E-2</v>
      </c>
      <c r="I120" s="32">
        <f t="shared" si="26"/>
        <v>2.9342723004694834E-3</v>
      </c>
      <c r="J120" s="225"/>
    </row>
    <row r="121" spans="1:10" ht="15" x14ac:dyDescent="0.2">
      <c r="A121" s="277"/>
      <c r="B121" s="53" t="s">
        <v>103</v>
      </c>
      <c r="C121" s="34">
        <v>19537</v>
      </c>
      <c r="D121" s="34">
        <v>20200</v>
      </c>
      <c r="E121" s="54">
        <f>ROUND('BEBR 2018 Estimates'!C131,-1)</f>
        <v>20340</v>
      </c>
      <c r="F121" s="31">
        <f>E121-C121</f>
        <v>803</v>
      </c>
      <c r="G121" s="31">
        <f>E121-D121</f>
        <v>140</v>
      </c>
      <c r="H121" s="32">
        <f t="shared" si="26"/>
        <v>4.1101499718482877E-2</v>
      </c>
      <c r="I121" s="32">
        <f t="shared" si="26"/>
        <v>6.9306930693069308E-3</v>
      </c>
      <c r="J121" s="225"/>
    </row>
    <row r="122" spans="1:10" ht="15" x14ac:dyDescent="0.2">
      <c r="A122" s="277"/>
      <c r="B122" s="53" t="s">
        <v>19</v>
      </c>
      <c r="C122" s="34">
        <v>285170</v>
      </c>
      <c r="D122" s="34">
        <v>319800</v>
      </c>
      <c r="E122" s="54">
        <f>ROUND('BEBR 2018 Estimates'!C132,-1)</f>
        <v>329500</v>
      </c>
      <c r="F122" s="31">
        <f>E122-C122</f>
        <v>44330</v>
      </c>
      <c r="G122" s="31">
        <f>E122-D122</f>
        <v>9700</v>
      </c>
      <c r="H122" s="32">
        <f t="shared" si="26"/>
        <v>0.15545113441105304</v>
      </c>
      <c r="I122" s="32">
        <f t="shared" si="26"/>
        <v>3.0331457160725453E-2</v>
      </c>
      <c r="J122" s="225"/>
    </row>
    <row r="123" spans="1:10" ht="15" x14ac:dyDescent="0.2">
      <c r="A123" s="277"/>
      <c r="B123" s="231"/>
      <c r="C123" s="232"/>
      <c r="D123" s="232"/>
      <c r="E123" s="228"/>
      <c r="F123" s="229"/>
      <c r="G123" s="229"/>
      <c r="H123" s="230"/>
      <c r="I123" s="230"/>
      <c r="J123" s="225"/>
    </row>
    <row r="124" spans="1:10" ht="15.75" x14ac:dyDescent="0.25">
      <c r="A124" s="277"/>
      <c r="B124" s="264" t="s">
        <v>612</v>
      </c>
      <c r="C124" s="260">
        <v>67531</v>
      </c>
      <c r="D124" s="260">
        <v>68900</v>
      </c>
      <c r="E124" s="261">
        <f>ROUND('BEBR 2018 Estimates'!C135,-2)</f>
        <v>69700</v>
      </c>
      <c r="F124" s="262">
        <f>E124-C124</f>
        <v>2169</v>
      </c>
      <c r="G124" s="262">
        <f>E124-D124</f>
        <v>800</v>
      </c>
      <c r="H124" s="263">
        <f t="shared" ref="H124:I127" si="27">F124/C124</f>
        <v>3.2118582576890611E-2</v>
      </c>
      <c r="I124" s="263">
        <f t="shared" si="27"/>
        <v>1.1611030478955007E-2</v>
      </c>
      <c r="J124" s="225"/>
    </row>
    <row r="125" spans="1:10" ht="15" x14ac:dyDescent="0.2">
      <c r="A125" s="277"/>
      <c r="B125" s="53" t="s">
        <v>105</v>
      </c>
      <c r="C125" s="34">
        <v>567</v>
      </c>
      <c r="D125" s="34">
        <v>560</v>
      </c>
      <c r="E125" s="54">
        <f>ROUND('BEBR 2018 Estimates'!C136,-1)</f>
        <v>550</v>
      </c>
      <c r="F125" s="31">
        <f>E125-C125</f>
        <v>-17</v>
      </c>
      <c r="G125" s="31">
        <f>E125-D125</f>
        <v>-10</v>
      </c>
      <c r="H125" s="32">
        <f t="shared" si="27"/>
        <v>-2.9982363315696647E-2</v>
      </c>
      <c r="I125" s="32">
        <f t="shared" si="27"/>
        <v>-1.7857142857142856E-2</v>
      </c>
      <c r="J125" s="225"/>
    </row>
    <row r="126" spans="1:10" ht="15" x14ac:dyDescent="0.2">
      <c r="A126" s="277"/>
      <c r="B126" s="53" t="s">
        <v>106</v>
      </c>
      <c r="C126" s="34">
        <v>12046</v>
      </c>
      <c r="D126" s="34">
        <v>12270</v>
      </c>
      <c r="E126" s="54">
        <f>ROUND('BEBR 2018 Estimates'!C137,-1)</f>
        <v>12320</v>
      </c>
      <c r="F126" s="31">
        <f>E126-C126</f>
        <v>274</v>
      </c>
      <c r="G126" s="31">
        <f>E126-D126</f>
        <v>50</v>
      </c>
      <c r="H126" s="32">
        <f t="shared" si="27"/>
        <v>2.2746139797443134E-2</v>
      </c>
      <c r="I126" s="32">
        <f t="shared" si="27"/>
        <v>4.0749796251018742E-3</v>
      </c>
      <c r="J126" s="225"/>
    </row>
    <row r="127" spans="1:10" ht="15" x14ac:dyDescent="0.2">
      <c r="A127" s="277"/>
      <c r="B127" s="53" t="s">
        <v>19</v>
      </c>
      <c r="C127" s="34">
        <v>54918</v>
      </c>
      <c r="D127" s="34">
        <v>56120</v>
      </c>
      <c r="E127" s="54">
        <f>ROUND('BEBR 2018 Estimates'!C138,-1)</f>
        <v>56850</v>
      </c>
      <c r="F127" s="31">
        <f>E127-C127</f>
        <v>1932</v>
      </c>
      <c r="G127" s="31">
        <f>E127-D127</f>
        <v>730</v>
      </c>
      <c r="H127" s="32">
        <f t="shared" si="27"/>
        <v>3.5179722495356711E-2</v>
      </c>
      <c r="I127" s="32">
        <f t="shared" si="27"/>
        <v>1.300784034212402E-2</v>
      </c>
      <c r="J127" s="225"/>
    </row>
    <row r="128" spans="1:10" ht="15" x14ac:dyDescent="0.2">
      <c r="A128" s="277"/>
      <c r="B128" s="231"/>
      <c r="C128" s="232"/>
      <c r="D128" s="232"/>
      <c r="E128" s="228"/>
      <c r="F128" s="229"/>
      <c r="G128" s="229"/>
      <c r="H128" s="230"/>
      <c r="I128" s="230"/>
      <c r="J128" s="225"/>
    </row>
    <row r="129" spans="1:10" ht="15.75" x14ac:dyDescent="0.25">
      <c r="A129" s="277"/>
      <c r="B129" s="264" t="s">
        <v>613</v>
      </c>
      <c r="C129" s="260">
        <v>34862</v>
      </c>
      <c r="D129" s="260">
        <v>35600</v>
      </c>
      <c r="E129" s="261">
        <f>ROUND('BEBR 2018 Estimates'!C141,-2)</f>
        <v>35500</v>
      </c>
      <c r="F129" s="262">
        <f>E129-C129</f>
        <v>638</v>
      </c>
      <c r="G129" s="262">
        <f>E129-D129</f>
        <v>-100</v>
      </c>
      <c r="H129" s="263">
        <f t="shared" ref="H129:I131" si="28">F129/C129</f>
        <v>1.8300728587000173E-2</v>
      </c>
      <c r="I129" s="263">
        <f t="shared" si="28"/>
        <v>-2.8089887640449437E-3</v>
      </c>
      <c r="J129" s="225"/>
    </row>
    <row r="130" spans="1:10" ht="15" x14ac:dyDescent="0.2">
      <c r="A130" s="277"/>
      <c r="B130" s="53" t="s">
        <v>108</v>
      </c>
      <c r="C130" s="34">
        <v>7637</v>
      </c>
      <c r="D130" s="34">
        <v>7680</v>
      </c>
      <c r="E130" s="54">
        <f>ROUND('BEBR 2018 Estimates'!C142,-1)</f>
        <v>7670</v>
      </c>
      <c r="F130" s="31">
        <f>E130-C130</f>
        <v>33</v>
      </c>
      <c r="G130" s="31">
        <f>E130-D130</f>
        <v>-10</v>
      </c>
      <c r="H130" s="32">
        <f t="shared" si="28"/>
        <v>4.3210684823883723E-3</v>
      </c>
      <c r="I130" s="32">
        <f t="shared" si="28"/>
        <v>-1.3020833333333333E-3</v>
      </c>
      <c r="J130" s="225"/>
    </row>
    <row r="131" spans="1:10" ht="15" x14ac:dyDescent="0.2">
      <c r="A131" s="277"/>
      <c r="B131" s="53" t="s">
        <v>19</v>
      </c>
      <c r="C131" s="34">
        <v>27225</v>
      </c>
      <c r="D131" s="34">
        <v>27940</v>
      </c>
      <c r="E131" s="54">
        <f>ROUND('BEBR 2018 Estimates'!C143,-1)</f>
        <v>27850</v>
      </c>
      <c r="F131" s="31">
        <f>E131-C131</f>
        <v>625</v>
      </c>
      <c r="G131" s="31">
        <f>E131-D131</f>
        <v>-90</v>
      </c>
      <c r="H131" s="32">
        <f t="shared" si="28"/>
        <v>2.2956841138659319E-2</v>
      </c>
      <c r="I131" s="32">
        <f t="shared" si="28"/>
        <v>-3.2211882605583395E-3</v>
      </c>
      <c r="J131" s="225"/>
    </row>
    <row r="132" spans="1:10" ht="15" x14ac:dyDescent="0.2">
      <c r="A132" s="277"/>
      <c r="B132" s="231"/>
      <c r="C132" s="232"/>
      <c r="D132" s="232"/>
      <c r="E132" s="228"/>
      <c r="F132" s="229"/>
      <c r="G132" s="229"/>
      <c r="H132" s="230"/>
      <c r="I132" s="230"/>
      <c r="J132" s="225"/>
    </row>
    <row r="133" spans="1:10" ht="15.75" x14ac:dyDescent="0.25">
      <c r="A133" s="277"/>
      <c r="B133" s="264" t="s">
        <v>614</v>
      </c>
      <c r="C133" s="260">
        <v>16422</v>
      </c>
      <c r="D133" s="260">
        <v>16700</v>
      </c>
      <c r="E133" s="261">
        <f>ROUND('BEBR 2018 Estimates'!C146,-2)</f>
        <v>16500</v>
      </c>
      <c r="F133" s="262">
        <f>E133-C133</f>
        <v>78</v>
      </c>
      <c r="G133" s="262">
        <f>E133-D133</f>
        <v>-200</v>
      </c>
      <c r="H133" s="263">
        <f t="shared" ref="H133:I136" si="29">F133/C133</f>
        <v>4.7497259773474606E-3</v>
      </c>
      <c r="I133" s="263">
        <f t="shared" si="29"/>
        <v>-1.1976047904191617E-2</v>
      </c>
      <c r="J133" s="225"/>
    </row>
    <row r="134" spans="1:10" ht="15" x14ac:dyDescent="0.2">
      <c r="A134" s="277"/>
      <c r="B134" s="53" t="s">
        <v>110</v>
      </c>
      <c r="C134" s="34">
        <v>1728</v>
      </c>
      <c r="D134" s="34">
        <v>1700</v>
      </c>
      <c r="E134" s="54">
        <f>ROUND('BEBR 2018 Estimates'!C147,-1)</f>
        <v>1700</v>
      </c>
      <c r="F134" s="31">
        <f>E134-C134</f>
        <v>-28</v>
      </c>
      <c r="G134" s="31">
        <f>E134-D134</f>
        <v>0</v>
      </c>
      <c r="H134" s="32">
        <f t="shared" si="29"/>
        <v>-1.6203703703703703E-2</v>
      </c>
      <c r="I134" s="32">
        <f t="shared" si="29"/>
        <v>0</v>
      </c>
      <c r="J134" s="225"/>
    </row>
    <row r="135" spans="1:10" ht="15" x14ac:dyDescent="0.2">
      <c r="A135" s="277"/>
      <c r="B135" s="53" t="s">
        <v>111</v>
      </c>
      <c r="C135" s="34">
        <v>169</v>
      </c>
      <c r="D135" s="34">
        <v>170</v>
      </c>
      <c r="E135" s="54">
        <f>ROUND('BEBR 2018 Estimates'!C148,-1)</f>
        <v>170</v>
      </c>
      <c r="F135" s="31">
        <f>E135-C135</f>
        <v>1</v>
      </c>
      <c r="G135" s="31">
        <f>E135-D135</f>
        <v>0</v>
      </c>
      <c r="H135" s="32">
        <f t="shared" si="29"/>
        <v>5.9171597633136093E-3</v>
      </c>
      <c r="I135" s="32">
        <f t="shared" si="29"/>
        <v>0</v>
      </c>
      <c r="J135" s="225"/>
    </row>
    <row r="136" spans="1:10" ht="15" x14ac:dyDescent="0.2">
      <c r="A136" s="277"/>
      <c r="B136" s="53" t="s">
        <v>19</v>
      </c>
      <c r="C136" s="34">
        <v>14525</v>
      </c>
      <c r="D136" s="34">
        <v>14850</v>
      </c>
      <c r="E136" s="54">
        <f>ROUND('BEBR 2018 Estimates'!C149,-1)</f>
        <v>14620</v>
      </c>
      <c r="F136" s="31">
        <f>E136-C136</f>
        <v>95</v>
      </c>
      <c r="G136" s="31">
        <f>E136-D136</f>
        <v>-230</v>
      </c>
      <c r="H136" s="32">
        <f t="shared" si="29"/>
        <v>6.5404475043029263E-3</v>
      </c>
      <c r="I136" s="32">
        <f t="shared" si="29"/>
        <v>-1.5488215488215488E-2</v>
      </c>
      <c r="J136" s="225"/>
    </row>
    <row r="137" spans="1:10" ht="15" hidden="1" x14ac:dyDescent="0.2">
      <c r="A137" s="277"/>
      <c r="B137" s="231"/>
      <c r="C137" s="232"/>
      <c r="D137" s="232"/>
      <c r="E137" s="228"/>
      <c r="F137" s="229"/>
      <c r="G137" s="229"/>
      <c r="H137" s="230"/>
      <c r="I137" s="230"/>
      <c r="J137" s="225"/>
    </row>
    <row r="138" spans="1:10" ht="15" x14ac:dyDescent="0.2">
      <c r="A138" s="277"/>
      <c r="B138" s="231"/>
      <c r="C138" s="232"/>
      <c r="D138" s="232"/>
      <c r="E138" s="228"/>
      <c r="F138" s="229"/>
      <c r="G138" s="229"/>
      <c r="H138" s="230"/>
      <c r="I138" s="230"/>
      <c r="J138" s="225"/>
    </row>
    <row r="139" spans="1:10" ht="15.75" x14ac:dyDescent="0.25">
      <c r="A139" s="277"/>
      <c r="B139" s="264" t="s">
        <v>615</v>
      </c>
      <c r="C139" s="260">
        <v>864263</v>
      </c>
      <c r="D139" s="260">
        <v>936800</v>
      </c>
      <c r="E139" s="261">
        <f>ROUND('BEBR 2018 Estimates'!C152,-2)</f>
        <v>952900</v>
      </c>
      <c r="F139" s="262">
        <f t="shared" ref="F139:F144" si="30">E139-C139</f>
        <v>88637</v>
      </c>
      <c r="G139" s="262">
        <f t="shared" ref="G139:G144" si="31">E139-D139</f>
        <v>16100</v>
      </c>
      <c r="H139" s="263">
        <f t="shared" ref="H139:I144" si="32">F139/C139</f>
        <v>0.10255790193494341</v>
      </c>
      <c r="I139" s="263">
        <f t="shared" si="32"/>
        <v>1.7186165670367206E-2</v>
      </c>
      <c r="J139" s="225"/>
    </row>
    <row r="140" spans="1:10" ht="15" x14ac:dyDescent="0.2">
      <c r="A140" s="277"/>
      <c r="B140" s="53" t="s">
        <v>113</v>
      </c>
      <c r="C140" s="34">
        <v>12655</v>
      </c>
      <c r="D140" s="34">
        <v>13420</v>
      </c>
      <c r="E140" s="54">
        <f>ROUND('BEBR 2018 Estimates'!C153,-1)</f>
        <v>13570</v>
      </c>
      <c r="F140" s="31">
        <f t="shared" si="30"/>
        <v>915</v>
      </c>
      <c r="G140" s="31">
        <f t="shared" si="31"/>
        <v>150</v>
      </c>
      <c r="H140" s="32">
        <f t="shared" si="32"/>
        <v>7.2303437376531013E-2</v>
      </c>
      <c r="I140" s="32">
        <f t="shared" si="32"/>
        <v>1.1177347242921014E-2</v>
      </c>
      <c r="J140" s="225"/>
    </row>
    <row r="141" spans="1:10" ht="15" x14ac:dyDescent="0.2">
      <c r="A141" s="277"/>
      <c r="B141" s="53" t="s">
        <v>114</v>
      </c>
      <c r="C141" s="34">
        <v>1425</v>
      </c>
      <c r="D141" s="34">
        <v>1410</v>
      </c>
      <c r="E141" s="54">
        <f>ROUND('BEBR 2018 Estimates'!C154,-1)</f>
        <v>1420</v>
      </c>
      <c r="F141" s="31">
        <f t="shared" si="30"/>
        <v>-5</v>
      </c>
      <c r="G141" s="31">
        <f t="shared" si="31"/>
        <v>10</v>
      </c>
      <c r="H141" s="32">
        <f t="shared" si="32"/>
        <v>-3.5087719298245615E-3</v>
      </c>
      <c r="I141" s="32">
        <f t="shared" si="32"/>
        <v>7.0921985815602835E-3</v>
      </c>
      <c r="J141" s="225"/>
    </row>
    <row r="142" spans="1:10" ht="15" x14ac:dyDescent="0.2">
      <c r="A142" s="277"/>
      <c r="B142" s="53" t="s">
        <v>115</v>
      </c>
      <c r="C142" s="34">
        <v>821784</v>
      </c>
      <c r="D142" s="34">
        <v>891210</v>
      </c>
      <c r="E142" s="54">
        <f>ROUND('BEBR 2018 Estimates'!C155,-1)</f>
        <v>907090</v>
      </c>
      <c r="F142" s="31">
        <f t="shared" si="30"/>
        <v>85306</v>
      </c>
      <c r="G142" s="31">
        <f t="shared" si="31"/>
        <v>15880</v>
      </c>
      <c r="H142" s="32">
        <f t="shared" si="32"/>
        <v>0.10380586626169407</v>
      </c>
      <c r="I142" s="32">
        <f t="shared" si="32"/>
        <v>1.7818471516253185E-2</v>
      </c>
      <c r="J142" s="225"/>
    </row>
    <row r="143" spans="1:10" ht="15" x14ac:dyDescent="0.2">
      <c r="A143" s="277"/>
      <c r="B143" s="53" t="s">
        <v>116</v>
      </c>
      <c r="C143" s="34">
        <v>21362</v>
      </c>
      <c r="D143" s="34">
        <v>23500</v>
      </c>
      <c r="E143" s="54">
        <f>ROUND('BEBR 2018 Estimates'!C156,-1)</f>
        <v>23490</v>
      </c>
      <c r="F143" s="31">
        <f t="shared" si="30"/>
        <v>2128</v>
      </c>
      <c r="G143" s="31">
        <f t="shared" si="31"/>
        <v>-10</v>
      </c>
      <c r="H143" s="32">
        <f t="shared" si="32"/>
        <v>9.96161408107855E-2</v>
      </c>
      <c r="I143" s="32">
        <f t="shared" si="32"/>
        <v>-4.2553191489361702E-4</v>
      </c>
      <c r="J143" s="225"/>
    </row>
    <row r="144" spans="1:10" ht="15" x14ac:dyDescent="0.2">
      <c r="A144" s="277"/>
      <c r="B144" s="53" t="s">
        <v>117</v>
      </c>
      <c r="C144" s="34">
        <v>7037</v>
      </c>
      <c r="D144" s="34">
        <v>7280</v>
      </c>
      <c r="E144" s="54">
        <f>ROUND('BEBR 2018 Estimates'!C157,-1)</f>
        <v>7290</v>
      </c>
      <c r="F144" s="31">
        <f t="shared" si="30"/>
        <v>253</v>
      </c>
      <c r="G144" s="31">
        <f t="shared" si="31"/>
        <v>10</v>
      </c>
      <c r="H144" s="32">
        <f t="shared" si="32"/>
        <v>3.5952820804320024E-2</v>
      </c>
      <c r="I144" s="32">
        <f t="shared" si="32"/>
        <v>1.3736263736263737E-3</v>
      </c>
      <c r="J144" s="225"/>
    </row>
    <row r="145" spans="1:10" ht="15" x14ac:dyDescent="0.2">
      <c r="A145" s="277"/>
      <c r="B145" s="231"/>
      <c r="C145" s="232"/>
      <c r="D145" s="232"/>
      <c r="E145" s="232"/>
      <c r="F145" s="229"/>
      <c r="G145" s="229"/>
      <c r="H145" s="230"/>
      <c r="I145" s="230"/>
      <c r="J145" s="225"/>
    </row>
    <row r="146" spans="1:10" ht="15.75" x14ac:dyDescent="0.25">
      <c r="A146" s="277"/>
      <c r="B146" s="264" t="s">
        <v>616</v>
      </c>
      <c r="C146" s="260">
        <v>297619</v>
      </c>
      <c r="D146" s="260">
        <v>313400</v>
      </c>
      <c r="E146" s="261">
        <f>ROUND('BEBR 2018 Estimates'!C160,-2)</f>
        <v>318600</v>
      </c>
      <c r="F146" s="262">
        <f>E146-C146</f>
        <v>20981</v>
      </c>
      <c r="G146" s="262">
        <f>E146-D146</f>
        <v>5200</v>
      </c>
      <c r="H146" s="263">
        <f t="shared" ref="H146:I149" si="33">F146/C146</f>
        <v>7.0496171279387398E-2</v>
      </c>
      <c r="I146" s="263">
        <f t="shared" si="33"/>
        <v>1.6592214422463305E-2</v>
      </c>
      <c r="J146" s="225"/>
    </row>
    <row r="147" spans="1:10" ht="15" x14ac:dyDescent="0.2">
      <c r="A147" s="277"/>
      <c r="B147" s="53" t="s">
        <v>119</v>
      </c>
      <c r="C147" s="34">
        <v>1698</v>
      </c>
      <c r="D147" s="34">
        <v>1540</v>
      </c>
      <c r="E147" s="54">
        <f>ROUND('BEBR 2018 Estimates'!C161,-1)</f>
        <v>1600</v>
      </c>
      <c r="F147" s="31">
        <f>E147-C147</f>
        <v>-98</v>
      </c>
      <c r="G147" s="31">
        <f>E147-D147</f>
        <v>60</v>
      </c>
      <c r="H147" s="32">
        <f t="shared" si="33"/>
        <v>-5.7714958775029447E-2</v>
      </c>
      <c r="I147" s="32">
        <f t="shared" si="33"/>
        <v>3.896103896103896E-2</v>
      </c>
      <c r="J147" s="225"/>
    </row>
    <row r="148" spans="1:10" ht="15" x14ac:dyDescent="0.2">
      <c r="A148" s="277"/>
      <c r="B148" s="53" t="s">
        <v>120</v>
      </c>
      <c r="C148" s="34">
        <v>51923</v>
      </c>
      <c r="D148" s="34">
        <v>54070</v>
      </c>
      <c r="E148" s="54">
        <f>ROUND('BEBR 2018 Estimates'!C162,-1)</f>
        <v>54800</v>
      </c>
      <c r="F148" s="31">
        <f>E148-C148</f>
        <v>2877</v>
      </c>
      <c r="G148" s="31">
        <f>E148-D148</f>
        <v>730</v>
      </c>
      <c r="H148" s="32">
        <f t="shared" si="33"/>
        <v>5.5408970976253295E-2</v>
      </c>
      <c r="I148" s="32">
        <f t="shared" si="33"/>
        <v>1.3501017199926022E-2</v>
      </c>
      <c r="J148" s="225"/>
    </row>
    <row r="149" spans="1:10" ht="15" x14ac:dyDescent="0.2">
      <c r="A149" s="277"/>
      <c r="B149" s="53" t="s">
        <v>19</v>
      </c>
      <c r="C149" s="34">
        <v>243998</v>
      </c>
      <c r="D149" s="34">
        <v>257770</v>
      </c>
      <c r="E149" s="54">
        <f>ROUND('BEBR 2018 Estimates'!C163,-1)</f>
        <v>262160</v>
      </c>
      <c r="F149" s="31">
        <f>E149-C149</f>
        <v>18162</v>
      </c>
      <c r="G149" s="31">
        <f>E149-D149</f>
        <v>4390</v>
      </c>
      <c r="H149" s="32">
        <f t="shared" si="33"/>
        <v>7.4435036352756986E-2</v>
      </c>
      <c r="I149" s="32">
        <f t="shared" si="33"/>
        <v>1.7030686270706443E-2</v>
      </c>
      <c r="J149" s="225"/>
    </row>
    <row r="150" spans="1:10" ht="15" x14ac:dyDescent="0.2">
      <c r="A150" s="277"/>
      <c r="B150" s="231"/>
      <c r="C150" s="232"/>
      <c r="D150" s="232"/>
      <c r="E150" s="228"/>
      <c r="F150" s="229"/>
      <c r="G150" s="229"/>
      <c r="H150" s="230"/>
      <c r="I150" s="230"/>
      <c r="J150" s="225"/>
    </row>
    <row r="151" spans="1:10" ht="15.75" x14ac:dyDescent="0.25">
      <c r="A151" s="277"/>
      <c r="B151" s="264" t="s">
        <v>617</v>
      </c>
      <c r="C151" s="260">
        <v>95696</v>
      </c>
      <c r="D151" s="260">
        <v>105200</v>
      </c>
      <c r="E151" s="261">
        <f>ROUND('BEBR 2018 Estimates'!C166,-2)</f>
        <v>107500</v>
      </c>
      <c r="F151" s="262">
        <f t="shared" ref="F151:F157" si="34">E151-C151</f>
        <v>11804</v>
      </c>
      <c r="G151" s="262">
        <f t="shared" ref="G151:G157" si="35">E151-D151</f>
        <v>2300</v>
      </c>
      <c r="H151" s="263">
        <f t="shared" ref="H151:I157" si="36">F151/C151</f>
        <v>0.12334893830463134</v>
      </c>
      <c r="I151" s="263">
        <f t="shared" si="36"/>
        <v>2.1863117870722433E-2</v>
      </c>
      <c r="J151" s="225"/>
    </row>
    <row r="152" spans="1:10" ht="15" x14ac:dyDescent="0.2">
      <c r="A152" s="277"/>
      <c r="B152" s="53" t="s">
        <v>122</v>
      </c>
      <c r="C152" s="34">
        <v>338</v>
      </c>
      <c r="D152" s="34">
        <v>380</v>
      </c>
      <c r="E152" s="54">
        <f>ROUND('BEBR 2018 Estimates'!C167,-1)</f>
        <v>360</v>
      </c>
      <c r="F152" s="31">
        <f t="shared" si="34"/>
        <v>22</v>
      </c>
      <c r="G152" s="31">
        <f t="shared" si="35"/>
        <v>-20</v>
      </c>
      <c r="H152" s="32">
        <f t="shared" si="36"/>
        <v>6.5088757396449703E-2</v>
      </c>
      <c r="I152" s="32">
        <f t="shared" si="36"/>
        <v>-5.2631578947368418E-2</v>
      </c>
      <c r="J152" s="225"/>
    </row>
    <row r="153" spans="1:10" ht="15" x14ac:dyDescent="0.2">
      <c r="A153" s="277"/>
      <c r="B153" s="53" t="s">
        <v>123</v>
      </c>
      <c r="C153" s="34">
        <v>2676</v>
      </c>
      <c r="D153" s="34">
        <v>2930</v>
      </c>
      <c r="E153" s="54">
        <f>ROUND('BEBR 2018 Estimates'!C168,-1)</f>
        <v>3060</v>
      </c>
      <c r="F153" s="31">
        <f t="shared" si="34"/>
        <v>384</v>
      </c>
      <c r="G153" s="31">
        <f t="shared" si="35"/>
        <v>130</v>
      </c>
      <c r="H153" s="32">
        <f t="shared" si="36"/>
        <v>0.14349775784753363</v>
      </c>
      <c r="I153" s="32">
        <f t="shared" si="36"/>
        <v>4.4368600682593858E-2</v>
      </c>
      <c r="J153" s="225"/>
    </row>
    <row r="154" spans="1:10" ht="15" x14ac:dyDescent="0.2">
      <c r="A154" s="277"/>
      <c r="B154" s="53" t="s">
        <v>124</v>
      </c>
      <c r="C154" s="34">
        <v>4424</v>
      </c>
      <c r="D154" s="34">
        <v>4630</v>
      </c>
      <c r="E154" s="54">
        <f>ROUND('BEBR 2018 Estimates'!C169,-1)</f>
        <v>4670</v>
      </c>
      <c r="F154" s="31">
        <f t="shared" si="34"/>
        <v>246</v>
      </c>
      <c r="G154" s="31">
        <f t="shared" si="35"/>
        <v>40</v>
      </c>
      <c r="H154" s="32">
        <f t="shared" si="36"/>
        <v>5.5605786618444848E-2</v>
      </c>
      <c r="I154" s="32">
        <f t="shared" si="36"/>
        <v>8.6393088552915772E-3</v>
      </c>
      <c r="J154" s="225"/>
    </row>
    <row r="155" spans="1:10" ht="15" x14ac:dyDescent="0.2">
      <c r="A155" s="277"/>
      <c r="B155" s="53" t="s">
        <v>125</v>
      </c>
      <c r="C155" s="34">
        <v>16</v>
      </c>
      <c r="D155" s="34">
        <v>4</v>
      </c>
      <c r="E155" s="54">
        <f>ROUND('BEBR 2018 Estimates'!C170,-1)</f>
        <v>10</v>
      </c>
      <c r="F155" s="31">
        <f t="shared" si="34"/>
        <v>-6</v>
      </c>
      <c r="G155" s="31">
        <f t="shared" si="35"/>
        <v>6</v>
      </c>
      <c r="H155" s="32">
        <v>0</v>
      </c>
      <c r="I155" s="32">
        <f t="shared" si="36"/>
        <v>1.5</v>
      </c>
      <c r="J155" s="225"/>
    </row>
    <row r="156" spans="1:10" ht="15" x14ac:dyDescent="0.2">
      <c r="A156" s="277"/>
      <c r="B156" s="53" t="s">
        <v>126</v>
      </c>
      <c r="C156" s="34">
        <v>75180</v>
      </c>
      <c r="D156" s="34">
        <v>82760</v>
      </c>
      <c r="E156" s="54">
        <f>ROUND('BEBR 2018 Estimates'!C171,-1)</f>
        <v>84580</v>
      </c>
      <c r="F156" s="31">
        <f t="shared" si="34"/>
        <v>9400</v>
      </c>
      <c r="G156" s="31">
        <f t="shared" si="35"/>
        <v>1820</v>
      </c>
      <c r="H156" s="32">
        <f t="shared" si="36"/>
        <v>0.12503325352487363</v>
      </c>
      <c r="I156" s="32">
        <f t="shared" si="36"/>
        <v>2.1991300144997582E-2</v>
      </c>
      <c r="J156" s="225"/>
    </row>
    <row r="157" spans="1:10" ht="15" x14ac:dyDescent="0.2">
      <c r="A157" s="277"/>
      <c r="B157" s="53" t="s">
        <v>19</v>
      </c>
      <c r="C157" s="34">
        <v>13062</v>
      </c>
      <c r="D157" s="34">
        <v>14460</v>
      </c>
      <c r="E157" s="54">
        <f>ROUND('BEBR 2018 Estimates'!C172,-1)</f>
        <v>14850</v>
      </c>
      <c r="F157" s="31">
        <f t="shared" si="34"/>
        <v>1788</v>
      </c>
      <c r="G157" s="31">
        <f t="shared" si="35"/>
        <v>390</v>
      </c>
      <c r="H157" s="32">
        <f t="shared" si="36"/>
        <v>0.13688562241616903</v>
      </c>
      <c r="I157" s="32">
        <f t="shared" si="36"/>
        <v>2.6970954356846474E-2</v>
      </c>
      <c r="J157" s="225"/>
    </row>
    <row r="158" spans="1:10" ht="15" x14ac:dyDescent="0.2">
      <c r="A158" s="277"/>
      <c r="B158" s="231"/>
      <c r="C158" s="232"/>
      <c r="D158" s="232"/>
      <c r="E158" s="228"/>
      <c r="F158" s="229"/>
      <c r="G158" s="229"/>
      <c r="H158" s="230"/>
      <c r="I158" s="230"/>
      <c r="J158" s="225"/>
    </row>
    <row r="159" spans="1:10" ht="15.75" x14ac:dyDescent="0.25">
      <c r="A159" s="277"/>
      <c r="B159" s="264" t="s">
        <v>618</v>
      </c>
      <c r="C159" s="260">
        <v>11549</v>
      </c>
      <c r="D159" s="260">
        <v>12200</v>
      </c>
      <c r="E159" s="261">
        <f>ROUND('BEBR 2018 Estimates'!C175,-2)</f>
        <v>12000</v>
      </c>
      <c r="F159" s="262">
        <f>E159-C159</f>
        <v>451</v>
      </c>
      <c r="G159" s="262">
        <f>E159-D159</f>
        <v>-200</v>
      </c>
      <c r="H159" s="263">
        <f t="shared" ref="H159:I162" si="37">F159/C159</f>
        <v>3.9051000086587587E-2</v>
      </c>
      <c r="I159" s="263">
        <f t="shared" si="37"/>
        <v>-1.6393442622950821E-2</v>
      </c>
      <c r="J159" s="225"/>
    </row>
    <row r="160" spans="1:10" ht="15" x14ac:dyDescent="0.2">
      <c r="A160" s="277"/>
      <c r="B160" s="53" t="s">
        <v>128</v>
      </c>
      <c r="C160" s="34">
        <v>2231</v>
      </c>
      <c r="D160" s="34">
        <v>2330</v>
      </c>
      <c r="E160" s="54">
        <f>ROUND('BEBR 2018 Estimates'!C176,-1)</f>
        <v>2360</v>
      </c>
      <c r="F160" s="31">
        <f>E160-C160</f>
        <v>129</v>
      </c>
      <c r="G160" s="31">
        <f>E160-D160</f>
        <v>30</v>
      </c>
      <c r="H160" s="32">
        <f t="shared" si="37"/>
        <v>5.7821604661586735E-2</v>
      </c>
      <c r="I160" s="32">
        <f t="shared" si="37"/>
        <v>1.2875536480686695E-2</v>
      </c>
      <c r="J160" s="225"/>
    </row>
    <row r="161" spans="1:10" ht="15" x14ac:dyDescent="0.2">
      <c r="A161" s="277"/>
      <c r="B161" s="53" t="s">
        <v>129</v>
      </c>
      <c r="C161" s="34">
        <v>2778</v>
      </c>
      <c r="D161" s="34">
        <v>2830</v>
      </c>
      <c r="E161" s="54">
        <f>ROUND('BEBR 2018 Estimates'!C177,-1)</f>
        <v>2650</v>
      </c>
      <c r="F161" s="31">
        <f>E161-C161</f>
        <v>-128</v>
      </c>
      <c r="G161" s="31">
        <f>E161-D161</f>
        <v>-180</v>
      </c>
      <c r="H161" s="32">
        <f t="shared" si="37"/>
        <v>-4.6076313894888407E-2</v>
      </c>
      <c r="I161" s="32">
        <f t="shared" si="37"/>
        <v>-6.3604240282685506E-2</v>
      </c>
      <c r="J161" s="225"/>
    </row>
    <row r="162" spans="1:10" ht="15" x14ac:dyDescent="0.2">
      <c r="A162" s="277"/>
      <c r="B162" s="53" t="s">
        <v>19</v>
      </c>
      <c r="C162" s="34">
        <v>6540</v>
      </c>
      <c r="D162" s="34">
        <v>7000</v>
      </c>
      <c r="E162" s="54">
        <f>ROUND('BEBR 2018 Estimates'!C178,-1)</f>
        <v>7000</v>
      </c>
      <c r="F162" s="31">
        <f>E162-C162</f>
        <v>460</v>
      </c>
      <c r="G162" s="31">
        <f>E162-D162</f>
        <v>0</v>
      </c>
      <c r="H162" s="32">
        <f t="shared" si="37"/>
        <v>7.0336391437308868E-2</v>
      </c>
      <c r="I162" s="32">
        <f t="shared" si="37"/>
        <v>0</v>
      </c>
      <c r="J162" s="225"/>
    </row>
    <row r="163" spans="1:10" ht="15" x14ac:dyDescent="0.2">
      <c r="A163" s="277"/>
      <c r="B163" s="231"/>
      <c r="C163" s="232"/>
      <c r="D163" s="232"/>
      <c r="E163" s="228"/>
      <c r="F163" s="229"/>
      <c r="G163" s="229"/>
      <c r="H163" s="230"/>
      <c r="I163" s="230"/>
      <c r="J163" s="225"/>
    </row>
    <row r="164" spans="1:10" ht="15.75" x14ac:dyDescent="0.25">
      <c r="A164" s="277"/>
      <c r="B164" s="264" t="s">
        <v>619</v>
      </c>
      <c r="C164" s="260">
        <v>46389</v>
      </c>
      <c r="D164" s="260">
        <v>48300</v>
      </c>
      <c r="E164" s="261">
        <f>ROUND('BEBR 2018 Estimates'!C181,-2)</f>
        <v>47800</v>
      </c>
      <c r="F164" s="262">
        <f t="shared" ref="F164:F171" si="38">E164-C164</f>
        <v>1411</v>
      </c>
      <c r="G164" s="262">
        <f t="shared" ref="G164:G171" si="39">E164-D164</f>
        <v>-500</v>
      </c>
      <c r="H164" s="263">
        <f t="shared" ref="H164:I171" si="40">F164/C164</f>
        <v>3.0416693612709909E-2</v>
      </c>
      <c r="I164" s="263">
        <f t="shared" si="40"/>
        <v>-1.0351966873706004E-2</v>
      </c>
      <c r="J164" s="225"/>
    </row>
    <row r="165" spans="1:10" ht="15" x14ac:dyDescent="0.2">
      <c r="A165" s="277"/>
      <c r="B165" s="53" t="s">
        <v>131</v>
      </c>
      <c r="C165" s="34">
        <v>3652</v>
      </c>
      <c r="D165" s="34">
        <v>3210</v>
      </c>
      <c r="E165" s="54">
        <f>ROUND('BEBR 2018 Estimates'!C182,-1)</f>
        <v>2970</v>
      </c>
      <c r="F165" s="31">
        <f t="shared" si="38"/>
        <v>-682</v>
      </c>
      <c r="G165" s="31">
        <f t="shared" si="39"/>
        <v>-240</v>
      </c>
      <c r="H165" s="32">
        <f t="shared" si="40"/>
        <v>-0.18674698795180722</v>
      </c>
      <c r="I165" s="32">
        <f t="shared" si="40"/>
        <v>-7.476635514018691E-2</v>
      </c>
      <c r="J165" s="225"/>
    </row>
    <row r="166" spans="1:10" ht="15" x14ac:dyDescent="0.2">
      <c r="A166" s="277"/>
      <c r="B166" s="53" t="s">
        <v>132</v>
      </c>
      <c r="C166" s="34">
        <v>602</v>
      </c>
      <c r="D166" s="34">
        <v>610</v>
      </c>
      <c r="E166" s="54">
        <f>ROUND('BEBR 2018 Estimates'!C183,-1)</f>
        <v>590</v>
      </c>
      <c r="F166" s="31">
        <f t="shared" si="38"/>
        <v>-12</v>
      </c>
      <c r="G166" s="31">
        <f t="shared" si="39"/>
        <v>-20</v>
      </c>
      <c r="H166" s="32">
        <f t="shared" si="40"/>
        <v>-1.9933554817275746E-2</v>
      </c>
      <c r="I166" s="32">
        <f t="shared" si="40"/>
        <v>-3.2786885245901641E-2</v>
      </c>
      <c r="J166" s="225"/>
    </row>
    <row r="167" spans="1:10" ht="15" x14ac:dyDescent="0.2">
      <c r="A167" s="277"/>
      <c r="B167" s="53" t="s">
        <v>133</v>
      </c>
      <c r="C167" s="34">
        <v>1460</v>
      </c>
      <c r="D167" s="34">
        <v>1700</v>
      </c>
      <c r="E167" s="54">
        <f>ROUND('BEBR 2018 Estimates'!C184,-1)</f>
        <v>1660</v>
      </c>
      <c r="F167" s="31">
        <f t="shared" si="38"/>
        <v>200</v>
      </c>
      <c r="G167" s="31">
        <f t="shared" si="39"/>
        <v>-40</v>
      </c>
      <c r="H167" s="32">
        <f t="shared" si="40"/>
        <v>0.13698630136986301</v>
      </c>
      <c r="I167" s="32">
        <f t="shared" si="40"/>
        <v>-2.3529411764705882E-2</v>
      </c>
      <c r="J167" s="225"/>
    </row>
    <row r="168" spans="1:10" ht="15" x14ac:dyDescent="0.2">
      <c r="A168" s="277"/>
      <c r="B168" s="53" t="s">
        <v>134</v>
      </c>
      <c r="C168" s="34">
        <v>1754</v>
      </c>
      <c r="D168" s="34">
        <v>1830</v>
      </c>
      <c r="E168" s="54">
        <f>ROUND('BEBR 2018 Estimates'!C185,-1)</f>
        <v>1800</v>
      </c>
      <c r="F168" s="31">
        <f t="shared" si="38"/>
        <v>46</v>
      </c>
      <c r="G168" s="31">
        <f t="shared" si="39"/>
        <v>-30</v>
      </c>
      <c r="H168" s="32">
        <f t="shared" si="40"/>
        <v>2.6225769669327253E-2</v>
      </c>
      <c r="I168" s="32">
        <f t="shared" si="40"/>
        <v>-1.6393442622950821E-2</v>
      </c>
      <c r="J168" s="225"/>
    </row>
    <row r="169" spans="1:10" ht="15" x14ac:dyDescent="0.2">
      <c r="A169" s="277"/>
      <c r="B169" s="53" t="s">
        <v>135</v>
      </c>
      <c r="C169" s="34">
        <v>3004</v>
      </c>
      <c r="D169" s="34">
        <v>3440</v>
      </c>
      <c r="E169" s="54">
        <f>ROUND('BEBR 2018 Estimates'!C186,-1)</f>
        <v>3410</v>
      </c>
      <c r="F169" s="31">
        <f t="shared" si="38"/>
        <v>406</v>
      </c>
      <c r="G169" s="31">
        <f t="shared" si="39"/>
        <v>-30</v>
      </c>
      <c r="H169" s="32">
        <f t="shared" si="40"/>
        <v>0.13515312916111852</v>
      </c>
      <c r="I169" s="32">
        <f t="shared" si="40"/>
        <v>-8.7209302325581394E-3</v>
      </c>
      <c r="J169" s="225"/>
    </row>
    <row r="170" spans="1:10" ht="15" x14ac:dyDescent="0.2">
      <c r="A170" s="277"/>
      <c r="B170" s="53" t="s">
        <v>136</v>
      </c>
      <c r="C170" s="34">
        <v>7972</v>
      </c>
      <c r="D170" s="34">
        <v>7920</v>
      </c>
      <c r="E170" s="54">
        <f>ROUND('BEBR 2018 Estimates'!C187,-1)</f>
        <v>8180</v>
      </c>
      <c r="F170" s="31">
        <f t="shared" si="38"/>
        <v>208</v>
      </c>
      <c r="G170" s="31">
        <f t="shared" si="39"/>
        <v>260</v>
      </c>
      <c r="H170" s="32">
        <f t="shared" si="40"/>
        <v>2.6091319618665329E-2</v>
      </c>
      <c r="I170" s="32">
        <f t="shared" si="40"/>
        <v>3.2828282828282832E-2</v>
      </c>
      <c r="J170" s="225"/>
    </row>
    <row r="171" spans="1:10" ht="15" x14ac:dyDescent="0.2">
      <c r="A171" s="277"/>
      <c r="B171" s="53" t="s">
        <v>19</v>
      </c>
      <c r="C171" s="34">
        <v>27945</v>
      </c>
      <c r="D171" s="34">
        <v>29550</v>
      </c>
      <c r="E171" s="54">
        <f>ROUND('BEBR 2018 Estimates'!C188,-1)</f>
        <v>29230</v>
      </c>
      <c r="F171" s="31">
        <f t="shared" si="38"/>
        <v>1285</v>
      </c>
      <c r="G171" s="31">
        <f t="shared" si="39"/>
        <v>-320</v>
      </c>
      <c r="H171" s="32">
        <f t="shared" si="40"/>
        <v>4.5983181248881733E-2</v>
      </c>
      <c r="I171" s="32">
        <f t="shared" si="40"/>
        <v>-1.0829103214890017E-2</v>
      </c>
      <c r="J171" s="225"/>
    </row>
    <row r="172" spans="1:10" ht="15" x14ac:dyDescent="0.2">
      <c r="A172" s="277"/>
      <c r="B172" s="231"/>
      <c r="C172" s="232"/>
      <c r="D172" s="232"/>
      <c r="E172" s="228"/>
      <c r="F172" s="229"/>
      <c r="G172" s="229"/>
      <c r="H172" s="230"/>
      <c r="I172" s="230"/>
      <c r="J172" s="225"/>
    </row>
    <row r="173" spans="1:10" ht="15.75" x14ac:dyDescent="0.25">
      <c r="A173" s="277"/>
      <c r="B173" s="264" t="s">
        <v>620</v>
      </c>
      <c r="C173" s="260">
        <v>16939</v>
      </c>
      <c r="D173" s="260">
        <v>17200</v>
      </c>
      <c r="E173" s="261">
        <f>ROUND('BEBR 2018 Estimates'!C191,-2)</f>
        <v>17400</v>
      </c>
      <c r="F173" s="262">
        <f>E173-C173</f>
        <v>461</v>
      </c>
      <c r="G173" s="262">
        <f>E173-D173</f>
        <v>200</v>
      </c>
      <c r="H173" s="263">
        <f t="shared" ref="H173:I177" si="41">F173/C173</f>
        <v>2.7215301965877559E-2</v>
      </c>
      <c r="I173" s="263">
        <f t="shared" si="41"/>
        <v>1.1627906976744186E-2</v>
      </c>
      <c r="J173" s="225"/>
    </row>
    <row r="174" spans="1:10" ht="15" x14ac:dyDescent="0.2">
      <c r="A174" s="277"/>
      <c r="B174" s="53" t="s">
        <v>138</v>
      </c>
      <c r="C174" s="34">
        <v>456</v>
      </c>
      <c r="D174" s="34">
        <v>500</v>
      </c>
      <c r="E174" s="54">
        <f>ROUND('BEBR 2018 Estimates'!C192,-1)</f>
        <v>500</v>
      </c>
      <c r="F174" s="31">
        <f>E174-C174</f>
        <v>44</v>
      </c>
      <c r="G174" s="31">
        <f>E174-D174</f>
        <v>0</v>
      </c>
      <c r="H174" s="32">
        <f t="shared" si="41"/>
        <v>9.6491228070175433E-2</v>
      </c>
      <c r="I174" s="32">
        <f t="shared" si="41"/>
        <v>0</v>
      </c>
      <c r="J174" s="225"/>
    </row>
    <row r="175" spans="1:10" ht="15" x14ac:dyDescent="0.2">
      <c r="A175" s="277"/>
      <c r="B175" s="53" t="s">
        <v>139</v>
      </c>
      <c r="C175" s="34">
        <v>278</v>
      </c>
      <c r="D175" s="34">
        <v>350</v>
      </c>
      <c r="E175" s="54">
        <f>ROUND('BEBR 2018 Estimates'!C193,-1)</f>
        <v>360</v>
      </c>
      <c r="F175" s="31">
        <f>E175-C175</f>
        <v>82</v>
      </c>
      <c r="G175" s="31">
        <f>E175-D175</f>
        <v>10</v>
      </c>
      <c r="H175" s="32">
        <f t="shared" si="41"/>
        <v>0.29496402877697842</v>
      </c>
      <c r="I175" s="32">
        <f t="shared" si="41"/>
        <v>2.8571428571428571E-2</v>
      </c>
      <c r="J175" s="225"/>
    </row>
    <row r="176" spans="1:10" ht="15" x14ac:dyDescent="0.2">
      <c r="A176" s="277"/>
      <c r="B176" s="53" t="s">
        <v>140</v>
      </c>
      <c r="C176" s="34">
        <v>1999</v>
      </c>
      <c r="D176" s="34">
        <v>1970</v>
      </c>
      <c r="E176" s="54">
        <f>ROUND('BEBR 2018 Estimates'!C194,-1)</f>
        <v>2030</v>
      </c>
      <c r="F176" s="31">
        <f>E176-C176</f>
        <v>31</v>
      </c>
      <c r="G176" s="31">
        <f>E176-D176</f>
        <v>60</v>
      </c>
      <c r="H176" s="32">
        <f t="shared" si="41"/>
        <v>1.5507753876938469E-2</v>
      </c>
      <c r="I176" s="32">
        <f t="shared" si="41"/>
        <v>3.0456852791878174E-2</v>
      </c>
      <c r="J176" s="225"/>
    </row>
    <row r="177" spans="1:10" ht="15" x14ac:dyDescent="0.2">
      <c r="A177" s="277"/>
      <c r="B177" s="53" t="s">
        <v>19</v>
      </c>
      <c r="C177" s="34">
        <v>14206</v>
      </c>
      <c r="D177" s="34">
        <v>14400</v>
      </c>
      <c r="E177" s="54">
        <f>ROUND('BEBR 2018 Estimates'!C195,-1)</f>
        <v>14540</v>
      </c>
      <c r="F177" s="31">
        <f>E177-C177</f>
        <v>334</v>
      </c>
      <c r="G177" s="31">
        <f>E177-D177</f>
        <v>140</v>
      </c>
      <c r="H177" s="32">
        <f t="shared" si="41"/>
        <v>2.3511192453892722E-2</v>
      </c>
      <c r="I177" s="32">
        <f t="shared" si="41"/>
        <v>9.7222222222222224E-3</v>
      </c>
      <c r="J177" s="225"/>
    </row>
    <row r="178" spans="1:10" ht="15" x14ac:dyDescent="0.2">
      <c r="A178" s="277"/>
      <c r="B178" s="231"/>
      <c r="C178" s="232"/>
      <c r="D178" s="232"/>
      <c r="E178" s="228"/>
      <c r="F178" s="229"/>
      <c r="G178" s="229"/>
      <c r="H178" s="230"/>
      <c r="I178" s="230"/>
      <c r="J178" s="225"/>
    </row>
    <row r="179" spans="1:10" ht="15.75" x14ac:dyDescent="0.25">
      <c r="A179" s="277"/>
      <c r="B179" s="264" t="s">
        <v>621</v>
      </c>
      <c r="C179" s="260">
        <v>12884</v>
      </c>
      <c r="D179" s="260">
        <v>13100</v>
      </c>
      <c r="E179" s="261">
        <f>ROUND('BEBR 2018 Estimates'!C198,-2)</f>
        <v>13000</v>
      </c>
      <c r="F179" s="262">
        <f>E179-C179</f>
        <v>116</v>
      </c>
      <c r="G179" s="262">
        <f>E179-D179</f>
        <v>-100</v>
      </c>
      <c r="H179" s="263">
        <f t="shared" ref="H179:I181" si="42">F179/C179</f>
        <v>9.0034150884818372E-3</v>
      </c>
      <c r="I179" s="263">
        <f t="shared" si="42"/>
        <v>-7.6335877862595417E-3</v>
      </c>
      <c r="J179" s="225"/>
    </row>
    <row r="180" spans="1:10" ht="15" x14ac:dyDescent="0.2">
      <c r="A180" s="277"/>
      <c r="B180" s="53" t="s">
        <v>142</v>
      </c>
      <c r="C180" s="34">
        <v>1680</v>
      </c>
      <c r="D180" s="34">
        <v>1750</v>
      </c>
      <c r="E180" s="54">
        <f>ROUND('BEBR 2018 Estimates'!C199,-1)</f>
        <v>1740</v>
      </c>
      <c r="F180" s="31">
        <f>E180-C180</f>
        <v>60</v>
      </c>
      <c r="G180" s="31">
        <f>E180-D180</f>
        <v>-10</v>
      </c>
      <c r="H180" s="32">
        <f t="shared" si="42"/>
        <v>3.5714285714285712E-2</v>
      </c>
      <c r="I180" s="32">
        <f t="shared" si="42"/>
        <v>-5.7142857142857143E-3</v>
      </c>
      <c r="J180" s="225"/>
    </row>
    <row r="181" spans="1:10" ht="15" x14ac:dyDescent="0.2">
      <c r="A181" s="277"/>
      <c r="B181" s="53" t="s">
        <v>1451</v>
      </c>
      <c r="C181" s="34">
        <v>11204</v>
      </c>
      <c r="D181" s="34">
        <v>11340</v>
      </c>
      <c r="E181" s="54">
        <f>ROUND('BEBR 2018 Estimates'!C200,-1)</f>
        <v>11260</v>
      </c>
      <c r="F181" s="31">
        <f>E181-C181</f>
        <v>56</v>
      </c>
      <c r="G181" s="31">
        <f>E181-D181</f>
        <v>-80</v>
      </c>
      <c r="H181" s="32">
        <f t="shared" si="42"/>
        <v>4.9982149232416992E-3</v>
      </c>
      <c r="I181" s="32">
        <f t="shared" si="42"/>
        <v>-7.0546737213403876E-3</v>
      </c>
      <c r="J181" s="225"/>
    </row>
    <row r="182" spans="1:10" ht="15" x14ac:dyDescent="0.2">
      <c r="A182" s="277"/>
      <c r="B182" s="231"/>
      <c r="C182" s="232"/>
      <c r="D182" s="232"/>
      <c r="E182" s="228"/>
      <c r="F182" s="229"/>
      <c r="G182" s="229"/>
      <c r="H182" s="230"/>
      <c r="I182" s="230"/>
      <c r="J182" s="225"/>
    </row>
    <row r="183" spans="1:10" ht="15.75" x14ac:dyDescent="0.25">
      <c r="A183" s="277"/>
      <c r="B183" s="264" t="s">
        <v>622</v>
      </c>
      <c r="C183" s="260">
        <v>15863</v>
      </c>
      <c r="D183" s="260">
        <v>16300</v>
      </c>
      <c r="E183" s="261">
        <f>ROUND('BEBR 2018 Estimates'!C203,-2)</f>
        <v>16500</v>
      </c>
      <c r="F183" s="262">
        <f>E183-C183</f>
        <v>637</v>
      </c>
      <c r="G183" s="262">
        <f>E183-D183</f>
        <v>200</v>
      </c>
      <c r="H183" s="263">
        <f t="shared" ref="H183:I186" si="43">F183/C183</f>
        <v>4.0156338649687956E-2</v>
      </c>
      <c r="I183" s="263">
        <f t="shared" si="43"/>
        <v>1.2269938650306749E-2</v>
      </c>
      <c r="J183" s="225"/>
    </row>
    <row r="184" spans="1:10" ht="15" x14ac:dyDescent="0.2">
      <c r="A184" s="277"/>
      <c r="B184" s="53" t="s">
        <v>145</v>
      </c>
      <c r="C184" s="34">
        <v>3445</v>
      </c>
      <c r="D184" s="34">
        <v>3570</v>
      </c>
      <c r="E184" s="54">
        <f>ROUND('BEBR 2018 Estimates'!C204,-1)</f>
        <v>3700</v>
      </c>
      <c r="F184" s="31">
        <f>E184-C184</f>
        <v>255</v>
      </c>
      <c r="G184" s="31">
        <f>E184-D184</f>
        <v>130</v>
      </c>
      <c r="H184" s="32">
        <f t="shared" si="43"/>
        <v>7.4020319303338175E-2</v>
      </c>
      <c r="I184" s="32">
        <f t="shared" si="43"/>
        <v>3.6414565826330535E-2</v>
      </c>
      <c r="J184" s="225"/>
    </row>
    <row r="185" spans="1:10" ht="15" x14ac:dyDescent="0.2">
      <c r="A185" s="277"/>
      <c r="B185" s="53" t="s">
        <v>146</v>
      </c>
      <c r="C185" s="34">
        <v>1981</v>
      </c>
      <c r="D185" s="34">
        <v>2040</v>
      </c>
      <c r="E185" s="54">
        <f>ROUND('BEBR 2018 Estimates'!C205,-1)</f>
        <v>2050</v>
      </c>
      <c r="F185" s="31">
        <f>E185-C185</f>
        <v>69</v>
      </c>
      <c r="G185" s="31">
        <f>E185-D185</f>
        <v>10</v>
      </c>
      <c r="H185" s="32">
        <f t="shared" si="43"/>
        <v>3.4830893488137303E-2</v>
      </c>
      <c r="I185" s="32">
        <f t="shared" si="43"/>
        <v>4.9019607843137254E-3</v>
      </c>
      <c r="J185" s="225"/>
    </row>
    <row r="186" spans="1:10" ht="15" x14ac:dyDescent="0.2">
      <c r="A186" s="277"/>
      <c r="B186" s="53" t="s">
        <v>19</v>
      </c>
      <c r="C186" s="34">
        <v>10437</v>
      </c>
      <c r="D186" s="34">
        <v>10690</v>
      </c>
      <c r="E186" s="54">
        <f>ROUND('BEBR 2018 Estimates'!C206,-1)</f>
        <v>10750</v>
      </c>
      <c r="F186" s="31">
        <f>E186-C186</f>
        <v>313</v>
      </c>
      <c r="G186" s="31">
        <f>E186-D186</f>
        <v>60</v>
      </c>
      <c r="H186" s="32">
        <f t="shared" si="43"/>
        <v>2.998946057296158E-2</v>
      </c>
      <c r="I186" s="32">
        <f t="shared" si="43"/>
        <v>5.6127221702525721E-3</v>
      </c>
      <c r="J186" s="225"/>
    </row>
    <row r="187" spans="1:10" ht="15" x14ac:dyDescent="0.2">
      <c r="A187" s="277"/>
      <c r="B187" s="231"/>
      <c r="C187" s="232"/>
      <c r="D187" s="232"/>
      <c r="E187" s="228"/>
      <c r="F187" s="229"/>
      <c r="G187" s="229"/>
      <c r="H187" s="230"/>
      <c r="I187" s="230"/>
      <c r="J187" s="225"/>
    </row>
    <row r="188" spans="1:10" ht="15.75" x14ac:dyDescent="0.25">
      <c r="A188" s="277"/>
      <c r="B188" s="264" t="s">
        <v>623</v>
      </c>
      <c r="C188" s="260">
        <v>14799</v>
      </c>
      <c r="D188" s="260">
        <v>14700</v>
      </c>
      <c r="E188" s="261">
        <f>ROUND('BEBR 2018 Estimates'!C209,-2)</f>
        <v>14600</v>
      </c>
      <c r="F188" s="262">
        <f>E188-C188</f>
        <v>-199</v>
      </c>
      <c r="G188" s="262">
        <f>E188-D188</f>
        <v>-100</v>
      </c>
      <c r="H188" s="263">
        <f t="shared" ref="H188:I192" si="44">F188/C188</f>
        <v>-1.3446854517197107E-2</v>
      </c>
      <c r="I188" s="263">
        <f t="shared" si="44"/>
        <v>-6.8027210884353739E-3</v>
      </c>
      <c r="J188" s="225"/>
    </row>
    <row r="189" spans="1:10" ht="15" x14ac:dyDescent="0.2">
      <c r="A189" s="277"/>
      <c r="B189" s="53" t="s">
        <v>148</v>
      </c>
      <c r="C189" s="34">
        <v>4546</v>
      </c>
      <c r="D189" s="34">
        <v>3050</v>
      </c>
      <c r="E189" s="54">
        <f>ROUND('BEBR 2018 Estimates'!C210,-1)</f>
        <v>2820</v>
      </c>
      <c r="F189" s="31">
        <f>E189-C189</f>
        <v>-1726</v>
      </c>
      <c r="G189" s="31">
        <f>E189-D189</f>
        <v>-230</v>
      </c>
      <c r="H189" s="32">
        <f t="shared" si="44"/>
        <v>-0.37967443906731191</v>
      </c>
      <c r="I189" s="32">
        <f t="shared" si="44"/>
        <v>-7.5409836065573776E-2</v>
      </c>
      <c r="J189" s="225"/>
    </row>
    <row r="190" spans="1:10" ht="15" x14ac:dyDescent="0.2">
      <c r="A190" s="277"/>
      <c r="B190" s="53" t="s">
        <v>149</v>
      </c>
      <c r="C190" s="34">
        <v>878</v>
      </c>
      <c r="D190" s="34">
        <v>860</v>
      </c>
      <c r="E190" s="54">
        <f>ROUND('BEBR 2018 Estimates'!C211,-1)</f>
        <v>880</v>
      </c>
      <c r="F190" s="31">
        <f>E190-C190</f>
        <v>2</v>
      </c>
      <c r="G190" s="31">
        <f>E190-D190</f>
        <v>20</v>
      </c>
      <c r="H190" s="32">
        <f t="shared" si="44"/>
        <v>2.2779043280182231E-3</v>
      </c>
      <c r="I190" s="32">
        <f t="shared" si="44"/>
        <v>2.3255813953488372E-2</v>
      </c>
      <c r="J190" s="225"/>
    </row>
    <row r="191" spans="1:10" ht="15" x14ac:dyDescent="0.2">
      <c r="A191" s="277"/>
      <c r="B191" s="53" t="s">
        <v>150</v>
      </c>
      <c r="C191" s="34">
        <v>777</v>
      </c>
      <c r="D191" s="34">
        <v>770</v>
      </c>
      <c r="E191" s="54">
        <f>ROUND('BEBR 2018 Estimates'!C212,-1)</f>
        <v>760</v>
      </c>
      <c r="F191" s="31">
        <f>E191-C191</f>
        <v>-17</v>
      </c>
      <c r="G191" s="31">
        <f>E191-D191</f>
        <v>-10</v>
      </c>
      <c r="H191" s="32">
        <f t="shared" si="44"/>
        <v>-2.1879021879021878E-2</v>
      </c>
      <c r="I191" s="32">
        <f t="shared" si="44"/>
        <v>-1.2987012987012988E-2</v>
      </c>
      <c r="J191" s="225"/>
    </row>
    <row r="192" spans="1:10" ht="15" x14ac:dyDescent="0.2">
      <c r="A192" s="277"/>
      <c r="B192" s="53" t="s">
        <v>19</v>
      </c>
      <c r="C192" s="34">
        <v>8598</v>
      </c>
      <c r="D192" s="34">
        <v>9980</v>
      </c>
      <c r="E192" s="54">
        <f>ROUND('BEBR 2018 Estimates'!C213,-1)</f>
        <v>10160</v>
      </c>
      <c r="F192" s="31">
        <f>E192-C192</f>
        <v>1562</v>
      </c>
      <c r="G192" s="31">
        <f>E192-D192</f>
        <v>180</v>
      </c>
      <c r="H192" s="32">
        <f t="shared" si="44"/>
        <v>0.18167015585019772</v>
      </c>
      <c r="I192" s="32">
        <f t="shared" si="44"/>
        <v>1.8036072144288578E-2</v>
      </c>
      <c r="J192" s="225"/>
    </row>
    <row r="193" spans="1:10" ht="15" x14ac:dyDescent="0.2">
      <c r="A193" s="277"/>
      <c r="B193" s="231"/>
      <c r="C193" s="233"/>
      <c r="D193" s="233"/>
      <c r="E193" s="228"/>
      <c r="F193" s="229"/>
      <c r="G193" s="229"/>
      <c r="H193" s="230"/>
      <c r="I193" s="230"/>
      <c r="J193" s="225"/>
    </row>
    <row r="194" spans="1:10" ht="15.75" x14ac:dyDescent="0.25">
      <c r="A194" s="277"/>
      <c r="B194" s="264" t="s">
        <v>624</v>
      </c>
      <c r="C194" s="260">
        <v>27731</v>
      </c>
      <c r="D194" s="260">
        <v>27400</v>
      </c>
      <c r="E194" s="261">
        <f>ROUND('BEBR 2018 Estimates'!C216,-2)</f>
        <v>27300</v>
      </c>
      <c r="F194" s="262">
        <f>E194-C194</f>
        <v>-431</v>
      </c>
      <c r="G194" s="262">
        <f>E194-D194</f>
        <v>-100</v>
      </c>
      <c r="H194" s="263">
        <f t="shared" ref="H194:I198" si="45">F194/C194</f>
        <v>-1.554217301936461E-2</v>
      </c>
      <c r="I194" s="263">
        <f t="shared" si="45"/>
        <v>-3.6496350364963502E-3</v>
      </c>
      <c r="J194" s="225"/>
    </row>
    <row r="195" spans="1:10" ht="15" x14ac:dyDescent="0.2">
      <c r="A195" s="277"/>
      <c r="B195" s="53" t="s">
        <v>152</v>
      </c>
      <c r="C195" s="30">
        <v>2930</v>
      </c>
      <c r="D195" s="30">
        <v>2870</v>
      </c>
      <c r="E195" s="54">
        <f>ROUND('BEBR 2018 Estimates'!C217,-1)</f>
        <v>2870</v>
      </c>
      <c r="F195" s="31">
        <f>E195-C195</f>
        <v>-60</v>
      </c>
      <c r="G195" s="31">
        <f>E195-D195</f>
        <v>0</v>
      </c>
      <c r="H195" s="32">
        <f t="shared" si="45"/>
        <v>-2.0477815699658702E-2</v>
      </c>
      <c r="I195" s="32">
        <f t="shared" si="45"/>
        <v>0</v>
      </c>
      <c r="J195" s="225"/>
    </row>
    <row r="196" spans="1:10" ht="15" x14ac:dyDescent="0.2">
      <c r="A196" s="277"/>
      <c r="B196" s="53" t="s">
        <v>153</v>
      </c>
      <c r="C196" s="30">
        <v>5001</v>
      </c>
      <c r="D196" s="30">
        <v>5170</v>
      </c>
      <c r="E196" s="54">
        <f>ROUND('BEBR 2018 Estimates'!C218,-1)</f>
        <v>5130</v>
      </c>
      <c r="F196" s="31">
        <f>E196-C196</f>
        <v>129</v>
      </c>
      <c r="G196" s="31">
        <f>E196-D196</f>
        <v>-40</v>
      </c>
      <c r="H196" s="32">
        <f t="shared" si="45"/>
        <v>2.579484103179364E-2</v>
      </c>
      <c r="I196" s="32">
        <f t="shared" si="45"/>
        <v>-7.7369439071566732E-3</v>
      </c>
      <c r="J196" s="225"/>
    </row>
    <row r="197" spans="1:10" ht="15" x14ac:dyDescent="0.2">
      <c r="A197" s="277"/>
      <c r="B197" s="53" t="s">
        <v>154</v>
      </c>
      <c r="C197" s="30">
        <v>1827</v>
      </c>
      <c r="D197" s="30">
        <v>1820</v>
      </c>
      <c r="E197" s="54">
        <f>ROUND('BEBR 2018 Estimates'!C219,-1)</f>
        <v>1800</v>
      </c>
      <c r="F197" s="31">
        <f>E197-C197</f>
        <v>-27</v>
      </c>
      <c r="G197" s="31">
        <f>E197-D197</f>
        <v>-20</v>
      </c>
      <c r="H197" s="32">
        <f t="shared" si="45"/>
        <v>-1.4778325123152709E-2</v>
      </c>
      <c r="I197" s="32">
        <f t="shared" si="45"/>
        <v>-1.098901098901099E-2</v>
      </c>
      <c r="J197" s="225"/>
    </row>
    <row r="198" spans="1:10" ht="15" x14ac:dyDescent="0.2">
      <c r="A198" s="277"/>
      <c r="B198" s="53" t="s">
        <v>19</v>
      </c>
      <c r="C198" s="30">
        <v>17973</v>
      </c>
      <c r="D198" s="30">
        <v>17570</v>
      </c>
      <c r="E198" s="54">
        <f>ROUND('BEBR 2018 Estimates'!C220,-1)</f>
        <v>17500</v>
      </c>
      <c r="F198" s="31">
        <f>E198-C198</f>
        <v>-473</v>
      </c>
      <c r="G198" s="31">
        <f>E198-D198</f>
        <v>-70</v>
      </c>
      <c r="H198" s="32">
        <f t="shared" si="45"/>
        <v>-2.6317253658265177E-2</v>
      </c>
      <c r="I198" s="32">
        <f t="shared" si="45"/>
        <v>-3.9840637450199202E-3</v>
      </c>
      <c r="J198" s="225"/>
    </row>
    <row r="199" spans="1:10" ht="15" x14ac:dyDescent="0.2">
      <c r="A199" s="277"/>
      <c r="B199" s="231"/>
      <c r="C199" s="233"/>
      <c r="D199" s="233"/>
      <c r="E199" s="228"/>
      <c r="F199" s="229"/>
      <c r="G199" s="229"/>
      <c r="H199" s="230"/>
      <c r="I199" s="230"/>
      <c r="J199" s="225"/>
    </row>
    <row r="200" spans="1:10" ht="15.75" x14ac:dyDescent="0.25">
      <c r="A200" s="277"/>
      <c r="B200" s="264" t="s">
        <v>625</v>
      </c>
      <c r="C200" s="260">
        <v>39140</v>
      </c>
      <c r="D200" s="260">
        <v>39100</v>
      </c>
      <c r="E200" s="261">
        <f>ROUND('BEBR 2018 Estimates'!C223,-2)</f>
        <v>39600</v>
      </c>
      <c r="F200" s="262">
        <f>E200-C200</f>
        <v>460</v>
      </c>
      <c r="G200" s="262">
        <f>E200-D200</f>
        <v>500</v>
      </c>
      <c r="H200" s="263">
        <f t="shared" ref="H200:I203" si="46">F200/C200</f>
        <v>1.1752682677567705E-2</v>
      </c>
      <c r="I200" s="263">
        <f t="shared" si="46"/>
        <v>1.278772378516624E-2</v>
      </c>
      <c r="J200" s="225"/>
    </row>
    <row r="201" spans="1:10" ht="15" x14ac:dyDescent="0.2">
      <c r="A201" s="277"/>
      <c r="B201" s="53" t="s">
        <v>156</v>
      </c>
      <c r="C201" s="30">
        <v>7155</v>
      </c>
      <c r="D201" s="30">
        <v>7660</v>
      </c>
      <c r="E201" s="54">
        <f>ROUND('BEBR 2018 Estimates'!C224,-1)</f>
        <v>7940</v>
      </c>
      <c r="F201" s="31">
        <f>E201-C201</f>
        <v>785</v>
      </c>
      <c r="G201" s="31">
        <f>E201-D201</f>
        <v>280</v>
      </c>
      <c r="H201" s="32">
        <f t="shared" si="46"/>
        <v>0.10971348707197764</v>
      </c>
      <c r="I201" s="32">
        <f t="shared" si="46"/>
        <v>3.6553524804177548E-2</v>
      </c>
      <c r="J201" s="225"/>
    </row>
    <row r="202" spans="1:10" ht="15" x14ac:dyDescent="0.2">
      <c r="A202" s="277"/>
      <c r="B202" s="53" t="s">
        <v>1452</v>
      </c>
      <c r="C202" s="30">
        <v>4640</v>
      </c>
      <c r="D202" s="30">
        <v>4950</v>
      </c>
      <c r="E202" s="54">
        <f>ROUND('BEBR 2018 Estimates'!C225,-1)</f>
        <v>5030</v>
      </c>
      <c r="F202" s="31">
        <f>E202-C202</f>
        <v>390</v>
      </c>
      <c r="G202" s="31">
        <f>E202-D202</f>
        <v>80</v>
      </c>
      <c r="H202" s="32">
        <f t="shared" si="46"/>
        <v>8.4051724137931036E-2</v>
      </c>
      <c r="I202" s="32">
        <f t="shared" si="46"/>
        <v>1.6161616161616162E-2</v>
      </c>
      <c r="J202" s="225"/>
    </row>
    <row r="203" spans="1:10" ht="15" x14ac:dyDescent="0.2">
      <c r="A203" s="277"/>
      <c r="B203" s="53" t="s">
        <v>19</v>
      </c>
      <c r="C203" s="30">
        <v>27345</v>
      </c>
      <c r="D203" s="30">
        <v>26450</v>
      </c>
      <c r="E203" s="54">
        <f>ROUND('BEBR 2018 Estimates'!C226,-1)</f>
        <v>26620</v>
      </c>
      <c r="F203" s="31">
        <f>E203-C203</f>
        <v>-725</v>
      </c>
      <c r="G203" s="31">
        <f>E203-D203</f>
        <v>170</v>
      </c>
      <c r="H203" s="32">
        <f t="shared" si="46"/>
        <v>-2.6513073688059975E-2</v>
      </c>
      <c r="I203" s="32">
        <f t="shared" si="46"/>
        <v>6.4272211720226846E-3</v>
      </c>
      <c r="J203" s="225"/>
    </row>
    <row r="204" spans="1:10" ht="15" hidden="1" x14ac:dyDescent="0.2">
      <c r="A204" s="277"/>
      <c r="B204" s="231"/>
      <c r="C204" s="233"/>
      <c r="D204" s="233"/>
      <c r="E204" s="228"/>
      <c r="F204" s="229"/>
      <c r="G204" s="229"/>
      <c r="H204" s="230"/>
      <c r="I204" s="230"/>
      <c r="J204" s="225"/>
    </row>
    <row r="205" spans="1:10" ht="15" x14ac:dyDescent="0.2">
      <c r="A205" s="277"/>
      <c r="B205" s="231"/>
      <c r="C205" s="233"/>
      <c r="D205" s="233"/>
      <c r="E205" s="228"/>
      <c r="F205" s="229"/>
      <c r="G205" s="229"/>
      <c r="H205" s="230"/>
      <c r="I205" s="230"/>
      <c r="J205" s="225"/>
    </row>
    <row r="206" spans="1:10" ht="15.75" x14ac:dyDescent="0.25">
      <c r="A206" s="277"/>
      <c r="B206" s="264" t="s">
        <v>626</v>
      </c>
      <c r="C206" s="260">
        <v>172778</v>
      </c>
      <c r="D206" s="260">
        <v>181900</v>
      </c>
      <c r="E206" s="261">
        <f>ROUND('BEBR 2018 Estimates'!C229,-2)</f>
        <v>185600</v>
      </c>
      <c r="F206" s="262">
        <f>E206-C206</f>
        <v>12822</v>
      </c>
      <c r="G206" s="262">
        <f>E206-D206</f>
        <v>3700</v>
      </c>
      <c r="H206" s="263">
        <f t="shared" ref="H206:I209" si="47">F206/C206</f>
        <v>7.4210837027862339E-2</v>
      </c>
      <c r="I206" s="263">
        <f t="shared" si="47"/>
        <v>2.0340846619021441E-2</v>
      </c>
      <c r="J206" s="225"/>
    </row>
    <row r="207" spans="1:10" ht="15" x14ac:dyDescent="0.2">
      <c r="A207" s="277"/>
      <c r="B207" s="53" t="s">
        <v>159</v>
      </c>
      <c r="C207" s="30">
        <v>7719</v>
      </c>
      <c r="D207" s="30">
        <v>8070</v>
      </c>
      <c r="E207" s="54">
        <f>ROUND('BEBR 2018 Estimates'!C230,-1)</f>
        <v>8410</v>
      </c>
      <c r="F207" s="31">
        <f>E207-C207</f>
        <v>691</v>
      </c>
      <c r="G207" s="31">
        <f>E207-D207</f>
        <v>340</v>
      </c>
      <c r="H207" s="32">
        <f t="shared" si="47"/>
        <v>8.9519367793755675E-2</v>
      </c>
      <c r="I207" s="32">
        <f t="shared" si="47"/>
        <v>4.2131350681536554E-2</v>
      </c>
      <c r="J207" s="225"/>
    </row>
    <row r="208" spans="1:10" ht="15" x14ac:dyDescent="0.2">
      <c r="A208" s="277"/>
      <c r="B208" s="53" t="s">
        <v>694</v>
      </c>
      <c r="C208" s="30">
        <v>12</v>
      </c>
      <c r="D208" s="30">
        <v>10</v>
      </c>
      <c r="E208" s="54">
        <f>ROUND('BEBR 2018 Estimates'!C231,-1)</f>
        <v>10</v>
      </c>
      <c r="F208" s="31">
        <f>E208-C208</f>
        <v>-2</v>
      </c>
      <c r="G208" s="31">
        <f>E208-D208</f>
        <v>0</v>
      </c>
      <c r="H208" s="32">
        <f t="shared" si="47"/>
        <v>-0.16666666666666666</v>
      </c>
      <c r="I208" s="32">
        <f t="shared" si="47"/>
        <v>0</v>
      </c>
      <c r="J208" s="225"/>
    </row>
    <row r="209" spans="1:10" ht="15" x14ac:dyDescent="0.2">
      <c r="A209" s="277"/>
      <c r="B209" s="53" t="s">
        <v>19</v>
      </c>
      <c r="C209" s="30">
        <v>165047</v>
      </c>
      <c r="D209" s="30">
        <v>173800</v>
      </c>
      <c r="E209" s="54">
        <f>ROUND('BEBR 2018 Estimates'!C232,-1)</f>
        <v>177190</v>
      </c>
      <c r="F209" s="31">
        <f>E209-C209</f>
        <v>12143</v>
      </c>
      <c r="G209" s="31">
        <f>E209-D209</f>
        <v>3390</v>
      </c>
      <c r="H209" s="32">
        <f t="shared" si="47"/>
        <v>7.3572982241422141E-2</v>
      </c>
      <c r="I209" s="32">
        <f t="shared" si="47"/>
        <v>1.9505178365937858E-2</v>
      </c>
      <c r="J209" s="225"/>
    </row>
    <row r="210" spans="1:10" ht="15" x14ac:dyDescent="0.2">
      <c r="A210" s="277"/>
      <c r="B210" s="231"/>
      <c r="C210" s="233"/>
      <c r="D210" s="233"/>
      <c r="E210" s="228"/>
      <c r="F210" s="229"/>
      <c r="G210" s="229"/>
      <c r="H210" s="230"/>
      <c r="I210" s="230"/>
      <c r="J210" s="225"/>
    </row>
    <row r="211" spans="1:10" ht="15.75" x14ac:dyDescent="0.25">
      <c r="A211" s="277"/>
      <c r="B211" s="264" t="s">
        <v>628</v>
      </c>
      <c r="C211" s="260">
        <v>98786</v>
      </c>
      <c r="D211" s="260">
        <v>102100</v>
      </c>
      <c r="E211" s="261">
        <f>ROUND('BEBR 2018 Estimates'!C235,-2)</f>
        <v>102500</v>
      </c>
      <c r="F211" s="262">
        <f>E211-C211</f>
        <v>3714</v>
      </c>
      <c r="G211" s="262">
        <f>E211-D211</f>
        <v>400</v>
      </c>
      <c r="H211" s="263">
        <f t="shared" ref="H211:I215" si="48">F211/C211</f>
        <v>3.7596420545421415E-2</v>
      </c>
      <c r="I211" s="263">
        <f t="shared" si="48"/>
        <v>3.9177277179236044E-3</v>
      </c>
      <c r="J211" s="225"/>
    </row>
    <row r="212" spans="1:10" ht="15" x14ac:dyDescent="0.2">
      <c r="A212" s="277"/>
      <c r="B212" s="53" t="s">
        <v>162</v>
      </c>
      <c r="C212" s="30">
        <v>8836</v>
      </c>
      <c r="D212" s="30">
        <v>11020</v>
      </c>
      <c r="E212" s="54">
        <f>ROUND('BEBR 2018 Estimates'!C236,-1)</f>
        <v>11190</v>
      </c>
      <c r="F212" s="31">
        <f>E212-C212</f>
        <v>2354</v>
      </c>
      <c r="G212" s="31">
        <f>E212-D212</f>
        <v>170</v>
      </c>
      <c r="H212" s="32">
        <f t="shared" si="48"/>
        <v>0.26641014033499322</v>
      </c>
      <c r="I212" s="32">
        <f t="shared" si="48"/>
        <v>1.5426497277676952E-2</v>
      </c>
      <c r="J212" s="225"/>
    </row>
    <row r="213" spans="1:10" ht="15" x14ac:dyDescent="0.2">
      <c r="A213" s="277"/>
      <c r="B213" s="53" t="s">
        <v>163</v>
      </c>
      <c r="C213" s="30">
        <v>2223</v>
      </c>
      <c r="D213" s="30">
        <v>2580</v>
      </c>
      <c r="E213" s="54">
        <f>ROUND('BEBR 2018 Estimates'!C237,-1)</f>
        <v>2630</v>
      </c>
      <c r="F213" s="31">
        <f>E213-C213</f>
        <v>407</v>
      </c>
      <c r="G213" s="31">
        <f>E213-D213</f>
        <v>50</v>
      </c>
      <c r="H213" s="32">
        <f t="shared" si="48"/>
        <v>0.1830859199280252</v>
      </c>
      <c r="I213" s="32">
        <f t="shared" si="48"/>
        <v>1.937984496124031E-2</v>
      </c>
      <c r="J213" s="225"/>
    </row>
    <row r="214" spans="1:10" ht="15" x14ac:dyDescent="0.2">
      <c r="A214" s="277"/>
      <c r="B214" s="53" t="s">
        <v>164</v>
      </c>
      <c r="C214" s="30">
        <v>10491</v>
      </c>
      <c r="D214" s="30">
        <v>10990</v>
      </c>
      <c r="E214" s="54">
        <f>ROUND('BEBR 2018 Estimates'!C238,-1)</f>
        <v>11090</v>
      </c>
      <c r="F214" s="31">
        <f>E214-C214</f>
        <v>599</v>
      </c>
      <c r="G214" s="31">
        <f>E214-D214</f>
        <v>100</v>
      </c>
      <c r="H214" s="32">
        <f t="shared" si="48"/>
        <v>5.7096558955295015E-2</v>
      </c>
      <c r="I214" s="32">
        <f t="shared" si="48"/>
        <v>9.0991810737033659E-3</v>
      </c>
      <c r="J214" s="225"/>
    </row>
    <row r="215" spans="1:10" ht="15" x14ac:dyDescent="0.2">
      <c r="A215" s="277"/>
      <c r="B215" s="53" t="s">
        <v>19</v>
      </c>
      <c r="C215" s="30">
        <v>77236</v>
      </c>
      <c r="D215" s="30">
        <v>77550</v>
      </c>
      <c r="E215" s="54">
        <f>ROUND('BEBR 2018 Estimates'!C239,-1)</f>
        <v>77620</v>
      </c>
      <c r="F215" s="31">
        <f>E215-C215</f>
        <v>384</v>
      </c>
      <c r="G215" s="31">
        <f>E215-D215</f>
        <v>70</v>
      </c>
      <c r="H215" s="32">
        <f t="shared" si="48"/>
        <v>4.971774820032109E-3</v>
      </c>
      <c r="I215" s="32">
        <f t="shared" si="48"/>
        <v>9.0264345583494516E-4</v>
      </c>
      <c r="J215" s="225"/>
    </row>
    <row r="216" spans="1:10" ht="15" x14ac:dyDescent="0.2">
      <c r="A216" s="277"/>
      <c r="B216" s="231"/>
      <c r="C216" s="233"/>
      <c r="D216" s="233"/>
      <c r="E216" s="228"/>
      <c r="F216" s="229"/>
      <c r="G216" s="229"/>
      <c r="H216" s="230"/>
      <c r="I216" s="230"/>
      <c r="J216" s="225"/>
    </row>
    <row r="217" spans="1:10" ht="15.75" x14ac:dyDescent="0.25">
      <c r="A217" s="277"/>
      <c r="B217" s="264" t="s">
        <v>629</v>
      </c>
      <c r="C217" s="260">
        <v>1229226</v>
      </c>
      <c r="D217" s="260">
        <v>1379300</v>
      </c>
      <c r="E217" s="261">
        <f>ROUND('BEBR 2018 Estimates'!C242,-2)</f>
        <v>1408900</v>
      </c>
      <c r="F217" s="262">
        <f>E217-C217</f>
        <v>179674</v>
      </c>
      <c r="G217" s="262">
        <f>E217-D217</f>
        <v>29600</v>
      </c>
      <c r="H217" s="263">
        <f t="shared" ref="H217:I221" si="49">F217/C217</f>
        <v>0.14616840190493854</v>
      </c>
      <c r="I217" s="263">
        <f t="shared" si="49"/>
        <v>2.1460160951207133E-2</v>
      </c>
      <c r="J217" s="225"/>
    </row>
    <row r="218" spans="1:10" ht="15" x14ac:dyDescent="0.2">
      <c r="A218" s="277"/>
      <c r="B218" s="53" t="s">
        <v>166</v>
      </c>
      <c r="C218" s="30">
        <v>34721</v>
      </c>
      <c r="D218" s="30">
        <v>38300</v>
      </c>
      <c r="E218" s="54">
        <f>ROUND('BEBR 2018 Estimates'!C243,-1)</f>
        <v>38940</v>
      </c>
      <c r="F218" s="31">
        <f>E218-C218</f>
        <v>4219</v>
      </c>
      <c r="G218" s="31">
        <f>E218-D218</f>
        <v>640</v>
      </c>
      <c r="H218" s="32">
        <f t="shared" si="49"/>
        <v>0.12151147720399758</v>
      </c>
      <c r="I218" s="32">
        <f t="shared" si="49"/>
        <v>1.671018276762402E-2</v>
      </c>
      <c r="J218" s="225"/>
    </row>
    <row r="219" spans="1:10" ht="15" x14ac:dyDescent="0.2">
      <c r="A219" s="277"/>
      <c r="B219" s="53" t="s">
        <v>167</v>
      </c>
      <c r="C219" s="30">
        <v>335709</v>
      </c>
      <c r="D219" s="30">
        <v>373060</v>
      </c>
      <c r="E219" s="54">
        <f>ROUND('BEBR 2018 Estimates'!C244,-1)</f>
        <v>378530</v>
      </c>
      <c r="F219" s="31">
        <f>E219-C219</f>
        <v>42821</v>
      </c>
      <c r="G219" s="31">
        <f>E219-D219</f>
        <v>5470</v>
      </c>
      <c r="H219" s="32">
        <f t="shared" si="49"/>
        <v>0.12755392318942893</v>
      </c>
      <c r="I219" s="32">
        <f t="shared" si="49"/>
        <v>1.4662520774138208E-2</v>
      </c>
      <c r="J219" s="225"/>
    </row>
    <row r="220" spans="1:10" ht="15" x14ac:dyDescent="0.2">
      <c r="A220" s="277"/>
      <c r="B220" s="53" t="s">
        <v>168</v>
      </c>
      <c r="C220" s="30">
        <v>24541</v>
      </c>
      <c r="D220" s="30">
        <v>26410</v>
      </c>
      <c r="E220" s="54">
        <f>ROUND('BEBR 2018 Estimates'!C245,-1)</f>
        <v>26510</v>
      </c>
      <c r="F220" s="31">
        <f>E220-C220</f>
        <v>1969</v>
      </c>
      <c r="G220" s="31">
        <f>E220-D220</f>
        <v>100</v>
      </c>
      <c r="H220" s="32">
        <f t="shared" si="49"/>
        <v>8.0233079336620355E-2</v>
      </c>
      <c r="I220" s="32">
        <f t="shared" si="49"/>
        <v>3.7864445285876562E-3</v>
      </c>
      <c r="J220" s="225"/>
    </row>
    <row r="221" spans="1:10" ht="15" x14ac:dyDescent="0.2">
      <c r="A221" s="277"/>
      <c r="B221" s="53" t="s">
        <v>19</v>
      </c>
      <c r="C221" s="30">
        <v>834255</v>
      </c>
      <c r="D221" s="30">
        <v>941540</v>
      </c>
      <c r="E221" s="54">
        <f>ROUND('BEBR 2018 Estimates'!C246,-1)</f>
        <v>964880</v>
      </c>
      <c r="F221" s="31">
        <f>E221-C221</f>
        <v>130625</v>
      </c>
      <c r="G221" s="31">
        <f>E221-D221</f>
        <v>23340</v>
      </c>
      <c r="H221" s="32">
        <f t="shared" si="49"/>
        <v>0.15657682603041037</v>
      </c>
      <c r="I221" s="32">
        <f t="shared" si="49"/>
        <v>2.4789175181086306E-2</v>
      </c>
      <c r="J221" s="225"/>
    </row>
    <row r="222" spans="1:10" ht="15" x14ac:dyDescent="0.2">
      <c r="A222" s="277"/>
      <c r="B222" s="231"/>
      <c r="C222" s="233"/>
      <c r="D222" s="233"/>
      <c r="E222" s="228"/>
      <c r="F222" s="229"/>
      <c r="G222" s="229"/>
      <c r="H222" s="230"/>
      <c r="I222" s="230"/>
      <c r="J222" s="225"/>
    </row>
    <row r="223" spans="1:10" ht="15.75" x14ac:dyDescent="0.25">
      <c r="A223" s="277"/>
      <c r="B223" s="264" t="s">
        <v>630</v>
      </c>
      <c r="C223" s="260">
        <v>19927</v>
      </c>
      <c r="D223" s="260">
        <v>20200</v>
      </c>
      <c r="E223" s="261">
        <f>ROUND('BEBR 2018 Estimates'!C249,-2)</f>
        <v>20100</v>
      </c>
      <c r="F223" s="262">
        <f t="shared" ref="F223:F229" si="50">E223-C223</f>
        <v>173</v>
      </c>
      <c r="G223" s="262">
        <f t="shared" ref="G223:G229" si="51">E223-D223</f>
        <v>-100</v>
      </c>
      <c r="H223" s="263">
        <f t="shared" ref="H223:I229" si="52">F223/C223</f>
        <v>8.6816881617905357E-3</v>
      </c>
      <c r="I223" s="263">
        <f t="shared" si="52"/>
        <v>-4.9504950495049506E-3</v>
      </c>
      <c r="J223" s="225"/>
    </row>
    <row r="224" spans="1:10" ht="15" x14ac:dyDescent="0.2">
      <c r="A224" s="277"/>
      <c r="B224" s="53" t="s">
        <v>170</v>
      </c>
      <c r="C224" s="30">
        <v>2793</v>
      </c>
      <c r="D224" s="30">
        <v>2680</v>
      </c>
      <c r="E224" s="54">
        <f>ROUND('BEBR 2018 Estimates'!C250,-1)</f>
        <v>2680</v>
      </c>
      <c r="F224" s="31">
        <f t="shared" si="50"/>
        <v>-113</v>
      </c>
      <c r="G224" s="31">
        <f t="shared" si="51"/>
        <v>0</v>
      </c>
      <c r="H224" s="32">
        <f t="shared" si="52"/>
        <v>-4.0458288578589331E-2</v>
      </c>
      <c r="I224" s="32">
        <f t="shared" si="52"/>
        <v>0</v>
      </c>
      <c r="J224" s="225"/>
    </row>
    <row r="225" spans="1:10" ht="15" x14ac:dyDescent="0.2">
      <c r="A225" s="277"/>
      <c r="B225" s="53" t="s">
        <v>171</v>
      </c>
      <c r="C225" s="30">
        <v>364</v>
      </c>
      <c r="D225" s="30">
        <v>380</v>
      </c>
      <c r="E225" s="54">
        <f>ROUND('BEBR 2018 Estimates'!C251,-1)</f>
        <v>390</v>
      </c>
      <c r="F225" s="31">
        <f t="shared" si="50"/>
        <v>26</v>
      </c>
      <c r="G225" s="31">
        <f t="shared" si="51"/>
        <v>10</v>
      </c>
      <c r="H225" s="32">
        <f t="shared" si="52"/>
        <v>7.1428571428571425E-2</v>
      </c>
      <c r="I225" s="32">
        <f t="shared" si="52"/>
        <v>2.6315789473684209E-2</v>
      </c>
      <c r="J225" s="225"/>
    </row>
    <row r="226" spans="1:10" ht="15" x14ac:dyDescent="0.2">
      <c r="A226" s="277"/>
      <c r="B226" s="53" t="s">
        <v>172</v>
      </c>
      <c r="C226" s="30">
        <v>211</v>
      </c>
      <c r="D226" s="30">
        <v>190</v>
      </c>
      <c r="E226" s="54">
        <f>ROUND('BEBR 2018 Estimates'!C252,-1)</f>
        <v>190</v>
      </c>
      <c r="F226" s="31">
        <f t="shared" si="50"/>
        <v>-21</v>
      </c>
      <c r="G226" s="31">
        <f t="shared" si="51"/>
        <v>0</v>
      </c>
      <c r="H226" s="32">
        <f t="shared" si="52"/>
        <v>-9.9526066350710901E-2</v>
      </c>
      <c r="I226" s="32">
        <f t="shared" si="52"/>
        <v>0</v>
      </c>
      <c r="J226" s="225"/>
    </row>
    <row r="227" spans="1:10" ht="15" x14ac:dyDescent="0.2">
      <c r="A227" s="277"/>
      <c r="B227" s="53" t="s">
        <v>173</v>
      </c>
      <c r="C227" s="30">
        <v>598</v>
      </c>
      <c r="D227" s="30">
        <v>560</v>
      </c>
      <c r="E227" s="54">
        <f>ROUND('BEBR 2018 Estimates'!C253,-1)</f>
        <v>550</v>
      </c>
      <c r="F227" s="31">
        <f t="shared" si="50"/>
        <v>-48</v>
      </c>
      <c r="G227" s="31">
        <f t="shared" si="51"/>
        <v>-10</v>
      </c>
      <c r="H227" s="32">
        <f t="shared" si="52"/>
        <v>-8.0267558528428096E-2</v>
      </c>
      <c r="I227" s="32">
        <f t="shared" si="52"/>
        <v>-1.7857142857142856E-2</v>
      </c>
      <c r="J227" s="225"/>
    </row>
    <row r="228" spans="1:10" ht="15" x14ac:dyDescent="0.2">
      <c r="A228" s="277"/>
      <c r="B228" s="53" t="s">
        <v>174</v>
      </c>
      <c r="C228" s="30">
        <v>289</v>
      </c>
      <c r="D228" s="30">
        <v>290</v>
      </c>
      <c r="E228" s="54">
        <f>ROUND('BEBR 2018 Estimates'!C254,-1)</f>
        <v>290</v>
      </c>
      <c r="F228" s="31">
        <f t="shared" si="50"/>
        <v>1</v>
      </c>
      <c r="G228" s="31">
        <f t="shared" si="51"/>
        <v>0</v>
      </c>
      <c r="H228" s="32">
        <f t="shared" si="52"/>
        <v>3.4602076124567475E-3</v>
      </c>
      <c r="I228" s="32">
        <f t="shared" si="52"/>
        <v>0</v>
      </c>
      <c r="J228" s="225"/>
    </row>
    <row r="229" spans="1:10" ht="15" x14ac:dyDescent="0.2">
      <c r="A229" s="277"/>
      <c r="B229" s="53" t="s">
        <v>19</v>
      </c>
      <c r="C229" s="30">
        <v>15672</v>
      </c>
      <c r="D229" s="30">
        <v>16110</v>
      </c>
      <c r="E229" s="54">
        <f>ROUND('BEBR 2018 Estimates'!C255,-1)</f>
        <v>16040</v>
      </c>
      <c r="F229" s="31">
        <f t="shared" si="50"/>
        <v>368</v>
      </c>
      <c r="G229" s="31">
        <f t="shared" si="51"/>
        <v>-70</v>
      </c>
      <c r="H229" s="32">
        <f t="shared" si="52"/>
        <v>2.3481368044920879E-2</v>
      </c>
      <c r="I229" s="32">
        <f t="shared" si="52"/>
        <v>-4.3451272501551829E-3</v>
      </c>
      <c r="J229" s="225"/>
    </row>
    <row r="230" spans="1:10" ht="15" x14ac:dyDescent="0.2">
      <c r="A230" s="277"/>
      <c r="B230" s="231"/>
      <c r="C230" s="233"/>
      <c r="D230" s="233"/>
      <c r="E230" s="228"/>
      <c r="F230" s="229"/>
      <c r="G230" s="229"/>
      <c r="H230" s="230"/>
      <c r="I230" s="230"/>
      <c r="J230" s="225"/>
    </row>
    <row r="231" spans="1:10" ht="15.75" x14ac:dyDescent="0.25">
      <c r="A231" s="277"/>
      <c r="B231" s="264" t="s">
        <v>631</v>
      </c>
      <c r="C231" s="260">
        <v>138028</v>
      </c>
      <c r="D231" s="260">
        <v>149000</v>
      </c>
      <c r="E231" s="261">
        <f>ROUND('BEBR 2018 Estimates'!C258,-2)</f>
        <v>151800</v>
      </c>
      <c r="F231" s="262">
        <f t="shared" ref="F231:F237" si="53">E231-C231</f>
        <v>13772</v>
      </c>
      <c r="G231" s="262">
        <f t="shared" ref="G231:G237" si="54">E231-D231</f>
        <v>2800</v>
      </c>
      <c r="H231" s="263">
        <f t="shared" ref="H231:I237" si="55">F231/C231</f>
        <v>9.977685686962065E-2</v>
      </c>
      <c r="I231" s="263">
        <f t="shared" si="55"/>
        <v>1.8791946308724831E-2</v>
      </c>
      <c r="J231" s="225"/>
    </row>
    <row r="232" spans="1:10" ht="15" x14ac:dyDescent="0.2">
      <c r="A232" s="277"/>
      <c r="B232" s="53" t="s">
        <v>176</v>
      </c>
      <c r="C232" s="30">
        <v>5197</v>
      </c>
      <c r="D232" s="30">
        <v>5480</v>
      </c>
      <c r="E232" s="54">
        <f>ROUND('BEBR 2018 Estimates'!C259,-1)</f>
        <v>5570</v>
      </c>
      <c r="F232" s="31">
        <f t="shared" si="53"/>
        <v>373</v>
      </c>
      <c r="G232" s="31">
        <f t="shared" si="54"/>
        <v>90</v>
      </c>
      <c r="H232" s="32">
        <f t="shared" si="55"/>
        <v>7.1772176255532033E-2</v>
      </c>
      <c r="I232" s="32">
        <f t="shared" si="55"/>
        <v>1.6423357664233577E-2</v>
      </c>
      <c r="J232" s="225"/>
    </row>
    <row r="233" spans="1:10" ht="15" x14ac:dyDescent="0.2">
      <c r="A233" s="277"/>
      <c r="B233" s="53" t="s">
        <v>177</v>
      </c>
      <c r="C233" s="30">
        <v>3901</v>
      </c>
      <c r="D233" s="30">
        <v>4140</v>
      </c>
      <c r="E233" s="54">
        <f>ROUND('BEBR 2018 Estimates'!C260,-1)</f>
        <v>4210</v>
      </c>
      <c r="F233" s="31">
        <f t="shared" si="53"/>
        <v>309</v>
      </c>
      <c r="G233" s="31">
        <f t="shared" si="54"/>
        <v>70</v>
      </c>
      <c r="H233" s="32">
        <f t="shared" si="55"/>
        <v>7.9210458856703414E-2</v>
      </c>
      <c r="I233" s="32">
        <f t="shared" si="55"/>
        <v>1.6908212560386472E-2</v>
      </c>
      <c r="J233" s="225"/>
    </row>
    <row r="234" spans="1:10" ht="15" x14ac:dyDescent="0.2">
      <c r="A234" s="277"/>
      <c r="B234" s="53" t="s">
        <v>178</v>
      </c>
      <c r="C234" s="30">
        <v>415</v>
      </c>
      <c r="D234" s="30">
        <v>420</v>
      </c>
      <c r="E234" s="54">
        <f>ROUND('BEBR 2018 Estimates'!C261,-1)</f>
        <v>420</v>
      </c>
      <c r="F234" s="31">
        <f t="shared" si="53"/>
        <v>5</v>
      </c>
      <c r="G234" s="31">
        <f t="shared" si="54"/>
        <v>0</v>
      </c>
      <c r="H234" s="32">
        <f t="shared" si="55"/>
        <v>1.2048192771084338E-2</v>
      </c>
      <c r="I234" s="32">
        <f t="shared" si="55"/>
        <v>0</v>
      </c>
      <c r="J234" s="225"/>
    </row>
    <row r="235" spans="1:10" ht="15" x14ac:dyDescent="0.2">
      <c r="A235" s="277"/>
      <c r="B235" s="53" t="s">
        <v>179</v>
      </c>
      <c r="C235" s="30">
        <v>21929</v>
      </c>
      <c r="D235" s="30">
        <v>24190</v>
      </c>
      <c r="E235" s="54">
        <f>ROUND('BEBR 2018 Estimates'!C262,-1)</f>
        <v>24630</v>
      </c>
      <c r="F235" s="31">
        <f t="shared" si="53"/>
        <v>2701</v>
      </c>
      <c r="G235" s="31">
        <f t="shared" si="54"/>
        <v>440</v>
      </c>
      <c r="H235" s="32">
        <f t="shared" si="55"/>
        <v>0.12317023120069315</v>
      </c>
      <c r="I235" s="32">
        <f t="shared" si="55"/>
        <v>1.8189334435717238E-2</v>
      </c>
      <c r="J235" s="225"/>
    </row>
    <row r="236" spans="1:10" ht="15" x14ac:dyDescent="0.2">
      <c r="A236" s="277"/>
      <c r="B236" s="53" t="s">
        <v>180</v>
      </c>
      <c r="C236" s="30">
        <v>15223</v>
      </c>
      <c r="D236" s="30">
        <v>16090</v>
      </c>
      <c r="E236" s="54">
        <f>ROUND('BEBR 2018 Estimates'!C263,-1)</f>
        <v>16270</v>
      </c>
      <c r="F236" s="31">
        <f t="shared" si="53"/>
        <v>1047</v>
      </c>
      <c r="G236" s="31">
        <f t="shared" si="54"/>
        <v>180</v>
      </c>
      <c r="H236" s="32">
        <f t="shared" si="55"/>
        <v>6.8777507718583722E-2</v>
      </c>
      <c r="I236" s="32">
        <f t="shared" si="55"/>
        <v>1.1187072715972654E-2</v>
      </c>
      <c r="J236" s="225"/>
    </row>
    <row r="237" spans="1:10" ht="15" x14ac:dyDescent="0.2">
      <c r="A237" s="277"/>
      <c r="B237" s="53" t="s">
        <v>19</v>
      </c>
      <c r="C237" s="30">
        <v>91363</v>
      </c>
      <c r="D237" s="30">
        <v>98640</v>
      </c>
      <c r="E237" s="54">
        <f>ROUND('BEBR 2018 Estimates'!C264,-1)</f>
        <v>100720</v>
      </c>
      <c r="F237" s="31">
        <f t="shared" si="53"/>
        <v>9357</v>
      </c>
      <c r="G237" s="31">
        <f t="shared" si="54"/>
        <v>2080</v>
      </c>
      <c r="H237" s="32">
        <f t="shared" si="55"/>
        <v>0.10241563871589156</v>
      </c>
      <c r="I237" s="32">
        <f t="shared" si="55"/>
        <v>2.1086780210867802E-2</v>
      </c>
      <c r="J237" s="225"/>
    </row>
    <row r="238" spans="1:10" ht="15" x14ac:dyDescent="0.2">
      <c r="A238" s="277"/>
      <c r="B238" s="231"/>
      <c r="C238" s="233"/>
      <c r="D238" s="233"/>
      <c r="E238" s="228"/>
      <c r="F238" s="229"/>
      <c r="G238" s="229"/>
      <c r="H238" s="230"/>
      <c r="I238" s="230"/>
      <c r="J238" s="225"/>
    </row>
    <row r="239" spans="1:10" ht="15.75" x14ac:dyDescent="0.25">
      <c r="A239" s="277"/>
      <c r="B239" s="264" t="s">
        <v>632</v>
      </c>
      <c r="C239" s="260">
        <v>49746</v>
      </c>
      <c r="D239" s="260">
        <v>50400</v>
      </c>
      <c r="E239" s="261">
        <f>ROUND('BEBR 2018 Estimates'!C267,-2)</f>
        <v>50400</v>
      </c>
      <c r="F239" s="262">
        <f t="shared" ref="F239:F253" si="56">E239-C239</f>
        <v>654</v>
      </c>
      <c r="G239" s="262">
        <f>E239-D239</f>
        <v>0</v>
      </c>
      <c r="H239" s="263">
        <f t="shared" ref="H239:I253" si="57">F239/C239</f>
        <v>1.3146785671209745E-2</v>
      </c>
      <c r="I239" s="263">
        <f t="shared" si="57"/>
        <v>0</v>
      </c>
      <c r="J239" s="225"/>
    </row>
    <row r="240" spans="1:10" ht="15" x14ac:dyDescent="0.2">
      <c r="A240" s="277"/>
      <c r="B240" s="53" t="s">
        <v>182</v>
      </c>
      <c r="C240" s="30">
        <v>489</v>
      </c>
      <c r="D240" s="30">
        <v>500</v>
      </c>
      <c r="E240" s="54">
        <f>ROUND('BEBR 2018 Estimates'!C268,-1)</f>
        <v>500</v>
      </c>
      <c r="F240" s="31">
        <f t="shared" si="56"/>
        <v>11</v>
      </c>
      <c r="G240" s="31">
        <f t="shared" ref="G240:G253" si="58">E240-D240</f>
        <v>0</v>
      </c>
      <c r="H240" s="32">
        <f t="shared" si="57"/>
        <v>2.2494887525562373E-2</v>
      </c>
      <c r="I240" s="32">
        <f t="shared" si="57"/>
        <v>0</v>
      </c>
      <c r="J240" s="225"/>
    </row>
    <row r="241" spans="1:10" ht="15" x14ac:dyDescent="0.2">
      <c r="A241" s="277"/>
      <c r="B241" s="53" t="s">
        <v>183</v>
      </c>
      <c r="C241" s="30">
        <v>121</v>
      </c>
      <c r="D241" s="30">
        <v>120</v>
      </c>
      <c r="E241" s="54">
        <f>ROUND('BEBR 2018 Estimates'!C269,-1)</f>
        <v>130</v>
      </c>
      <c r="F241" s="31">
        <f t="shared" si="56"/>
        <v>9</v>
      </c>
      <c r="G241" s="31">
        <f t="shared" si="58"/>
        <v>10</v>
      </c>
      <c r="H241" s="32">
        <f t="shared" si="57"/>
        <v>7.43801652892562E-2</v>
      </c>
      <c r="I241" s="32">
        <f t="shared" si="57"/>
        <v>8.3333333333333329E-2</v>
      </c>
      <c r="J241" s="225"/>
    </row>
    <row r="242" spans="1:10" ht="15" x14ac:dyDescent="0.2">
      <c r="A242" s="277"/>
      <c r="B242" s="53" t="s">
        <v>184</v>
      </c>
      <c r="C242" s="30">
        <v>230</v>
      </c>
      <c r="D242" s="30">
        <v>220</v>
      </c>
      <c r="E242" s="54">
        <f>ROUND('BEBR 2018 Estimates'!C270,-1)</f>
        <v>220</v>
      </c>
      <c r="F242" s="31">
        <f t="shared" si="56"/>
        <v>-10</v>
      </c>
      <c r="G242" s="31">
        <f t="shared" si="58"/>
        <v>0</v>
      </c>
      <c r="H242" s="32">
        <f t="shared" si="57"/>
        <v>-4.3478260869565216E-2</v>
      </c>
      <c r="I242" s="32">
        <f t="shared" si="57"/>
        <v>0</v>
      </c>
      <c r="J242" s="225"/>
    </row>
    <row r="243" spans="1:10" ht="15" x14ac:dyDescent="0.2">
      <c r="A243" s="277"/>
      <c r="B243" s="53" t="s">
        <v>185</v>
      </c>
      <c r="C243" s="30">
        <v>933</v>
      </c>
      <c r="D243" s="30">
        <v>900</v>
      </c>
      <c r="E243" s="54">
        <f>ROUND('BEBR 2018 Estimates'!C271,-1)</f>
        <v>890</v>
      </c>
      <c r="F243" s="31">
        <f t="shared" si="56"/>
        <v>-43</v>
      </c>
      <c r="G243" s="31">
        <f t="shared" si="58"/>
        <v>-10</v>
      </c>
      <c r="H243" s="32">
        <f t="shared" si="57"/>
        <v>-4.6087888531618437E-2</v>
      </c>
      <c r="I243" s="32">
        <f t="shared" si="57"/>
        <v>-1.1111111111111112E-2</v>
      </c>
      <c r="J243" s="225"/>
    </row>
    <row r="244" spans="1:10" ht="15" x14ac:dyDescent="0.2">
      <c r="A244" s="277"/>
      <c r="B244" s="53" t="s">
        <v>186</v>
      </c>
      <c r="C244" s="30">
        <v>2278</v>
      </c>
      <c r="D244" s="30">
        <v>2200</v>
      </c>
      <c r="E244" s="54">
        <f>ROUND('BEBR 2018 Estimates'!C272,-1)</f>
        <v>2180</v>
      </c>
      <c r="F244" s="31">
        <f t="shared" si="56"/>
        <v>-98</v>
      </c>
      <c r="G244" s="31">
        <f t="shared" si="58"/>
        <v>-20</v>
      </c>
      <c r="H244" s="32">
        <f t="shared" si="57"/>
        <v>-4.3020193151887619E-2</v>
      </c>
      <c r="I244" s="32">
        <f t="shared" si="57"/>
        <v>-9.0909090909090905E-3</v>
      </c>
      <c r="J244" s="225"/>
    </row>
    <row r="245" spans="1:10" ht="15" x14ac:dyDescent="0.2">
      <c r="A245" s="277"/>
      <c r="B245" s="53" t="s">
        <v>187</v>
      </c>
      <c r="C245" s="30">
        <v>892</v>
      </c>
      <c r="D245" s="30">
        <v>960</v>
      </c>
      <c r="E245" s="54">
        <f>ROUND('BEBR 2018 Estimates'!C273,-1)</f>
        <v>980</v>
      </c>
      <c r="F245" s="31">
        <f t="shared" si="56"/>
        <v>88</v>
      </c>
      <c r="G245" s="31">
        <f t="shared" si="58"/>
        <v>20</v>
      </c>
      <c r="H245" s="32">
        <f t="shared" si="57"/>
        <v>9.8654708520179366E-2</v>
      </c>
      <c r="I245" s="32">
        <f t="shared" si="57"/>
        <v>2.0833333333333332E-2</v>
      </c>
      <c r="J245" s="225"/>
    </row>
    <row r="246" spans="1:10" ht="15" x14ac:dyDescent="0.2">
      <c r="A246" s="277"/>
      <c r="B246" s="53" t="s">
        <v>188</v>
      </c>
      <c r="C246" s="30">
        <v>686</v>
      </c>
      <c r="D246" s="30">
        <v>700</v>
      </c>
      <c r="E246" s="54">
        <f>ROUND('BEBR 2018 Estimates'!C274,-1)</f>
        <v>700</v>
      </c>
      <c r="F246" s="31">
        <f t="shared" si="56"/>
        <v>14</v>
      </c>
      <c r="G246" s="31">
        <f t="shared" si="58"/>
        <v>0</v>
      </c>
      <c r="H246" s="32">
        <f t="shared" si="57"/>
        <v>2.0408163265306121E-2</v>
      </c>
      <c r="I246" s="32">
        <f t="shared" si="57"/>
        <v>0</v>
      </c>
      <c r="J246" s="225"/>
    </row>
    <row r="247" spans="1:10" ht="15" x14ac:dyDescent="0.2">
      <c r="A247" s="277"/>
      <c r="B247" s="231"/>
      <c r="C247" s="233"/>
      <c r="D247" s="233"/>
      <c r="E247" s="228"/>
      <c r="F247" s="229"/>
      <c r="G247" s="229"/>
      <c r="H247" s="230"/>
      <c r="I247" s="230"/>
      <c r="J247" s="225"/>
    </row>
    <row r="248" spans="1:10" ht="15.75" x14ac:dyDescent="0.25">
      <c r="A248" s="277"/>
      <c r="B248" s="264" t="s">
        <v>633</v>
      </c>
      <c r="C248" s="260"/>
      <c r="D248" s="233"/>
      <c r="E248" s="228"/>
      <c r="F248" s="229"/>
      <c r="G248" s="229"/>
      <c r="H248" s="230"/>
      <c r="I248" s="230"/>
      <c r="J248" s="225"/>
    </row>
    <row r="249" spans="1:10" ht="15" x14ac:dyDescent="0.2">
      <c r="A249" s="277"/>
      <c r="B249" s="53" t="s">
        <v>190</v>
      </c>
      <c r="C249" s="30">
        <v>250</v>
      </c>
      <c r="D249" s="30">
        <v>240</v>
      </c>
      <c r="E249" s="54">
        <f>ROUND('BEBR 2018 Estimates'!C275,-1)</f>
        <v>240</v>
      </c>
      <c r="F249" s="31">
        <f t="shared" si="56"/>
        <v>-10</v>
      </c>
      <c r="G249" s="31">
        <f t="shared" si="58"/>
        <v>0</v>
      </c>
      <c r="H249" s="32">
        <f t="shared" si="57"/>
        <v>-0.04</v>
      </c>
      <c r="I249" s="32">
        <f t="shared" si="57"/>
        <v>0</v>
      </c>
      <c r="J249" s="225"/>
    </row>
    <row r="250" spans="1:10" ht="15" x14ac:dyDescent="0.2">
      <c r="A250" s="277"/>
      <c r="B250" s="53" t="s">
        <v>191</v>
      </c>
      <c r="C250" s="30">
        <v>2088</v>
      </c>
      <c r="D250" s="30">
        <v>2180</v>
      </c>
      <c r="E250" s="54">
        <f>ROUND('BEBR 2018 Estimates'!C276,-1)</f>
        <v>2190</v>
      </c>
      <c r="F250" s="31">
        <f t="shared" si="56"/>
        <v>102</v>
      </c>
      <c r="G250" s="31">
        <f t="shared" si="58"/>
        <v>10</v>
      </c>
      <c r="H250" s="32">
        <f t="shared" si="57"/>
        <v>4.8850574712643681E-2</v>
      </c>
      <c r="I250" s="32">
        <f t="shared" si="57"/>
        <v>4.5871559633027525E-3</v>
      </c>
      <c r="J250" s="225"/>
    </row>
    <row r="251" spans="1:10" ht="15" x14ac:dyDescent="0.2">
      <c r="A251" s="277"/>
      <c r="B251" s="53" t="s">
        <v>192</v>
      </c>
      <c r="C251" s="30">
        <v>6102</v>
      </c>
      <c r="D251" s="30">
        <v>7720</v>
      </c>
      <c r="E251" s="54">
        <f>ROUND('BEBR 2018 Estimates'!C277,-1)</f>
        <v>7620</v>
      </c>
      <c r="F251" s="31">
        <f t="shared" si="56"/>
        <v>1518</v>
      </c>
      <c r="G251" s="31">
        <f t="shared" si="58"/>
        <v>-100</v>
      </c>
      <c r="H251" s="32">
        <f t="shared" si="57"/>
        <v>0.2487708947885939</v>
      </c>
      <c r="I251" s="32">
        <f t="shared" si="57"/>
        <v>-1.2953367875647668E-2</v>
      </c>
      <c r="J251" s="225"/>
    </row>
    <row r="252" spans="1:10" ht="15" x14ac:dyDescent="0.2">
      <c r="A252" s="277"/>
      <c r="B252" s="53" t="s">
        <v>193</v>
      </c>
      <c r="C252" s="30">
        <v>1849</v>
      </c>
      <c r="D252" s="30">
        <v>1920</v>
      </c>
      <c r="E252" s="54">
        <f>ROUND('BEBR 2018 Estimates'!C278,-1)</f>
        <v>1890</v>
      </c>
      <c r="F252" s="31">
        <f t="shared" si="56"/>
        <v>41</v>
      </c>
      <c r="G252" s="31">
        <f t="shared" si="58"/>
        <v>-30</v>
      </c>
      <c r="H252" s="32">
        <f t="shared" si="57"/>
        <v>2.2174148188209845E-2</v>
      </c>
      <c r="I252" s="32">
        <f t="shared" si="57"/>
        <v>-1.5625E-2</v>
      </c>
      <c r="J252" s="225"/>
    </row>
    <row r="253" spans="1:10" ht="15" x14ac:dyDescent="0.2">
      <c r="A253" s="277"/>
      <c r="B253" s="53" t="s">
        <v>19</v>
      </c>
      <c r="C253" s="30">
        <v>33828</v>
      </c>
      <c r="D253" s="30">
        <v>32760</v>
      </c>
      <c r="E253" s="54">
        <f>ROUND('BEBR 2018 Estimates'!C279,-1)</f>
        <v>32900</v>
      </c>
      <c r="F253" s="31">
        <f t="shared" si="56"/>
        <v>-928</v>
      </c>
      <c r="G253" s="31">
        <f t="shared" si="58"/>
        <v>140</v>
      </c>
      <c r="H253" s="32">
        <f t="shared" si="57"/>
        <v>-2.7432895825943007E-2</v>
      </c>
      <c r="I253" s="32">
        <f t="shared" si="57"/>
        <v>4.2735042735042739E-3</v>
      </c>
      <c r="J253" s="225"/>
    </row>
    <row r="254" spans="1:10" ht="15" hidden="1" x14ac:dyDescent="0.2">
      <c r="A254" s="277"/>
      <c r="B254" s="231"/>
      <c r="C254" s="233"/>
      <c r="D254" s="233"/>
      <c r="E254" s="228"/>
      <c r="F254" s="229"/>
      <c r="G254" s="229"/>
      <c r="H254" s="230"/>
      <c r="I254" s="230"/>
      <c r="J254" s="225"/>
    </row>
    <row r="255" spans="1:10" ht="15" x14ac:dyDescent="0.2">
      <c r="A255" s="277"/>
      <c r="B255" s="231"/>
      <c r="C255" s="233"/>
      <c r="D255" s="233"/>
      <c r="E255" s="228"/>
      <c r="F255" s="229"/>
      <c r="G255" s="229"/>
      <c r="H255" s="230"/>
      <c r="I255" s="230"/>
      <c r="J255" s="225"/>
    </row>
    <row r="256" spans="1:10" ht="15.75" x14ac:dyDescent="0.25">
      <c r="A256" s="277"/>
      <c r="B256" s="264" t="s">
        <v>634</v>
      </c>
      <c r="C256" s="260">
        <v>14761</v>
      </c>
      <c r="D256" s="260">
        <v>14600</v>
      </c>
      <c r="E256" s="261">
        <f>ROUND('BEBR 2018 Estimates'!C282,-2)</f>
        <v>14700</v>
      </c>
      <c r="F256" s="262">
        <f>E256-C256</f>
        <v>-61</v>
      </c>
      <c r="G256" s="262">
        <f>E256-D256</f>
        <v>100</v>
      </c>
      <c r="H256" s="263">
        <f t="shared" ref="H256:I258" si="59">F256/C256</f>
        <v>-4.1325113474696834E-3</v>
      </c>
      <c r="I256" s="263">
        <f t="shared" si="59"/>
        <v>6.8493150684931503E-3</v>
      </c>
      <c r="J256" s="225"/>
    </row>
    <row r="257" spans="1:10" ht="15" x14ac:dyDescent="0.2">
      <c r="A257" s="277"/>
      <c r="B257" s="53" t="s">
        <v>195</v>
      </c>
      <c r="C257" s="30">
        <v>2506</v>
      </c>
      <c r="D257" s="30">
        <v>2430</v>
      </c>
      <c r="E257" s="54">
        <f>ROUND('BEBR 2018 Estimates'!C283,-1)</f>
        <v>2410</v>
      </c>
      <c r="F257" s="31">
        <f>E257-C257</f>
        <v>-96</v>
      </c>
      <c r="G257" s="31">
        <f>E257-D257</f>
        <v>-20</v>
      </c>
      <c r="H257" s="32">
        <f t="shared" si="59"/>
        <v>-3.830806065442937E-2</v>
      </c>
      <c r="I257" s="32">
        <f t="shared" si="59"/>
        <v>-8.23045267489712E-3</v>
      </c>
      <c r="J257" s="225"/>
    </row>
    <row r="258" spans="1:10" ht="15" x14ac:dyDescent="0.2">
      <c r="A258" s="277"/>
      <c r="B258" s="53" t="s">
        <v>19</v>
      </c>
      <c r="C258" s="30">
        <v>12255</v>
      </c>
      <c r="D258" s="30">
        <v>12190</v>
      </c>
      <c r="E258" s="54">
        <f>ROUND('BEBR 2018 Estimates'!C284,-1)</f>
        <v>12320</v>
      </c>
      <c r="F258" s="31">
        <f>E258-C258</f>
        <v>65</v>
      </c>
      <c r="G258" s="31">
        <f>E258-D258</f>
        <v>130</v>
      </c>
      <c r="H258" s="32">
        <f t="shared" si="59"/>
        <v>5.3039575683394534E-3</v>
      </c>
      <c r="I258" s="32">
        <f t="shared" si="59"/>
        <v>1.0664479081214109E-2</v>
      </c>
      <c r="J258" s="225"/>
    </row>
    <row r="259" spans="1:10" ht="15" x14ac:dyDescent="0.2">
      <c r="A259" s="277"/>
      <c r="B259" s="231"/>
      <c r="C259" s="233"/>
      <c r="D259" s="233"/>
      <c r="E259" s="228"/>
      <c r="F259" s="229"/>
      <c r="G259" s="229"/>
      <c r="H259" s="230"/>
      <c r="I259" s="230"/>
      <c r="J259" s="225"/>
    </row>
    <row r="260" spans="1:10" ht="15.75" x14ac:dyDescent="0.25">
      <c r="A260" s="277"/>
      <c r="B260" s="264" t="s">
        <v>635</v>
      </c>
      <c r="C260" s="260">
        <v>8870</v>
      </c>
      <c r="D260" s="260">
        <v>8500</v>
      </c>
      <c r="E260" s="261">
        <f>ROUND('BEBR 2018 Estimates'!C287,-2)</f>
        <v>8500</v>
      </c>
      <c r="F260" s="262">
        <f>E260-C260</f>
        <v>-370</v>
      </c>
      <c r="G260" s="262">
        <f>E260-D260</f>
        <v>0</v>
      </c>
      <c r="H260" s="263">
        <f t="shared" ref="H260:I262" si="60">F260/C260</f>
        <v>-4.1713641488162347E-2</v>
      </c>
      <c r="I260" s="263">
        <f t="shared" si="60"/>
        <v>0</v>
      </c>
      <c r="J260" s="225"/>
    </row>
    <row r="261" spans="1:10" ht="15" x14ac:dyDescent="0.2">
      <c r="A261" s="277"/>
      <c r="B261" s="53" t="s">
        <v>197</v>
      </c>
      <c r="C261" s="30">
        <v>1237</v>
      </c>
      <c r="D261" s="30">
        <v>1230</v>
      </c>
      <c r="E261" s="54">
        <f>ROUND('BEBR 2018 Estimates'!C288,-1)</f>
        <v>1210</v>
      </c>
      <c r="F261" s="31">
        <f>E261-C261</f>
        <v>-27</v>
      </c>
      <c r="G261" s="31">
        <f>E261-D261</f>
        <v>-20</v>
      </c>
      <c r="H261" s="32">
        <f t="shared" si="60"/>
        <v>-2.1827000808407437E-2</v>
      </c>
      <c r="I261" s="32">
        <f t="shared" si="60"/>
        <v>-1.6260162601626018E-2</v>
      </c>
      <c r="J261" s="225"/>
    </row>
    <row r="262" spans="1:10" ht="15" x14ac:dyDescent="0.2">
      <c r="A262" s="277"/>
      <c r="B262" s="53" t="s">
        <v>19</v>
      </c>
      <c r="C262" s="30">
        <v>7633</v>
      </c>
      <c r="D262" s="30">
        <v>7250</v>
      </c>
      <c r="E262" s="54">
        <f>ROUND('BEBR 2018 Estimates'!C289,-1)</f>
        <v>7290</v>
      </c>
      <c r="F262" s="31">
        <f>E262-C262</f>
        <v>-343</v>
      </c>
      <c r="G262" s="31">
        <f>E262-D262</f>
        <v>40</v>
      </c>
      <c r="H262" s="32">
        <f t="shared" si="60"/>
        <v>-4.4936460107428272E-2</v>
      </c>
      <c r="I262" s="32">
        <f t="shared" si="60"/>
        <v>5.5172413793103444E-3</v>
      </c>
      <c r="J262" s="225"/>
    </row>
    <row r="263" spans="1:10" ht="15" x14ac:dyDescent="0.2">
      <c r="A263" s="277"/>
      <c r="B263" s="231"/>
      <c r="C263" s="233"/>
      <c r="D263" s="233"/>
      <c r="E263" s="228"/>
      <c r="F263" s="229"/>
      <c r="G263" s="229"/>
      <c r="H263" s="230"/>
      <c r="I263" s="230"/>
      <c r="J263" s="225"/>
    </row>
    <row r="264" spans="1:10" ht="15.75" x14ac:dyDescent="0.25">
      <c r="A264" s="277"/>
      <c r="B264" s="264" t="s">
        <v>636</v>
      </c>
      <c r="C264" s="260">
        <v>297047</v>
      </c>
      <c r="D264" s="260">
        <v>331700</v>
      </c>
      <c r="E264" s="261">
        <f>ROUND('BEBR 2018 Estimates'!C292,-2)</f>
        <v>342900</v>
      </c>
      <c r="F264" s="262">
        <f t="shared" ref="F264:F279" si="61">E264-C264</f>
        <v>45853</v>
      </c>
      <c r="G264" s="262">
        <f t="shared" ref="G264:G279" si="62">E264-D264</f>
        <v>11200</v>
      </c>
      <c r="H264" s="263">
        <f t="shared" ref="H264:I279" si="63">F264/C264</f>
        <v>0.15436277760758399</v>
      </c>
      <c r="I264" s="263">
        <f t="shared" si="63"/>
        <v>3.3765450708471513E-2</v>
      </c>
      <c r="J264" s="225"/>
    </row>
    <row r="265" spans="1:10" ht="15" x14ac:dyDescent="0.2">
      <c r="A265" s="277"/>
      <c r="B265" s="53" t="s">
        <v>199</v>
      </c>
      <c r="C265" s="30">
        <v>1810</v>
      </c>
      <c r="D265" s="30">
        <v>1880</v>
      </c>
      <c r="E265" s="54">
        <f>ROUND('BEBR 2018 Estimates'!C293,-1)</f>
        <v>1910</v>
      </c>
      <c r="F265" s="31">
        <f t="shared" si="61"/>
        <v>100</v>
      </c>
      <c r="G265" s="31">
        <f t="shared" si="62"/>
        <v>30</v>
      </c>
      <c r="H265" s="32">
        <f t="shared" si="63"/>
        <v>5.5248618784530384E-2</v>
      </c>
      <c r="I265" s="32">
        <f t="shared" si="63"/>
        <v>1.5957446808510637E-2</v>
      </c>
      <c r="J265" s="225"/>
    </row>
    <row r="266" spans="1:10" ht="15" x14ac:dyDescent="0.2">
      <c r="A266" s="277"/>
      <c r="B266" s="53" t="s">
        <v>200</v>
      </c>
      <c r="C266" s="30">
        <v>28742</v>
      </c>
      <c r="D266" s="30">
        <v>35810</v>
      </c>
      <c r="E266" s="54">
        <f>ROUND('BEBR 2018 Estimates'!C294,-1)</f>
        <v>38910</v>
      </c>
      <c r="F266" s="31">
        <f t="shared" si="61"/>
        <v>10168</v>
      </c>
      <c r="G266" s="31">
        <f t="shared" si="62"/>
        <v>3100</v>
      </c>
      <c r="H266" s="32">
        <f t="shared" si="63"/>
        <v>0.35376800501008976</v>
      </c>
      <c r="I266" s="32">
        <f t="shared" si="63"/>
        <v>8.6567997765987156E-2</v>
      </c>
      <c r="J266" s="225"/>
    </row>
    <row r="267" spans="1:10" ht="15" x14ac:dyDescent="0.2">
      <c r="A267" s="277"/>
      <c r="B267" s="53" t="s">
        <v>201</v>
      </c>
      <c r="C267" s="30">
        <v>18558</v>
      </c>
      <c r="D267" s="30">
        <v>20880</v>
      </c>
      <c r="E267" s="54">
        <f>ROUND('BEBR 2018 Estimates'!C295,-1)</f>
        <v>21040</v>
      </c>
      <c r="F267" s="31">
        <f t="shared" si="61"/>
        <v>2482</v>
      </c>
      <c r="G267" s="31">
        <f t="shared" si="62"/>
        <v>160</v>
      </c>
      <c r="H267" s="32">
        <f t="shared" si="63"/>
        <v>0.13374286022200668</v>
      </c>
      <c r="I267" s="32">
        <f t="shared" si="63"/>
        <v>7.6628352490421452E-3</v>
      </c>
      <c r="J267" s="225"/>
    </row>
    <row r="268" spans="1:10" ht="15" x14ac:dyDescent="0.2">
      <c r="A268" s="277"/>
      <c r="B268" s="53" t="s">
        <v>202</v>
      </c>
      <c r="C268" s="30">
        <v>4078</v>
      </c>
      <c r="D268" s="30">
        <v>7290</v>
      </c>
      <c r="E268" s="54">
        <f>ROUND('BEBR 2018 Estimates'!C296,-1)</f>
        <v>8960</v>
      </c>
      <c r="F268" s="31">
        <f t="shared" si="61"/>
        <v>4882</v>
      </c>
      <c r="G268" s="31">
        <f t="shared" si="62"/>
        <v>1670</v>
      </c>
      <c r="H268" s="32">
        <f t="shared" si="63"/>
        <v>1.1971554683668464</v>
      </c>
      <c r="I268" s="32">
        <f t="shared" si="63"/>
        <v>0.22908093278463648</v>
      </c>
      <c r="J268" s="225"/>
    </row>
    <row r="269" spans="1:10" ht="15" x14ac:dyDescent="0.2">
      <c r="A269" s="277"/>
      <c r="B269" s="53" t="s">
        <v>203</v>
      </c>
      <c r="C269" s="30">
        <v>8729</v>
      </c>
      <c r="D269" s="30">
        <v>15210</v>
      </c>
      <c r="E269" s="54">
        <f>ROUND('BEBR 2018 Estimates'!C297,-1)</f>
        <v>16410</v>
      </c>
      <c r="F269" s="31">
        <f t="shared" si="61"/>
        <v>7681</v>
      </c>
      <c r="G269" s="31">
        <f t="shared" si="62"/>
        <v>1200</v>
      </c>
      <c r="H269" s="32">
        <f t="shared" si="63"/>
        <v>0.87994042845686793</v>
      </c>
      <c r="I269" s="32">
        <f t="shared" si="63"/>
        <v>7.8895463510848127E-2</v>
      </c>
      <c r="J269" s="225"/>
    </row>
    <row r="270" spans="1:10" ht="15" x14ac:dyDescent="0.2">
      <c r="A270" s="277"/>
      <c r="B270" s="53" t="s">
        <v>204</v>
      </c>
      <c r="C270" s="30">
        <v>1098</v>
      </c>
      <c r="D270" s="30">
        <v>1360</v>
      </c>
      <c r="E270" s="54">
        <f>ROUND('BEBR 2018 Estimates'!C298,-1)</f>
        <v>1500</v>
      </c>
      <c r="F270" s="31">
        <f t="shared" si="61"/>
        <v>402</v>
      </c>
      <c r="G270" s="31">
        <f t="shared" si="62"/>
        <v>140</v>
      </c>
      <c r="H270" s="32">
        <f t="shared" si="63"/>
        <v>0.36612021857923499</v>
      </c>
      <c r="I270" s="32">
        <f t="shared" si="63"/>
        <v>0.10294117647058823</v>
      </c>
      <c r="J270" s="225"/>
    </row>
    <row r="271" spans="1:10" ht="15" x14ac:dyDescent="0.2">
      <c r="A271" s="277"/>
      <c r="B271" s="53" t="s">
        <v>205</v>
      </c>
      <c r="C271" s="30">
        <v>13926</v>
      </c>
      <c r="D271" s="30">
        <v>14820</v>
      </c>
      <c r="E271" s="54">
        <f>ROUND('BEBR 2018 Estimates'!C299,-1)</f>
        <v>14960</v>
      </c>
      <c r="F271" s="31">
        <f t="shared" si="61"/>
        <v>1034</v>
      </c>
      <c r="G271" s="31">
        <f t="shared" si="62"/>
        <v>140</v>
      </c>
      <c r="H271" s="32">
        <f t="shared" si="63"/>
        <v>7.4249605055292253E-2</v>
      </c>
      <c r="I271" s="32">
        <f t="shared" si="63"/>
        <v>9.4466936572199737E-3</v>
      </c>
      <c r="J271" s="225"/>
    </row>
    <row r="272" spans="1:10" ht="15" x14ac:dyDescent="0.2">
      <c r="A272" s="277"/>
      <c r="B272" s="53" t="s">
        <v>206</v>
      </c>
      <c r="C272" s="30">
        <v>20117</v>
      </c>
      <c r="D272" s="30">
        <v>21910</v>
      </c>
      <c r="E272" s="54">
        <f>ROUND('BEBR 2018 Estimates'!C300,-1)</f>
        <v>23300</v>
      </c>
      <c r="F272" s="31">
        <f t="shared" si="61"/>
        <v>3183</v>
      </c>
      <c r="G272" s="31">
        <f t="shared" si="62"/>
        <v>1390</v>
      </c>
      <c r="H272" s="32">
        <f t="shared" si="63"/>
        <v>0.15822438733409555</v>
      </c>
      <c r="I272" s="32">
        <f t="shared" si="63"/>
        <v>6.3441350981287087E-2</v>
      </c>
      <c r="J272" s="225"/>
    </row>
    <row r="273" spans="1:10" ht="15" x14ac:dyDescent="0.2">
      <c r="A273" s="277"/>
      <c r="B273" s="53" t="s">
        <v>207</v>
      </c>
      <c r="C273" s="30">
        <v>5101</v>
      </c>
      <c r="D273" s="30">
        <v>5620</v>
      </c>
      <c r="E273" s="54">
        <f>ROUND('BEBR 2018 Estimates'!C301,-1)</f>
        <v>5830</v>
      </c>
      <c r="F273" s="31">
        <f t="shared" si="61"/>
        <v>729</v>
      </c>
      <c r="G273" s="31">
        <f t="shared" si="62"/>
        <v>210</v>
      </c>
      <c r="H273" s="32">
        <f t="shared" si="63"/>
        <v>0.14291315428347384</v>
      </c>
      <c r="I273" s="32">
        <f t="shared" si="63"/>
        <v>3.7366548042704624E-2</v>
      </c>
      <c r="J273" s="225"/>
    </row>
    <row r="274" spans="1:10" ht="15" x14ac:dyDescent="0.2">
      <c r="A274" s="277"/>
      <c r="B274" s="53" t="s">
        <v>208</v>
      </c>
      <c r="C274" s="30">
        <v>9403</v>
      </c>
      <c r="D274" s="30">
        <v>11680</v>
      </c>
      <c r="E274" s="54">
        <f>ROUND('BEBR 2018 Estimates'!C302,-1)</f>
        <v>12350</v>
      </c>
      <c r="F274" s="31">
        <f t="shared" si="61"/>
        <v>2947</v>
      </c>
      <c r="G274" s="31">
        <f t="shared" si="62"/>
        <v>670</v>
      </c>
      <c r="H274" s="32">
        <f t="shared" si="63"/>
        <v>0.31341061363394662</v>
      </c>
      <c r="I274" s="32">
        <f t="shared" si="63"/>
        <v>5.7363013698630137E-2</v>
      </c>
      <c r="J274" s="225"/>
    </row>
    <row r="275" spans="1:10" ht="15" x14ac:dyDescent="0.2">
      <c r="A275" s="277"/>
      <c r="B275" s="53" t="s">
        <v>209</v>
      </c>
      <c r="C275" s="30">
        <v>1463</v>
      </c>
      <c r="D275" s="30">
        <v>1780</v>
      </c>
      <c r="E275" s="54">
        <f>ROUND('BEBR 2018 Estimates'!C303,-1)</f>
        <v>1850</v>
      </c>
      <c r="F275" s="31">
        <f t="shared" si="61"/>
        <v>387</v>
      </c>
      <c r="G275" s="31">
        <f t="shared" si="62"/>
        <v>70</v>
      </c>
      <c r="H275" s="32">
        <f t="shared" si="63"/>
        <v>0.26452494873547505</v>
      </c>
      <c r="I275" s="32">
        <f t="shared" si="63"/>
        <v>3.9325842696629212E-2</v>
      </c>
      <c r="J275" s="225"/>
    </row>
    <row r="276" spans="1:10" ht="15" x14ac:dyDescent="0.2">
      <c r="A276" s="277"/>
      <c r="B276" s="53" t="s">
        <v>210</v>
      </c>
      <c r="C276" s="30">
        <v>12370</v>
      </c>
      <c r="D276" s="30">
        <v>14280</v>
      </c>
      <c r="E276" s="54">
        <f>ROUND('BEBR 2018 Estimates'!C304,-1)</f>
        <v>14540</v>
      </c>
      <c r="F276" s="31">
        <f t="shared" si="61"/>
        <v>2170</v>
      </c>
      <c r="G276" s="31">
        <f t="shared" si="62"/>
        <v>260</v>
      </c>
      <c r="H276" s="32">
        <f t="shared" si="63"/>
        <v>0.17542441390460792</v>
      </c>
      <c r="I276" s="32">
        <f t="shared" si="63"/>
        <v>1.8207282913165267E-2</v>
      </c>
      <c r="J276" s="225"/>
    </row>
    <row r="277" spans="1:10" ht="15" x14ac:dyDescent="0.2">
      <c r="A277" s="277"/>
      <c r="B277" s="53" t="s">
        <v>211</v>
      </c>
      <c r="C277" s="30">
        <v>13951</v>
      </c>
      <c r="D277" s="30">
        <v>16320</v>
      </c>
      <c r="E277" s="54">
        <f>ROUND('BEBR 2018 Estimates'!C305,-1)</f>
        <v>17350</v>
      </c>
      <c r="F277" s="31">
        <f t="shared" si="61"/>
        <v>3399</v>
      </c>
      <c r="G277" s="31">
        <f t="shared" si="62"/>
        <v>1030</v>
      </c>
      <c r="H277" s="32">
        <f t="shared" si="63"/>
        <v>0.24363844885671279</v>
      </c>
      <c r="I277" s="32">
        <f t="shared" si="63"/>
        <v>6.3112745098039214E-2</v>
      </c>
      <c r="J277" s="225"/>
    </row>
    <row r="278" spans="1:10" ht="15" x14ac:dyDescent="0.2">
      <c r="A278" s="277"/>
      <c r="B278" s="53" t="s">
        <v>212</v>
      </c>
      <c r="C278" s="30">
        <v>3456</v>
      </c>
      <c r="D278" s="30">
        <v>4020</v>
      </c>
      <c r="E278" s="54">
        <f>ROUND('BEBR 2018 Estimates'!C306,-1)</f>
        <v>4080</v>
      </c>
      <c r="F278" s="31">
        <f t="shared" si="61"/>
        <v>624</v>
      </c>
      <c r="G278" s="31">
        <f t="shared" si="62"/>
        <v>60</v>
      </c>
      <c r="H278" s="32">
        <f t="shared" si="63"/>
        <v>0.18055555555555555</v>
      </c>
      <c r="I278" s="32">
        <f t="shared" si="63"/>
        <v>1.4925373134328358E-2</v>
      </c>
      <c r="J278" s="225"/>
    </row>
    <row r="279" spans="1:10" ht="15" x14ac:dyDescent="0.2">
      <c r="A279" s="277"/>
      <c r="B279" s="53" t="s">
        <v>19</v>
      </c>
      <c r="C279" s="30">
        <v>154245</v>
      </c>
      <c r="D279" s="30">
        <v>158880</v>
      </c>
      <c r="E279" s="54">
        <f>ROUND('BEBR 2018 Estimates'!C307,-1)</f>
        <v>159950</v>
      </c>
      <c r="F279" s="31">
        <f t="shared" si="61"/>
        <v>5705</v>
      </c>
      <c r="G279" s="31">
        <f t="shared" si="62"/>
        <v>1070</v>
      </c>
      <c r="H279" s="32">
        <f t="shared" si="63"/>
        <v>3.6986612207851148E-2</v>
      </c>
      <c r="I279" s="32">
        <f t="shared" si="63"/>
        <v>6.7346424974823764E-3</v>
      </c>
      <c r="J279" s="225"/>
    </row>
    <row r="280" spans="1:10" ht="15" x14ac:dyDescent="0.2">
      <c r="A280" s="277"/>
      <c r="B280" s="231"/>
      <c r="C280" s="233"/>
      <c r="D280" s="233"/>
      <c r="E280" s="228"/>
      <c r="F280" s="229"/>
      <c r="G280" s="229"/>
      <c r="H280" s="230"/>
      <c r="I280" s="230"/>
      <c r="J280" s="225"/>
    </row>
    <row r="281" spans="1:10" ht="15.75" x14ac:dyDescent="0.25">
      <c r="A281" s="277"/>
      <c r="B281" s="264" t="s">
        <v>637</v>
      </c>
      <c r="C281" s="260">
        <v>618754</v>
      </c>
      <c r="D281" s="260">
        <v>698500</v>
      </c>
      <c r="E281" s="261">
        <f>ROUND('BEBR 2018 Estimates'!C310,-2)</f>
        <v>713900</v>
      </c>
      <c r="F281" s="262">
        <f t="shared" ref="F281:F288" si="64">E281-C281</f>
        <v>95146</v>
      </c>
      <c r="G281" s="262">
        <f t="shared" ref="G281:G288" si="65">E281-D281</f>
        <v>15400</v>
      </c>
      <c r="H281" s="263">
        <f t="shared" ref="H281:I288" si="66">F281/C281</f>
        <v>0.15377031906056365</v>
      </c>
      <c r="I281" s="263">
        <f t="shared" si="66"/>
        <v>2.2047244094488189E-2</v>
      </c>
      <c r="J281" s="225"/>
    </row>
    <row r="282" spans="1:10" ht="15" x14ac:dyDescent="0.2">
      <c r="A282" s="277"/>
      <c r="B282" s="53" t="s">
        <v>214</v>
      </c>
      <c r="C282" s="30">
        <v>43857</v>
      </c>
      <c r="D282" s="30">
        <v>50140</v>
      </c>
      <c r="E282" s="54">
        <f>ROUND('BEBR 2018 Estimates'!C311,-1)</f>
        <v>51180</v>
      </c>
      <c r="F282" s="31">
        <f t="shared" si="64"/>
        <v>7323</v>
      </c>
      <c r="G282" s="31">
        <f t="shared" si="65"/>
        <v>1040</v>
      </c>
      <c r="H282" s="32">
        <f t="shared" si="66"/>
        <v>0.16697448525890965</v>
      </c>
      <c r="I282" s="32">
        <f t="shared" si="66"/>
        <v>2.0741922616673316E-2</v>
      </c>
      <c r="J282" s="225"/>
    </row>
    <row r="283" spans="1:10" ht="15" x14ac:dyDescent="0.2">
      <c r="A283" s="277"/>
      <c r="B283" s="53" t="s">
        <v>215</v>
      </c>
      <c r="C283" s="30">
        <v>154305</v>
      </c>
      <c r="D283" s="30">
        <v>175060</v>
      </c>
      <c r="E283" s="54">
        <f>ROUND('BEBR 2018 Estimates'!C312,-1)</f>
        <v>180200</v>
      </c>
      <c r="F283" s="31">
        <f t="shared" si="64"/>
        <v>25895</v>
      </c>
      <c r="G283" s="31">
        <f t="shared" si="65"/>
        <v>5140</v>
      </c>
      <c r="H283" s="32">
        <f t="shared" si="66"/>
        <v>0.16781698583973301</v>
      </c>
      <c r="I283" s="32">
        <f t="shared" si="66"/>
        <v>2.9361361818804981E-2</v>
      </c>
      <c r="J283" s="225"/>
    </row>
    <row r="284" spans="1:10" ht="18" x14ac:dyDescent="0.2">
      <c r="A284" s="277"/>
      <c r="B284" s="53" t="s">
        <v>1453</v>
      </c>
      <c r="C284" s="30">
        <v>0</v>
      </c>
      <c r="D284" s="30">
        <v>30950</v>
      </c>
      <c r="E284" s="54">
        <f>ROUND('BEBR 2018 Estimates'!C313,-1)</f>
        <v>31810</v>
      </c>
      <c r="F284" s="31">
        <f>E284-C284</f>
        <v>31810</v>
      </c>
      <c r="G284" s="31">
        <f t="shared" si="65"/>
        <v>860</v>
      </c>
      <c r="H284" s="253" t="s">
        <v>217</v>
      </c>
      <c r="I284" s="32">
        <f t="shared" si="66"/>
        <v>2.7786752827140548E-2</v>
      </c>
      <c r="J284" s="225"/>
    </row>
    <row r="285" spans="1:10" ht="15" x14ac:dyDescent="0.2">
      <c r="A285" s="277"/>
      <c r="B285" s="53" t="s">
        <v>218</v>
      </c>
      <c r="C285" s="30">
        <v>62298</v>
      </c>
      <c r="D285" s="30">
        <v>79110</v>
      </c>
      <c r="E285" s="54">
        <f>ROUND('BEBR 2018 Estimates'!C314,-1)</f>
        <v>81870</v>
      </c>
      <c r="F285" s="31">
        <f t="shared" si="64"/>
        <v>19572</v>
      </c>
      <c r="G285" s="31">
        <f t="shared" si="65"/>
        <v>2760</v>
      </c>
      <c r="H285" s="32">
        <f t="shared" si="66"/>
        <v>0.31416738900125207</v>
      </c>
      <c r="I285" s="32">
        <f t="shared" si="66"/>
        <v>3.4888130451270385E-2</v>
      </c>
      <c r="J285" s="225"/>
    </row>
    <row r="286" spans="1:10" ht="15" x14ac:dyDescent="0.2">
      <c r="A286" s="277"/>
      <c r="B286" s="53" t="s">
        <v>219</v>
      </c>
      <c r="C286" s="30">
        <v>6277</v>
      </c>
      <c r="D286" s="30">
        <v>6330</v>
      </c>
      <c r="E286" s="54">
        <f>ROUND('BEBR 2018 Estimates'!C315,-1)</f>
        <v>6410</v>
      </c>
      <c r="F286" s="31">
        <f t="shared" si="64"/>
        <v>133</v>
      </c>
      <c r="G286" s="31">
        <f t="shared" si="65"/>
        <v>80</v>
      </c>
      <c r="H286" s="32">
        <f t="shared" si="66"/>
        <v>2.118846582762466E-2</v>
      </c>
      <c r="I286" s="32">
        <f t="shared" si="66"/>
        <v>1.2638230647709321E-2</v>
      </c>
      <c r="J286" s="225"/>
    </row>
    <row r="287" spans="1:10" ht="15" x14ac:dyDescent="0.2">
      <c r="A287" s="277"/>
      <c r="B287" s="53" t="s">
        <v>220</v>
      </c>
      <c r="C287" s="30">
        <v>6469</v>
      </c>
      <c r="D287" s="30">
        <v>6660</v>
      </c>
      <c r="E287" s="54">
        <f>ROUND('BEBR 2018 Estimates'!C316,-1)</f>
        <v>6700</v>
      </c>
      <c r="F287" s="31">
        <f t="shared" si="64"/>
        <v>231</v>
      </c>
      <c r="G287" s="31">
        <f t="shared" si="65"/>
        <v>40</v>
      </c>
      <c r="H287" s="32">
        <f t="shared" si="66"/>
        <v>3.570876487865203E-2</v>
      </c>
      <c r="I287" s="32">
        <f t="shared" si="66"/>
        <v>6.006006006006006E-3</v>
      </c>
      <c r="J287" s="225"/>
    </row>
    <row r="288" spans="1:10" ht="15" x14ac:dyDescent="0.2">
      <c r="A288" s="277"/>
      <c r="B288" s="53" t="s">
        <v>19</v>
      </c>
      <c r="C288" s="30">
        <v>345548</v>
      </c>
      <c r="D288" s="30">
        <v>350230</v>
      </c>
      <c r="E288" s="54">
        <f>ROUND('BEBR 2018 Estimates'!C317,-1)</f>
        <v>355740</v>
      </c>
      <c r="F288" s="31">
        <f t="shared" si="64"/>
        <v>10192</v>
      </c>
      <c r="G288" s="31">
        <f t="shared" si="65"/>
        <v>5510</v>
      </c>
      <c r="H288" s="32">
        <f t="shared" si="66"/>
        <v>2.9495178672716959E-2</v>
      </c>
      <c r="I288" s="32">
        <f t="shared" si="66"/>
        <v>1.5732518630614169E-2</v>
      </c>
      <c r="J288" s="225"/>
    </row>
    <row r="289" spans="1:10" ht="15" x14ac:dyDescent="0.2">
      <c r="A289" s="277"/>
      <c r="B289" s="231"/>
      <c r="C289" s="233"/>
      <c r="D289" s="233"/>
      <c r="E289" s="228"/>
      <c r="F289" s="229"/>
      <c r="G289" s="229"/>
      <c r="H289" s="230"/>
      <c r="I289" s="230"/>
      <c r="J289" s="225"/>
    </row>
    <row r="290" spans="1:10" ht="15.75" x14ac:dyDescent="0.25">
      <c r="A290" s="277"/>
      <c r="B290" s="264" t="s">
        <v>638</v>
      </c>
      <c r="C290" s="260">
        <v>275487</v>
      </c>
      <c r="D290" s="260">
        <v>287900</v>
      </c>
      <c r="E290" s="261">
        <f>ROUND('BEBR 2018 Estimates'!C320,-2)</f>
        <v>292300</v>
      </c>
      <c r="F290" s="262">
        <f>E290-C290</f>
        <v>16813</v>
      </c>
      <c r="G290" s="262">
        <f>E290-D290</f>
        <v>4400</v>
      </c>
      <c r="H290" s="263">
        <f t="shared" ref="H290:I292" si="67">F290/C290</f>
        <v>6.1030103053864609E-2</v>
      </c>
      <c r="I290" s="263">
        <f t="shared" si="67"/>
        <v>1.528308440430705E-2</v>
      </c>
      <c r="J290" s="225"/>
    </row>
    <row r="291" spans="1:10" ht="15" x14ac:dyDescent="0.2">
      <c r="A291" s="277"/>
      <c r="B291" s="53" t="s">
        <v>222</v>
      </c>
      <c r="C291" s="30">
        <v>181376</v>
      </c>
      <c r="D291" s="30">
        <v>189630</v>
      </c>
      <c r="E291" s="54">
        <f>ROUND('BEBR 2018 Estimates'!C321,-1)</f>
        <v>192380</v>
      </c>
      <c r="F291" s="31">
        <f>E291-C291</f>
        <v>11004</v>
      </c>
      <c r="G291" s="31">
        <f>E291-D291</f>
        <v>2750</v>
      </c>
      <c r="H291" s="32">
        <f t="shared" si="67"/>
        <v>6.0669548341566688E-2</v>
      </c>
      <c r="I291" s="32">
        <f t="shared" si="67"/>
        <v>1.4501924800928124E-2</v>
      </c>
      <c r="J291" s="225"/>
    </row>
    <row r="292" spans="1:10" ht="15" x14ac:dyDescent="0.2">
      <c r="A292" s="277"/>
      <c r="B292" s="53" t="s">
        <v>19</v>
      </c>
      <c r="C292" s="30">
        <v>94111</v>
      </c>
      <c r="D292" s="30">
        <v>98270</v>
      </c>
      <c r="E292" s="54">
        <f>ROUND('BEBR 2018 Estimates'!C322,-1)</f>
        <v>99950</v>
      </c>
      <c r="F292" s="31">
        <f>E292-C292</f>
        <v>5839</v>
      </c>
      <c r="G292" s="31">
        <f>E292-D292</f>
        <v>1680</v>
      </c>
      <c r="H292" s="32">
        <f t="shared" si="67"/>
        <v>6.2043756840326848E-2</v>
      </c>
      <c r="I292" s="32">
        <f t="shared" si="67"/>
        <v>1.7095756588989517E-2</v>
      </c>
      <c r="J292" s="225"/>
    </row>
    <row r="293" spans="1:10" ht="15" x14ac:dyDescent="0.2">
      <c r="A293" s="277"/>
      <c r="B293" s="231"/>
      <c r="C293" s="233"/>
      <c r="D293" s="233"/>
      <c r="E293" s="228"/>
      <c r="F293" s="229"/>
      <c r="G293" s="229"/>
      <c r="H293" s="230"/>
      <c r="I293" s="230"/>
      <c r="J293" s="225"/>
    </row>
    <row r="294" spans="1:10" ht="15.75" x14ac:dyDescent="0.25">
      <c r="A294" s="277"/>
      <c r="B294" s="264" t="s">
        <v>639</v>
      </c>
      <c r="C294" s="260">
        <v>40801</v>
      </c>
      <c r="D294" s="260">
        <v>41000</v>
      </c>
      <c r="E294" s="261">
        <f>ROUND('BEBR 2018 Estimates'!C325,-2)</f>
        <v>41100</v>
      </c>
      <c r="F294" s="262">
        <f t="shared" ref="F294:F303" si="68">E294-C294</f>
        <v>299</v>
      </c>
      <c r="G294" s="262">
        <f t="shared" ref="G294:G303" si="69">E294-D294</f>
        <v>100</v>
      </c>
      <c r="H294" s="263">
        <f t="shared" ref="H294:I303" si="70">F294/C294</f>
        <v>7.3282517585353301E-3</v>
      </c>
      <c r="I294" s="263">
        <f t="shared" si="70"/>
        <v>2.4390243902439024E-3</v>
      </c>
      <c r="J294" s="225"/>
    </row>
    <row r="295" spans="1:10" ht="15" x14ac:dyDescent="0.2">
      <c r="A295" s="277"/>
      <c r="B295" s="53" t="s">
        <v>224</v>
      </c>
      <c r="C295" s="30">
        <v>1113</v>
      </c>
      <c r="D295" s="30">
        <v>1140</v>
      </c>
      <c r="E295" s="54">
        <f>ROUND('BEBR 2018 Estimates'!C326,-1)</f>
        <v>1130</v>
      </c>
      <c r="F295" s="31">
        <f t="shared" si="68"/>
        <v>17</v>
      </c>
      <c r="G295" s="31">
        <f t="shared" si="69"/>
        <v>-10</v>
      </c>
      <c r="H295" s="32">
        <f t="shared" si="70"/>
        <v>1.5274034141958671E-2</v>
      </c>
      <c r="I295" s="32">
        <f t="shared" si="70"/>
        <v>-8.771929824561403E-3</v>
      </c>
      <c r="J295" s="225"/>
    </row>
    <row r="296" spans="1:10" ht="15" x14ac:dyDescent="0.2">
      <c r="A296" s="277"/>
      <c r="B296" s="53" t="s">
        <v>225</v>
      </c>
      <c r="C296" s="30">
        <v>702</v>
      </c>
      <c r="D296" s="30">
        <v>710</v>
      </c>
      <c r="E296" s="54">
        <f>ROUND('BEBR 2018 Estimates'!C327,-1)</f>
        <v>710</v>
      </c>
      <c r="F296" s="31">
        <f t="shared" si="68"/>
        <v>8</v>
      </c>
      <c r="G296" s="31">
        <f t="shared" si="69"/>
        <v>0</v>
      </c>
      <c r="H296" s="32">
        <f t="shared" si="70"/>
        <v>1.1396011396011397E-2</v>
      </c>
      <c r="I296" s="32">
        <f t="shared" si="70"/>
        <v>0</v>
      </c>
      <c r="J296" s="225"/>
    </row>
    <row r="297" spans="1:10" ht="15" x14ac:dyDescent="0.2">
      <c r="A297" s="277"/>
      <c r="B297" s="53" t="s">
        <v>226</v>
      </c>
      <c r="C297" s="30">
        <v>2245</v>
      </c>
      <c r="D297" s="30">
        <v>2270</v>
      </c>
      <c r="E297" s="54">
        <f>ROUND('BEBR 2018 Estimates'!C328,-1)</f>
        <v>2220</v>
      </c>
      <c r="F297" s="31">
        <f t="shared" si="68"/>
        <v>-25</v>
      </c>
      <c r="G297" s="31">
        <f t="shared" si="69"/>
        <v>-50</v>
      </c>
      <c r="H297" s="32">
        <f t="shared" si="70"/>
        <v>-1.1135857461024499E-2</v>
      </c>
      <c r="I297" s="32">
        <f t="shared" si="70"/>
        <v>-2.2026431718061675E-2</v>
      </c>
      <c r="J297" s="225"/>
    </row>
    <row r="298" spans="1:10" ht="15" x14ac:dyDescent="0.2">
      <c r="A298" s="277"/>
      <c r="B298" s="53" t="s">
        <v>139</v>
      </c>
      <c r="C298" s="30">
        <v>486</v>
      </c>
      <c r="D298" s="30">
        <v>510</v>
      </c>
      <c r="E298" s="54">
        <f>ROUND('BEBR 2018 Estimates'!C329,-1)</f>
        <v>500</v>
      </c>
      <c r="F298" s="31">
        <f t="shared" si="68"/>
        <v>14</v>
      </c>
      <c r="G298" s="31">
        <f t="shared" si="69"/>
        <v>-10</v>
      </c>
      <c r="H298" s="32">
        <f t="shared" si="70"/>
        <v>2.8806584362139918E-2</v>
      </c>
      <c r="I298" s="32">
        <f t="shared" si="70"/>
        <v>-1.9607843137254902E-2</v>
      </c>
      <c r="J298" s="225"/>
    </row>
    <row r="299" spans="1:10" ht="15" x14ac:dyDescent="0.2">
      <c r="A299" s="277"/>
      <c r="B299" s="53" t="s">
        <v>227</v>
      </c>
      <c r="C299" s="30">
        <v>1325</v>
      </c>
      <c r="D299" s="30">
        <v>1310</v>
      </c>
      <c r="E299" s="54">
        <f>ROUND('BEBR 2018 Estimates'!C330,-1)</f>
        <v>1290</v>
      </c>
      <c r="F299" s="31">
        <f t="shared" si="68"/>
        <v>-35</v>
      </c>
      <c r="G299" s="31">
        <f t="shared" si="69"/>
        <v>-20</v>
      </c>
      <c r="H299" s="32">
        <f t="shared" si="70"/>
        <v>-2.6415094339622643E-2</v>
      </c>
      <c r="I299" s="32">
        <f t="shared" si="70"/>
        <v>-1.5267175572519083E-2</v>
      </c>
      <c r="J299" s="225"/>
    </row>
    <row r="300" spans="1:10" ht="15" x14ac:dyDescent="0.2">
      <c r="A300" s="277"/>
      <c r="B300" s="53" t="s">
        <v>228</v>
      </c>
      <c r="C300" s="30">
        <v>134</v>
      </c>
      <c r="D300" s="30">
        <v>120</v>
      </c>
      <c r="E300" s="54">
        <f>ROUND('BEBR 2018 Estimates'!C331,-1)</f>
        <v>120</v>
      </c>
      <c r="F300" s="31">
        <f t="shared" si="68"/>
        <v>-14</v>
      </c>
      <c r="G300" s="31">
        <f t="shared" si="69"/>
        <v>0</v>
      </c>
      <c r="H300" s="32">
        <f t="shared" si="70"/>
        <v>-0.1044776119402985</v>
      </c>
      <c r="I300" s="32">
        <f t="shared" si="70"/>
        <v>0</v>
      </c>
      <c r="J300" s="225"/>
    </row>
    <row r="301" spans="1:10" ht="15" x14ac:dyDescent="0.2">
      <c r="A301" s="277"/>
      <c r="B301" s="53" t="s">
        <v>229</v>
      </c>
      <c r="C301" s="30">
        <v>2768</v>
      </c>
      <c r="D301" s="30">
        <v>2900</v>
      </c>
      <c r="E301" s="54">
        <f>ROUND('BEBR 2018 Estimates'!C332,-1)</f>
        <v>2940</v>
      </c>
      <c r="F301" s="31">
        <f t="shared" si="68"/>
        <v>172</v>
      </c>
      <c r="G301" s="31">
        <f t="shared" si="69"/>
        <v>40</v>
      </c>
      <c r="H301" s="32">
        <f t="shared" si="70"/>
        <v>6.2138728323699419E-2</v>
      </c>
      <c r="I301" s="32">
        <f t="shared" si="70"/>
        <v>1.3793103448275862E-2</v>
      </c>
      <c r="J301" s="225"/>
    </row>
    <row r="302" spans="1:10" ht="15" x14ac:dyDescent="0.2">
      <c r="A302" s="277"/>
      <c r="B302" s="53" t="s">
        <v>230</v>
      </c>
      <c r="C302" s="30">
        <v>502</v>
      </c>
      <c r="D302" s="30">
        <v>500</v>
      </c>
      <c r="E302" s="54">
        <f>ROUND('BEBR 2018 Estimates'!C333,-1)</f>
        <v>500</v>
      </c>
      <c r="F302" s="31">
        <f t="shared" si="68"/>
        <v>-2</v>
      </c>
      <c r="G302" s="31">
        <f t="shared" si="69"/>
        <v>0</v>
      </c>
      <c r="H302" s="32">
        <f t="shared" si="70"/>
        <v>-3.9840637450199202E-3</v>
      </c>
      <c r="I302" s="32">
        <f t="shared" si="70"/>
        <v>0</v>
      </c>
      <c r="J302" s="225"/>
    </row>
    <row r="303" spans="1:10" ht="15" x14ac:dyDescent="0.2">
      <c r="A303" s="277"/>
      <c r="B303" s="53" t="s">
        <v>19</v>
      </c>
      <c r="C303" s="30">
        <v>31526</v>
      </c>
      <c r="D303" s="30">
        <v>31560</v>
      </c>
      <c r="E303" s="54">
        <f>ROUND('BEBR 2018 Estimates'!C334,-1)</f>
        <v>31620</v>
      </c>
      <c r="F303" s="31">
        <f t="shared" si="68"/>
        <v>94</v>
      </c>
      <c r="G303" s="31">
        <f t="shared" si="69"/>
        <v>60</v>
      </c>
      <c r="H303" s="32">
        <f t="shared" si="70"/>
        <v>2.981665926536827E-3</v>
      </c>
      <c r="I303" s="32">
        <f t="shared" si="70"/>
        <v>1.9011406844106464E-3</v>
      </c>
      <c r="J303" s="225"/>
    </row>
    <row r="304" spans="1:10" ht="15" x14ac:dyDescent="0.2">
      <c r="A304" s="277"/>
      <c r="B304" s="231"/>
      <c r="C304" s="233"/>
      <c r="D304" s="233"/>
      <c r="E304" s="228"/>
      <c r="F304" s="229"/>
      <c r="G304" s="229"/>
      <c r="H304" s="230"/>
      <c r="I304" s="230"/>
      <c r="J304" s="225"/>
    </row>
    <row r="305" spans="1:10" ht="15.75" x14ac:dyDescent="0.25">
      <c r="A305" s="277"/>
      <c r="B305" s="264" t="s">
        <v>640</v>
      </c>
      <c r="C305" s="260">
        <v>8365</v>
      </c>
      <c r="D305" s="260">
        <v>8700</v>
      </c>
      <c r="E305" s="261">
        <f>ROUND('BEBR 2018 Estimates'!C337,-2)</f>
        <v>8900</v>
      </c>
      <c r="F305" s="262">
        <f>E305-C305</f>
        <v>535</v>
      </c>
      <c r="G305" s="262">
        <f>E305-D305</f>
        <v>200</v>
      </c>
      <c r="H305" s="263">
        <f t="shared" ref="H305:I307" si="71">F305/C305</f>
        <v>6.3956963538553499E-2</v>
      </c>
      <c r="I305" s="263">
        <f t="shared" si="71"/>
        <v>2.2988505747126436E-2</v>
      </c>
      <c r="J305" s="225"/>
    </row>
    <row r="306" spans="1:10" ht="15" x14ac:dyDescent="0.2">
      <c r="A306" s="277"/>
      <c r="B306" s="53" t="s">
        <v>232</v>
      </c>
      <c r="C306" s="30">
        <v>996</v>
      </c>
      <c r="D306" s="30">
        <v>950</v>
      </c>
      <c r="E306" s="54">
        <f>ROUND('BEBR 2018 Estimates'!C338,-1)</f>
        <v>950</v>
      </c>
      <c r="F306" s="31">
        <f>E306-C306</f>
        <v>-46</v>
      </c>
      <c r="G306" s="31">
        <f>E306-D306</f>
        <v>0</v>
      </c>
      <c r="H306" s="32">
        <f t="shared" si="71"/>
        <v>-4.6184738955823292E-2</v>
      </c>
      <c r="I306" s="32">
        <f t="shared" si="71"/>
        <v>0</v>
      </c>
      <c r="J306" s="225"/>
    </row>
    <row r="307" spans="1:10" ht="15" x14ac:dyDescent="0.2">
      <c r="A307" s="277"/>
      <c r="B307" s="53" t="s">
        <v>19</v>
      </c>
      <c r="C307" s="30">
        <v>7369</v>
      </c>
      <c r="D307" s="30">
        <v>7770</v>
      </c>
      <c r="E307" s="54">
        <f>ROUND('BEBR 2018 Estimates'!C339,-1)</f>
        <v>7970</v>
      </c>
      <c r="F307" s="31">
        <f>E307-C307</f>
        <v>601</v>
      </c>
      <c r="G307" s="31">
        <f>E307-D307</f>
        <v>200</v>
      </c>
      <c r="H307" s="32">
        <f t="shared" si="71"/>
        <v>8.1557877595331799E-2</v>
      </c>
      <c r="I307" s="32">
        <f t="shared" si="71"/>
        <v>2.5740025740025738E-2</v>
      </c>
      <c r="J307" s="225"/>
    </row>
    <row r="308" spans="1:10" ht="15" x14ac:dyDescent="0.2">
      <c r="A308" s="277"/>
      <c r="B308" s="231"/>
      <c r="C308" s="233"/>
      <c r="D308" s="233"/>
      <c r="E308" s="228"/>
      <c r="F308" s="229"/>
      <c r="G308" s="229"/>
      <c r="H308" s="230"/>
      <c r="I308" s="230"/>
      <c r="J308" s="225"/>
    </row>
    <row r="309" spans="1:10" ht="15.75" x14ac:dyDescent="0.25">
      <c r="A309" s="277"/>
      <c r="B309" s="264" t="s">
        <v>641</v>
      </c>
      <c r="C309" s="260">
        <v>19224</v>
      </c>
      <c r="D309" s="260">
        <v>19400</v>
      </c>
      <c r="E309" s="261">
        <f>ROUND('BEBR 2018 Estimates'!C342,-2)</f>
        <v>19500</v>
      </c>
      <c r="F309" s="262">
        <f>E309-C309</f>
        <v>276</v>
      </c>
      <c r="G309" s="262">
        <f>E309-D309</f>
        <v>100</v>
      </c>
      <c r="H309" s="263">
        <f t="shared" ref="H309:I313" si="72">F309/C309</f>
        <v>1.435705368289638E-2</v>
      </c>
      <c r="I309" s="263">
        <f t="shared" si="72"/>
        <v>5.1546391752577319E-3</v>
      </c>
      <c r="J309" s="225"/>
    </row>
    <row r="310" spans="1:10" ht="15" x14ac:dyDescent="0.2">
      <c r="A310" s="277"/>
      <c r="B310" s="53" t="s">
        <v>234</v>
      </c>
      <c r="C310" s="30">
        <v>843</v>
      </c>
      <c r="D310" s="30">
        <v>780</v>
      </c>
      <c r="E310" s="54">
        <f>ROUND('BEBR 2018 Estimates'!C343,-1)</f>
        <v>800</v>
      </c>
      <c r="F310" s="31">
        <f>E310-C310</f>
        <v>-43</v>
      </c>
      <c r="G310" s="31">
        <f>E310-D310</f>
        <v>20</v>
      </c>
      <c r="H310" s="32">
        <f t="shared" si="72"/>
        <v>-5.1008303677342826E-2</v>
      </c>
      <c r="I310" s="32">
        <f t="shared" si="72"/>
        <v>2.564102564102564E-2</v>
      </c>
      <c r="J310" s="225"/>
    </row>
    <row r="311" spans="1:10" ht="15" x14ac:dyDescent="0.2">
      <c r="A311" s="277"/>
      <c r="B311" s="53" t="s">
        <v>235</v>
      </c>
      <c r="C311" s="30">
        <v>352</v>
      </c>
      <c r="D311" s="30">
        <v>330</v>
      </c>
      <c r="E311" s="54">
        <f>ROUND('BEBR 2018 Estimates'!C344,-1)</f>
        <v>340</v>
      </c>
      <c r="F311" s="31">
        <f>E311-C311</f>
        <v>-12</v>
      </c>
      <c r="G311" s="31">
        <f>E311-D311</f>
        <v>10</v>
      </c>
      <c r="H311" s="32">
        <f t="shared" si="72"/>
        <v>-3.4090909090909088E-2</v>
      </c>
      <c r="I311" s="32">
        <f t="shared" si="72"/>
        <v>3.0303030303030304E-2</v>
      </c>
      <c r="J311" s="225"/>
    </row>
    <row r="312" spans="1:10" ht="15" x14ac:dyDescent="0.2">
      <c r="A312" s="277"/>
      <c r="B312" s="53" t="s">
        <v>236</v>
      </c>
      <c r="C312" s="30">
        <v>3049</v>
      </c>
      <c r="D312" s="30">
        <v>3020</v>
      </c>
      <c r="E312" s="54">
        <f>ROUND('BEBR 2018 Estimates'!C345,-1)</f>
        <v>3080</v>
      </c>
      <c r="F312" s="31">
        <f>E312-C312</f>
        <v>31</v>
      </c>
      <c r="G312" s="31">
        <f>E312-D312</f>
        <v>60</v>
      </c>
      <c r="H312" s="32">
        <f t="shared" si="72"/>
        <v>1.0167267956707117E-2</v>
      </c>
      <c r="I312" s="32">
        <f t="shared" si="72"/>
        <v>1.9867549668874173E-2</v>
      </c>
      <c r="J312" s="225"/>
    </row>
    <row r="313" spans="1:10" ht="15" x14ac:dyDescent="0.2">
      <c r="A313" s="277"/>
      <c r="B313" s="53" t="s">
        <v>19</v>
      </c>
      <c r="C313" s="30">
        <v>14980</v>
      </c>
      <c r="D313" s="30">
        <v>15250</v>
      </c>
      <c r="E313" s="54">
        <f>ROUND('BEBR 2018 Estimates'!C346,-1)</f>
        <v>15260</v>
      </c>
      <c r="F313" s="31">
        <f>E313-C313</f>
        <v>280</v>
      </c>
      <c r="G313" s="31">
        <f>E313-D313</f>
        <v>10</v>
      </c>
      <c r="H313" s="32">
        <f t="shared" si="72"/>
        <v>1.8691588785046728E-2</v>
      </c>
      <c r="I313" s="32">
        <f t="shared" si="72"/>
        <v>6.5573770491803279E-4</v>
      </c>
      <c r="J313" s="225"/>
    </row>
    <row r="314" spans="1:10" ht="15" x14ac:dyDescent="0.2">
      <c r="A314" s="277"/>
      <c r="B314" s="231"/>
      <c r="C314" s="233"/>
      <c r="D314" s="233"/>
      <c r="E314" s="228"/>
      <c r="F314" s="229"/>
      <c r="G314" s="229"/>
      <c r="H314" s="230"/>
      <c r="I314" s="230"/>
      <c r="J314" s="225"/>
    </row>
    <row r="315" spans="1:10" ht="14.65" customHeight="1" x14ac:dyDescent="0.25">
      <c r="A315" s="277"/>
      <c r="B315" s="264" t="s">
        <v>642</v>
      </c>
      <c r="C315" s="260">
        <v>322833</v>
      </c>
      <c r="D315" s="260">
        <v>368800</v>
      </c>
      <c r="E315" s="261">
        <f>ROUND('BEBR 2018 Estimates'!C349,-2)</f>
        <v>377800</v>
      </c>
      <c r="F315" s="262">
        <f t="shared" ref="F315:F322" si="73">E315-C315</f>
        <v>54967</v>
      </c>
      <c r="G315" s="262">
        <f t="shared" ref="G315:G322" si="74">E315-D315</f>
        <v>9000</v>
      </c>
      <c r="H315" s="263">
        <f t="shared" ref="H315:I322" si="75">F315/C315</f>
        <v>0.17026450208002281</v>
      </c>
      <c r="I315" s="263">
        <f t="shared" si="75"/>
        <v>2.4403470715835141E-2</v>
      </c>
      <c r="J315" s="225"/>
    </row>
    <row r="316" spans="1:10" ht="15" x14ac:dyDescent="0.2">
      <c r="A316" s="277"/>
      <c r="B316" s="53" t="s">
        <v>238</v>
      </c>
      <c r="C316" s="30">
        <v>1503</v>
      </c>
      <c r="D316" s="30">
        <v>1580</v>
      </c>
      <c r="E316" s="54">
        <f>ROUND('BEBR 2018 Estimates'!C350,-1)</f>
        <v>1600</v>
      </c>
      <c r="F316" s="31">
        <f t="shared" si="73"/>
        <v>97</v>
      </c>
      <c r="G316" s="31">
        <f t="shared" si="74"/>
        <v>20</v>
      </c>
      <c r="H316" s="32">
        <f t="shared" si="75"/>
        <v>6.4537591483699266E-2</v>
      </c>
      <c r="I316" s="32">
        <f t="shared" si="75"/>
        <v>1.2658227848101266E-2</v>
      </c>
      <c r="J316" s="225"/>
    </row>
    <row r="317" spans="1:10" ht="15" x14ac:dyDescent="0.2">
      <c r="A317" s="277"/>
      <c r="B317" s="53" t="s">
        <v>239</v>
      </c>
      <c r="C317" s="30">
        <v>49546</v>
      </c>
      <c r="D317" s="30">
        <v>54650</v>
      </c>
      <c r="E317" s="54">
        <f>ROUND('BEBR 2018 Estimates'!C351,-1)</f>
        <v>56160</v>
      </c>
      <c r="F317" s="31">
        <f t="shared" si="73"/>
        <v>6614</v>
      </c>
      <c r="G317" s="31">
        <f t="shared" si="74"/>
        <v>1510</v>
      </c>
      <c r="H317" s="32">
        <f t="shared" si="75"/>
        <v>0.13349210834376135</v>
      </c>
      <c r="I317" s="32">
        <f t="shared" si="75"/>
        <v>2.7630375114364135E-2</v>
      </c>
      <c r="J317" s="225"/>
    </row>
    <row r="318" spans="1:10" ht="15" x14ac:dyDescent="0.2">
      <c r="A318" s="277"/>
      <c r="B318" s="53" t="s">
        <v>240</v>
      </c>
      <c r="C318" s="30">
        <v>1171</v>
      </c>
      <c r="D318" s="30">
        <v>1180</v>
      </c>
      <c r="E318" s="54">
        <f>ROUND('BEBR 2018 Estimates'!C352,-1)</f>
        <v>1190</v>
      </c>
      <c r="F318" s="31">
        <f t="shared" si="73"/>
        <v>19</v>
      </c>
      <c r="G318" s="31">
        <f t="shared" si="74"/>
        <v>10</v>
      </c>
      <c r="H318" s="32">
        <f t="shared" si="75"/>
        <v>1.6225448334756618E-2</v>
      </c>
      <c r="I318" s="32">
        <f t="shared" si="75"/>
        <v>8.4745762711864406E-3</v>
      </c>
      <c r="J318" s="225"/>
    </row>
    <row r="319" spans="1:10" ht="15" x14ac:dyDescent="0.2">
      <c r="A319" s="277"/>
      <c r="B319" s="53" t="s">
        <v>241</v>
      </c>
      <c r="C319" s="30">
        <v>3836</v>
      </c>
      <c r="D319" s="30">
        <v>3890</v>
      </c>
      <c r="E319" s="54">
        <f>ROUND('BEBR 2018 Estimates'!C353,-1)</f>
        <v>3930</v>
      </c>
      <c r="F319" s="31">
        <f t="shared" si="73"/>
        <v>94</v>
      </c>
      <c r="G319" s="31">
        <f t="shared" si="74"/>
        <v>40</v>
      </c>
      <c r="H319" s="32">
        <f t="shared" si="75"/>
        <v>2.4504692387904068E-2</v>
      </c>
      <c r="I319" s="32">
        <f t="shared" si="75"/>
        <v>1.0282776349614395E-2</v>
      </c>
      <c r="J319" s="225"/>
    </row>
    <row r="320" spans="1:10" ht="15" x14ac:dyDescent="0.2">
      <c r="A320" s="277"/>
      <c r="B320" s="53" t="s">
        <v>242</v>
      </c>
      <c r="C320" s="30">
        <v>2398</v>
      </c>
      <c r="D320" s="30">
        <v>2410</v>
      </c>
      <c r="E320" s="54">
        <f>ROUND('BEBR 2018 Estimates'!C354,-1)</f>
        <v>2430</v>
      </c>
      <c r="F320" s="31">
        <f t="shared" si="73"/>
        <v>32</v>
      </c>
      <c r="G320" s="31">
        <f t="shared" si="74"/>
        <v>20</v>
      </c>
      <c r="H320" s="32">
        <f t="shared" si="75"/>
        <v>1.3344453711426188E-2</v>
      </c>
      <c r="I320" s="32">
        <f t="shared" si="75"/>
        <v>8.2987551867219917E-3</v>
      </c>
      <c r="J320" s="225"/>
    </row>
    <row r="321" spans="1:10" ht="15" x14ac:dyDescent="0.2">
      <c r="A321" s="277"/>
      <c r="B321" s="53" t="s">
        <v>243</v>
      </c>
      <c r="C321" s="30">
        <v>12606</v>
      </c>
      <c r="D321" s="30">
        <v>13200</v>
      </c>
      <c r="E321" s="54">
        <f>ROUND('BEBR 2018 Estimates'!C355,-1)</f>
        <v>13310</v>
      </c>
      <c r="F321" s="31">
        <f t="shared" si="73"/>
        <v>704</v>
      </c>
      <c r="G321" s="31">
        <f t="shared" si="74"/>
        <v>110</v>
      </c>
      <c r="H321" s="32">
        <f t="shared" si="75"/>
        <v>5.5846422338568937E-2</v>
      </c>
      <c r="I321" s="32">
        <f t="shared" si="75"/>
        <v>8.3333333333333332E-3</v>
      </c>
      <c r="J321" s="225"/>
    </row>
    <row r="322" spans="1:10" ht="15" x14ac:dyDescent="0.2">
      <c r="A322" s="277"/>
      <c r="B322" s="53" t="s">
        <v>19</v>
      </c>
      <c r="C322" s="30">
        <v>251773</v>
      </c>
      <c r="D322" s="30">
        <v>291860</v>
      </c>
      <c r="E322" s="54">
        <f>ROUND('BEBR 2018 Estimates'!C356,-1)</f>
        <v>299210</v>
      </c>
      <c r="F322" s="31">
        <f t="shared" si="73"/>
        <v>47437</v>
      </c>
      <c r="G322" s="31">
        <f t="shared" si="74"/>
        <v>7350</v>
      </c>
      <c r="H322" s="32">
        <f t="shared" si="75"/>
        <v>0.18841178363049255</v>
      </c>
      <c r="I322" s="32">
        <f t="shared" si="75"/>
        <v>2.518330706503118E-2</v>
      </c>
      <c r="J322" s="225"/>
    </row>
    <row r="323" spans="1:10" ht="15" x14ac:dyDescent="0.2">
      <c r="A323" s="277"/>
      <c r="B323" s="231"/>
      <c r="C323" s="233"/>
      <c r="D323" s="233"/>
      <c r="E323" s="228"/>
      <c r="F323" s="229"/>
      <c r="G323" s="229"/>
      <c r="H323" s="230"/>
      <c r="I323" s="230"/>
      <c r="J323" s="225"/>
    </row>
    <row r="324" spans="1:10" ht="15.75" x14ac:dyDescent="0.25">
      <c r="A324" s="277"/>
      <c r="B324" s="264" t="s">
        <v>643</v>
      </c>
      <c r="C324" s="260">
        <v>331303</v>
      </c>
      <c r="D324" s="260">
        <v>349300</v>
      </c>
      <c r="E324" s="261">
        <f>ROUND('BEBR 2018 Estimates'!C359,-2)</f>
        <v>353900</v>
      </c>
      <c r="F324" s="262">
        <f t="shared" ref="F324:F330" si="76">E324-C324</f>
        <v>22597</v>
      </c>
      <c r="G324" s="262">
        <f t="shared" ref="G324:G330" si="77">E324-D324</f>
        <v>4600</v>
      </c>
      <c r="H324" s="263">
        <f t="shared" ref="H324:I330" si="78">F324/C324</f>
        <v>6.8206445459292553E-2</v>
      </c>
      <c r="I324" s="263">
        <f t="shared" si="78"/>
        <v>1.3169195533924993E-2</v>
      </c>
      <c r="J324" s="225"/>
    </row>
    <row r="325" spans="1:10" ht="15" x14ac:dyDescent="0.2">
      <c r="A325" s="277"/>
      <c r="B325" s="53" t="s">
        <v>245</v>
      </c>
      <c r="C325" s="30">
        <v>4492</v>
      </c>
      <c r="D325" s="30">
        <v>4980</v>
      </c>
      <c r="E325" s="54">
        <f>ROUND('BEBR 2018 Estimates'!C360,-1)</f>
        <v>5150</v>
      </c>
      <c r="F325" s="31">
        <f t="shared" si="76"/>
        <v>658</v>
      </c>
      <c r="G325" s="31">
        <f t="shared" si="77"/>
        <v>170</v>
      </c>
      <c r="H325" s="32">
        <f t="shared" si="78"/>
        <v>0.1464826357969724</v>
      </c>
      <c r="I325" s="32">
        <f t="shared" si="78"/>
        <v>3.4136546184738957E-2</v>
      </c>
      <c r="J325" s="225"/>
    </row>
    <row r="326" spans="1:10" ht="15" x14ac:dyDescent="0.2">
      <c r="A326" s="277"/>
      <c r="B326" s="53" t="s">
        <v>246</v>
      </c>
      <c r="C326" s="30">
        <v>1733</v>
      </c>
      <c r="D326" s="30">
        <v>1810</v>
      </c>
      <c r="E326" s="54">
        <f>ROUND('BEBR 2018 Estimates'!C361,-1)</f>
        <v>1810</v>
      </c>
      <c r="F326" s="31">
        <f t="shared" si="76"/>
        <v>77</v>
      </c>
      <c r="G326" s="31">
        <f t="shared" si="77"/>
        <v>0</v>
      </c>
      <c r="H326" s="32">
        <f t="shared" si="78"/>
        <v>4.4431621465666475E-2</v>
      </c>
      <c r="I326" s="32">
        <f t="shared" si="78"/>
        <v>0</v>
      </c>
      <c r="J326" s="225"/>
    </row>
    <row r="327" spans="1:10" ht="15" x14ac:dyDescent="0.2">
      <c r="A327" s="277"/>
      <c r="B327" s="53" t="s">
        <v>247</v>
      </c>
      <c r="C327" s="30">
        <v>452</v>
      </c>
      <c r="D327" s="30">
        <v>460</v>
      </c>
      <c r="E327" s="54">
        <f>ROUND('BEBR 2018 Estimates'!C362,-1)</f>
        <v>450</v>
      </c>
      <c r="F327" s="31">
        <f t="shared" si="76"/>
        <v>-2</v>
      </c>
      <c r="G327" s="31">
        <f t="shared" si="77"/>
        <v>-10</v>
      </c>
      <c r="H327" s="32">
        <f t="shared" si="78"/>
        <v>-4.4247787610619468E-3</v>
      </c>
      <c r="I327" s="32">
        <f t="shared" si="78"/>
        <v>-2.1739130434782608E-2</v>
      </c>
      <c r="J327" s="225"/>
    </row>
    <row r="328" spans="1:10" ht="15" x14ac:dyDescent="0.2">
      <c r="A328" s="277"/>
      <c r="B328" s="53" t="s">
        <v>248</v>
      </c>
      <c r="C328" s="30">
        <v>56315</v>
      </c>
      <c r="D328" s="30">
        <v>59670</v>
      </c>
      <c r="E328" s="54">
        <f>ROUND('BEBR 2018 Estimates'!C363,-1)</f>
        <v>60040</v>
      </c>
      <c r="F328" s="31">
        <f t="shared" si="76"/>
        <v>3725</v>
      </c>
      <c r="G328" s="31">
        <f t="shared" si="77"/>
        <v>370</v>
      </c>
      <c r="H328" s="32">
        <f t="shared" si="78"/>
        <v>6.6145787090473238E-2</v>
      </c>
      <c r="I328" s="32">
        <f t="shared" si="78"/>
        <v>6.2007709066532598E-3</v>
      </c>
      <c r="J328" s="225"/>
    </row>
    <row r="329" spans="1:10" ht="15" x14ac:dyDescent="0.2">
      <c r="A329" s="277"/>
      <c r="B329" s="53" t="s">
        <v>249</v>
      </c>
      <c r="C329" s="30">
        <v>506</v>
      </c>
      <c r="D329" s="30">
        <v>550</v>
      </c>
      <c r="E329" s="54">
        <f>ROUND('BEBR 2018 Estimates'!C364,-1)</f>
        <v>550</v>
      </c>
      <c r="F329" s="31">
        <f t="shared" si="76"/>
        <v>44</v>
      </c>
      <c r="G329" s="31">
        <f t="shared" si="77"/>
        <v>0</v>
      </c>
      <c r="H329" s="32">
        <f t="shared" si="78"/>
        <v>8.6956521739130432E-2</v>
      </c>
      <c r="I329" s="32">
        <f t="shared" si="78"/>
        <v>0</v>
      </c>
      <c r="J329" s="225"/>
    </row>
    <row r="330" spans="1:10" ht="15" x14ac:dyDescent="0.2">
      <c r="A330" s="277"/>
      <c r="B330" s="53" t="s">
        <v>19</v>
      </c>
      <c r="C330" s="30">
        <v>267805</v>
      </c>
      <c r="D330" s="30">
        <v>281810</v>
      </c>
      <c r="E330" s="54">
        <f>ROUND('BEBR 2018 Estimates'!C365,-1)</f>
        <v>285900</v>
      </c>
      <c r="F330" s="31">
        <f t="shared" si="76"/>
        <v>18095</v>
      </c>
      <c r="G330" s="31">
        <f t="shared" si="77"/>
        <v>4090</v>
      </c>
      <c r="H330" s="32">
        <f t="shared" si="78"/>
        <v>6.7567819868934481E-2</v>
      </c>
      <c r="I330" s="32">
        <f t="shared" si="78"/>
        <v>1.4513324580391044E-2</v>
      </c>
      <c r="J330" s="225"/>
    </row>
    <row r="331" spans="1:10" ht="15" x14ac:dyDescent="0.2">
      <c r="A331" s="277"/>
      <c r="B331" s="231"/>
      <c r="C331" s="233"/>
      <c r="D331" s="233"/>
      <c r="E331" s="228"/>
      <c r="F331" s="229"/>
      <c r="G331" s="229"/>
      <c r="H331" s="230"/>
      <c r="I331" s="230"/>
      <c r="J331" s="225"/>
    </row>
    <row r="332" spans="1:10" ht="15.75" x14ac:dyDescent="0.25">
      <c r="A332" s="277"/>
      <c r="B332" s="264" t="s">
        <v>644</v>
      </c>
      <c r="C332" s="260">
        <v>146318</v>
      </c>
      <c r="D332" s="260">
        <v>153000</v>
      </c>
      <c r="E332" s="261">
        <f>ROUND('BEBR 2018 Estimates'!C368,-2)</f>
        <v>155600</v>
      </c>
      <c r="F332" s="262">
        <f t="shared" ref="F332:F338" si="79">E332-C332</f>
        <v>9282</v>
      </c>
      <c r="G332" s="262">
        <f t="shared" ref="G332:G338" si="80">E332-D332</f>
        <v>2600</v>
      </c>
      <c r="H332" s="263">
        <f t="shared" ref="H332:I338" si="81">F332/C332</f>
        <v>6.3437171093098599E-2</v>
      </c>
      <c r="I332" s="263">
        <f t="shared" si="81"/>
        <v>1.699346405228758E-2</v>
      </c>
      <c r="J332" s="225"/>
    </row>
    <row r="333" spans="1:10" ht="18" x14ac:dyDescent="0.2">
      <c r="A333" s="277"/>
      <c r="B333" s="53" t="s">
        <v>1454</v>
      </c>
      <c r="C333" s="30">
        <v>0</v>
      </c>
      <c r="D333" s="30">
        <v>0</v>
      </c>
      <c r="E333" s="54">
        <f>ROUND('BEBR 2018 Estimates'!C369,-1)</f>
        <v>6710</v>
      </c>
      <c r="F333" s="31">
        <f t="shared" si="79"/>
        <v>6710</v>
      </c>
      <c r="G333" s="31">
        <f t="shared" si="80"/>
        <v>6710</v>
      </c>
      <c r="H333" s="253" t="s">
        <v>217</v>
      </c>
      <c r="I333" s="253" t="s">
        <v>217</v>
      </c>
      <c r="J333" s="225"/>
    </row>
    <row r="334" spans="1:10" ht="15" x14ac:dyDescent="0.2">
      <c r="A334" s="277"/>
      <c r="B334" s="53" t="s">
        <v>252</v>
      </c>
      <c r="C334" s="30">
        <v>817</v>
      </c>
      <c r="D334" s="30">
        <v>810</v>
      </c>
      <c r="E334" s="54">
        <f>ROUND('BEBR 2018 Estimates'!C370,-1)</f>
        <v>830</v>
      </c>
      <c r="F334" s="31">
        <f t="shared" si="79"/>
        <v>13</v>
      </c>
      <c r="G334" s="31">
        <f t="shared" si="80"/>
        <v>20</v>
      </c>
      <c r="H334" s="32">
        <f t="shared" si="81"/>
        <v>1.591187270501836E-2</v>
      </c>
      <c r="I334" s="32">
        <f t="shared" si="81"/>
        <v>2.4691358024691357E-2</v>
      </c>
      <c r="J334" s="225"/>
    </row>
    <row r="335" spans="1:10" ht="15" x14ac:dyDescent="0.2">
      <c r="A335" s="277"/>
      <c r="B335" s="53" t="s">
        <v>1433</v>
      </c>
      <c r="C335" s="30">
        <v>355</v>
      </c>
      <c r="D335" s="30">
        <v>130</v>
      </c>
      <c r="E335" s="54">
        <f>ROUND('BEBR 2018 Estimates'!C371,-1)</f>
        <v>160</v>
      </c>
      <c r="F335" s="31">
        <f t="shared" si="79"/>
        <v>-195</v>
      </c>
      <c r="G335" s="31">
        <f t="shared" si="80"/>
        <v>30</v>
      </c>
      <c r="H335" s="32">
        <f t="shared" si="81"/>
        <v>-0.54929577464788737</v>
      </c>
      <c r="I335" s="32">
        <f t="shared" si="81"/>
        <v>0.23076923076923078</v>
      </c>
      <c r="J335" s="225"/>
    </row>
    <row r="336" spans="1:10" ht="15" x14ac:dyDescent="0.2">
      <c r="A336" s="277"/>
      <c r="B336" s="53" t="s">
        <v>1455</v>
      </c>
      <c r="C336" s="30">
        <v>1996</v>
      </c>
      <c r="D336" s="30">
        <v>2040</v>
      </c>
      <c r="E336" s="54">
        <f>ROUND('BEBR 2018 Estimates'!C372,-1)</f>
        <v>2080</v>
      </c>
      <c r="F336" s="31">
        <f t="shared" si="79"/>
        <v>84</v>
      </c>
      <c r="G336" s="31">
        <f t="shared" si="80"/>
        <v>40</v>
      </c>
      <c r="H336" s="32">
        <f t="shared" si="81"/>
        <v>4.2084168336673347E-2</v>
      </c>
      <c r="I336" s="32">
        <f t="shared" si="81"/>
        <v>1.9607843137254902E-2</v>
      </c>
      <c r="J336" s="225"/>
    </row>
    <row r="337" spans="1:10" ht="15" x14ac:dyDescent="0.2">
      <c r="A337" s="277"/>
      <c r="B337" s="53" t="s">
        <v>255</v>
      </c>
      <c r="C337" s="30">
        <v>15593</v>
      </c>
      <c r="D337" s="30">
        <v>16180</v>
      </c>
      <c r="E337" s="54">
        <f>ROUND('BEBR 2018 Estimates'!C373,-1)</f>
        <v>16430</v>
      </c>
      <c r="F337" s="31">
        <f t="shared" si="79"/>
        <v>837</v>
      </c>
      <c r="G337" s="31">
        <f t="shared" si="80"/>
        <v>250</v>
      </c>
      <c r="H337" s="32">
        <f t="shared" si="81"/>
        <v>5.3677932405566599E-2</v>
      </c>
      <c r="I337" s="32">
        <f t="shared" si="81"/>
        <v>1.5451174289245983E-2</v>
      </c>
      <c r="J337" s="225"/>
    </row>
    <row r="338" spans="1:10" ht="15" x14ac:dyDescent="0.2">
      <c r="A338" s="277"/>
      <c r="B338" s="53" t="s">
        <v>19</v>
      </c>
      <c r="C338" s="30">
        <v>127557</v>
      </c>
      <c r="D338" s="30">
        <v>133850</v>
      </c>
      <c r="E338" s="54">
        <f>ROUND('BEBR 2018 Estimates'!C374,-1)</f>
        <v>129360</v>
      </c>
      <c r="F338" s="31">
        <f t="shared" si="79"/>
        <v>1803</v>
      </c>
      <c r="G338" s="31">
        <f t="shared" si="80"/>
        <v>-4490</v>
      </c>
      <c r="H338" s="32">
        <f t="shared" si="81"/>
        <v>1.4134857357887063E-2</v>
      </c>
      <c r="I338" s="32">
        <f t="shared" si="81"/>
        <v>-3.3545013074336945E-2</v>
      </c>
      <c r="J338" s="225"/>
    </row>
    <row r="339" spans="1:10" ht="15" hidden="1" x14ac:dyDescent="0.2">
      <c r="A339" s="277"/>
      <c r="B339" s="231"/>
      <c r="C339" s="233"/>
      <c r="D339" s="233"/>
      <c r="E339" s="228"/>
      <c r="F339" s="229"/>
      <c r="G339" s="229"/>
      <c r="H339" s="230"/>
      <c r="I339" s="230"/>
      <c r="J339" s="225"/>
    </row>
    <row r="340" spans="1:10" ht="15" x14ac:dyDescent="0.2">
      <c r="A340" s="277"/>
      <c r="B340" s="231"/>
      <c r="C340" s="233"/>
      <c r="D340" s="233"/>
      <c r="E340" s="228"/>
      <c r="F340" s="229"/>
      <c r="G340" s="229"/>
      <c r="H340" s="230"/>
      <c r="I340" s="230"/>
      <c r="J340" s="225"/>
    </row>
    <row r="341" spans="1:10" ht="15.75" x14ac:dyDescent="0.25">
      <c r="A341" s="277"/>
      <c r="B341" s="264" t="s">
        <v>645</v>
      </c>
      <c r="C341" s="260">
        <v>2496457</v>
      </c>
      <c r="D341" s="260">
        <v>2743100</v>
      </c>
      <c r="E341" s="261">
        <f>ROUND('BEBR 2018 Estimates'!C377,-2)</f>
        <v>2779300</v>
      </c>
      <c r="F341" s="262">
        <f t="shared" ref="F341:F379" si="82">E341-C341</f>
        <v>282843</v>
      </c>
      <c r="G341" s="262">
        <f t="shared" ref="G341:G379" si="83">E341-D341</f>
        <v>36200</v>
      </c>
      <c r="H341" s="263">
        <f t="shared" ref="H341:I379" si="84">F341/C341</f>
        <v>0.11329776559339896</v>
      </c>
      <c r="I341" s="263">
        <f t="shared" si="84"/>
        <v>1.3196748204586052E-2</v>
      </c>
      <c r="J341" s="225"/>
    </row>
    <row r="342" spans="1:10" ht="15" x14ac:dyDescent="0.2">
      <c r="A342" s="277"/>
      <c r="B342" s="53" t="s">
        <v>257</v>
      </c>
      <c r="C342" s="30">
        <v>35762</v>
      </c>
      <c r="D342" s="30">
        <v>37690</v>
      </c>
      <c r="E342" s="54">
        <f>ROUND('BEBR 2018 Estimates'!C378,-1)</f>
        <v>37790</v>
      </c>
      <c r="F342" s="31">
        <f t="shared" si="82"/>
        <v>2028</v>
      </c>
      <c r="G342" s="31">
        <f t="shared" si="83"/>
        <v>100</v>
      </c>
      <c r="H342" s="32">
        <f t="shared" si="84"/>
        <v>5.6708237794306809E-2</v>
      </c>
      <c r="I342" s="32">
        <f t="shared" si="84"/>
        <v>2.6532236667551074E-3</v>
      </c>
      <c r="J342" s="225"/>
    </row>
    <row r="343" spans="1:10" ht="15" x14ac:dyDescent="0.2">
      <c r="A343" s="277"/>
      <c r="B343" s="53" t="s">
        <v>258</v>
      </c>
      <c r="C343" s="30">
        <v>2513</v>
      </c>
      <c r="D343" s="30">
        <v>2920</v>
      </c>
      <c r="E343" s="54">
        <f>ROUND('BEBR 2018 Estimates'!C379,-1)</f>
        <v>2920</v>
      </c>
      <c r="F343" s="31">
        <f t="shared" si="82"/>
        <v>407</v>
      </c>
      <c r="G343" s="31">
        <f t="shared" si="83"/>
        <v>0</v>
      </c>
      <c r="H343" s="32">
        <f t="shared" si="84"/>
        <v>0.16195781933943493</v>
      </c>
      <c r="I343" s="32">
        <f t="shared" si="84"/>
        <v>0</v>
      </c>
      <c r="J343" s="225"/>
    </row>
    <row r="344" spans="1:10" ht="15" x14ac:dyDescent="0.2">
      <c r="A344" s="277"/>
      <c r="B344" s="53" t="s">
        <v>259</v>
      </c>
      <c r="C344" s="30">
        <v>5628</v>
      </c>
      <c r="D344" s="30">
        <v>5830</v>
      </c>
      <c r="E344" s="54">
        <f>ROUND('BEBR 2018 Estimates'!C380,-1)</f>
        <v>5910</v>
      </c>
      <c r="F344" s="31">
        <f t="shared" si="82"/>
        <v>282</v>
      </c>
      <c r="G344" s="31">
        <f t="shared" si="83"/>
        <v>80</v>
      </c>
      <c r="H344" s="32">
        <f t="shared" si="84"/>
        <v>5.0106609808102345E-2</v>
      </c>
      <c r="I344" s="32">
        <f t="shared" si="84"/>
        <v>1.3722126929674099E-2</v>
      </c>
      <c r="J344" s="225"/>
    </row>
    <row r="345" spans="1:10" ht="15" x14ac:dyDescent="0.2">
      <c r="A345" s="277"/>
      <c r="B345" s="53" t="s">
        <v>260</v>
      </c>
      <c r="C345" s="30">
        <v>3055</v>
      </c>
      <c r="D345" s="30">
        <v>3180</v>
      </c>
      <c r="E345" s="54">
        <f>ROUND('BEBR 2018 Estimates'!C381,-1)</f>
        <v>3220</v>
      </c>
      <c r="F345" s="31">
        <f t="shared" si="82"/>
        <v>165</v>
      </c>
      <c r="G345" s="31">
        <f t="shared" si="83"/>
        <v>40</v>
      </c>
      <c r="H345" s="32">
        <f t="shared" si="84"/>
        <v>5.4009819967266774E-2</v>
      </c>
      <c r="I345" s="32">
        <f t="shared" si="84"/>
        <v>1.2578616352201259E-2</v>
      </c>
      <c r="J345" s="225"/>
    </row>
    <row r="346" spans="1:10" ht="15" x14ac:dyDescent="0.2">
      <c r="A346" s="277"/>
      <c r="B346" s="53" t="s">
        <v>261</v>
      </c>
      <c r="C346" s="30">
        <v>46776</v>
      </c>
      <c r="D346" s="30">
        <v>49810</v>
      </c>
      <c r="E346" s="54">
        <f>ROUND('BEBR 2018 Estimates'!C382,-1)</f>
        <v>50630</v>
      </c>
      <c r="F346" s="31">
        <f t="shared" si="82"/>
        <v>3854</v>
      </c>
      <c r="G346" s="31">
        <f t="shared" si="83"/>
        <v>820</v>
      </c>
      <c r="H346" s="32">
        <f t="shared" si="84"/>
        <v>8.2392680006841121E-2</v>
      </c>
      <c r="I346" s="32">
        <f t="shared" si="84"/>
        <v>1.6462557719333467E-2</v>
      </c>
      <c r="J346" s="225"/>
    </row>
    <row r="347" spans="1:10" ht="15" x14ac:dyDescent="0.2">
      <c r="A347" s="277"/>
      <c r="B347" s="53" t="s">
        <v>262</v>
      </c>
      <c r="C347" s="37">
        <v>40286</v>
      </c>
      <c r="D347" s="38">
        <v>45220</v>
      </c>
      <c r="E347" s="54">
        <f>ROUND('BEBR 2018 Estimates'!C383,-1)</f>
        <v>45370</v>
      </c>
      <c r="F347" s="31">
        <f t="shared" si="82"/>
        <v>5084</v>
      </c>
      <c r="G347" s="31">
        <f t="shared" si="83"/>
        <v>150</v>
      </c>
      <c r="H347" s="32">
        <f t="shared" si="84"/>
        <v>0.1261976865412302</v>
      </c>
      <c r="I347" s="32">
        <f t="shared" si="84"/>
        <v>3.3171163202122956E-3</v>
      </c>
      <c r="J347" s="225"/>
    </row>
    <row r="348" spans="1:10" ht="15" x14ac:dyDescent="0.2">
      <c r="A348" s="277"/>
      <c r="B348" s="53" t="s">
        <v>263</v>
      </c>
      <c r="C348" s="37">
        <v>45709</v>
      </c>
      <c r="D348" s="38">
        <v>64170</v>
      </c>
      <c r="E348" s="54">
        <f>ROUND('BEBR 2018 Estimates'!C384,-1)</f>
        <v>68240</v>
      </c>
      <c r="F348" s="31">
        <f t="shared" si="82"/>
        <v>22531</v>
      </c>
      <c r="G348" s="31">
        <f t="shared" si="83"/>
        <v>4070</v>
      </c>
      <c r="H348" s="32">
        <f t="shared" si="84"/>
        <v>0.49292261917784241</v>
      </c>
      <c r="I348" s="32">
        <f t="shared" si="84"/>
        <v>6.3425276609007319E-2</v>
      </c>
      <c r="J348" s="225"/>
    </row>
    <row r="349" spans="1:10" ht="15" x14ac:dyDescent="0.2">
      <c r="A349" s="277"/>
      <c r="B349" s="53" t="s">
        <v>264</v>
      </c>
      <c r="C349" s="30">
        <v>2325</v>
      </c>
      <c r="D349" s="30">
        <v>2150</v>
      </c>
      <c r="E349" s="54">
        <f>ROUND('BEBR 2018 Estimates'!C385,-1)</f>
        <v>2140</v>
      </c>
      <c r="F349" s="31">
        <f t="shared" si="82"/>
        <v>-185</v>
      </c>
      <c r="G349" s="31">
        <f t="shared" si="83"/>
        <v>-10</v>
      </c>
      <c r="H349" s="32">
        <f t="shared" si="84"/>
        <v>-7.9569892473118284E-2</v>
      </c>
      <c r="I349" s="32">
        <f t="shared" si="84"/>
        <v>-4.6511627906976744E-3</v>
      </c>
      <c r="J349" s="225"/>
    </row>
    <row r="350" spans="1:10" ht="15" x14ac:dyDescent="0.2">
      <c r="A350" s="277"/>
      <c r="B350" s="53" t="s">
        <v>265</v>
      </c>
      <c r="C350" s="30">
        <v>11245</v>
      </c>
      <c r="D350" s="30">
        <v>13020</v>
      </c>
      <c r="E350" s="54">
        <f>ROUND('BEBR 2018 Estimates'!C386,-1)</f>
        <v>13080</v>
      </c>
      <c r="F350" s="31">
        <f t="shared" si="82"/>
        <v>1835</v>
      </c>
      <c r="G350" s="31">
        <f t="shared" si="83"/>
        <v>60</v>
      </c>
      <c r="H350" s="32">
        <f t="shared" si="84"/>
        <v>0.16318363717207648</v>
      </c>
      <c r="I350" s="32">
        <f t="shared" si="84"/>
        <v>4.608294930875576E-3</v>
      </c>
      <c r="J350" s="225"/>
    </row>
    <row r="351" spans="1:10" ht="15" x14ac:dyDescent="0.2">
      <c r="A351" s="277"/>
      <c r="B351" s="53" t="s">
        <v>266</v>
      </c>
      <c r="C351" s="30">
        <v>919</v>
      </c>
      <c r="D351" s="30">
        <v>920</v>
      </c>
      <c r="E351" s="54">
        <f>ROUND('BEBR 2018 Estimates'!C387,-1)</f>
        <v>940</v>
      </c>
      <c r="F351" s="31">
        <f t="shared" si="82"/>
        <v>21</v>
      </c>
      <c r="G351" s="31">
        <f t="shared" si="83"/>
        <v>20</v>
      </c>
      <c r="H351" s="32">
        <f t="shared" si="84"/>
        <v>2.2850924918389554E-2</v>
      </c>
      <c r="I351" s="32">
        <f t="shared" si="84"/>
        <v>2.1739130434782608E-2</v>
      </c>
      <c r="J351" s="225"/>
    </row>
    <row r="352" spans="1:10" ht="15" x14ac:dyDescent="0.2">
      <c r="A352" s="277"/>
      <c r="B352" s="53" t="s">
        <v>267</v>
      </c>
      <c r="C352" s="30">
        <v>224667</v>
      </c>
      <c r="D352" s="30">
        <v>236110</v>
      </c>
      <c r="E352" s="54">
        <f>ROUND('BEBR 2018 Estimates'!C388,-1)</f>
        <v>238910</v>
      </c>
      <c r="F352" s="31">
        <f t="shared" si="82"/>
        <v>14243</v>
      </c>
      <c r="G352" s="31">
        <f t="shared" si="83"/>
        <v>2800</v>
      </c>
      <c r="H352" s="32">
        <f t="shared" si="84"/>
        <v>6.3396048373815475E-2</v>
      </c>
      <c r="I352" s="32">
        <f t="shared" si="84"/>
        <v>1.1858879335902758E-2</v>
      </c>
      <c r="J352" s="225"/>
    </row>
    <row r="353" spans="1:10" ht="15" x14ac:dyDescent="0.2">
      <c r="A353" s="277"/>
      <c r="B353" s="53" t="s">
        <v>268</v>
      </c>
      <c r="C353" s="30">
        <v>21744</v>
      </c>
      <c r="D353" s="30">
        <v>23530</v>
      </c>
      <c r="E353" s="54">
        <f>ROUND('BEBR 2018 Estimates'!C389,-1)</f>
        <v>23610</v>
      </c>
      <c r="F353" s="31">
        <f t="shared" si="82"/>
        <v>1866</v>
      </c>
      <c r="G353" s="31">
        <f t="shared" si="83"/>
        <v>80</v>
      </c>
      <c r="H353" s="32">
        <f t="shared" si="84"/>
        <v>8.5816777041942599E-2</v>
      </c>
      <c r="I353" s="32">
        <f t="shared" si="84"/>
        <v>3.3999150021249468E-3</v>
      </c>
      <c r="J353" s="225"/>
    </row>
    <row r="354" spans="1:10" ht="15" x14ac:dyDescent="0.2">
      <c r="A354" s="277"/>
      <c r="B354" s="53" t="s">
        <v>269</v>
      </c>
      <c r="C354" s="30">
        <v>60509</v>
      </c>
      <c r="D354" s="30">
        <v>73630</v>
      </c>
      <c r="E354" s="54">
        <f>ROUND('BEBR 2018 Estimates'!C390,-1)</f>
        <v>73860</v>
      </c>
      <c r="F354" s="31">
        <f t="shared" si="82"/>
        <v>13351</v>
      </c>
      <c r="G354" s="31">
        <f t="shared" si="83"/>
        <v>230</v>
      </c>
      <c r="H354" s="32">
        <f t="shared" si="84"/>
        <v>0.22064486274769043</v>
      </c>
      <c r="I354" s="32">
        <f t="shared" si="84"/>
        <v>3.1237267418171939E-3</v>
      </c>
      <c r="J354" s="225"/>
    </row>
    <row r="355" spans="1:10" ht="15" x14ac:dyDescent="0.2">
      <c r="A355" s="277"/>
      <c r="B355" s="53" t="s">
        <v>1456</v>
      </c>
      <c r="C355" s="30">
        <v>86</v>
      </c>
      <c r="D355" s="30">
        <v>80</v>
      </c>
      <c r="E355" s="54">
        <f>ROUND('BEBR 2018 Estimates'!C391,-1)</f>
        <v>80</v>
      </c>
      <c r="F355" s="31">
        <f t="shared" si="82"/>
        <v>-6</v>
      </c>
      <c r="G355" s="31">
        <f t="shared" si="83"/>
        <v>0</v>
      </c>
      <c r="H355" s="32">
        <f t="shared" si="84"/>
        <v>-6.9767441860465115E-2</v>
      </c>
      <c r="I355" s="32">
        <f t="shared" si="84"/>
        <v>0</v>
      </c>
      <c r="J355" s="225"/>
    </row>
    <row r="356" spans="1:10" ht="18" x14ac:dyDescent="0.2">
      <c r="A356" s="277"/>
      <c r="B356" s="53" t="s">
        <v>1457</v>
      </c>
      <c r="C356" s="30">
        <v>18</v>
      </c>
      <c r="D356" s="30">
        <v>0</v>
      </c>
      <c r="E356" s="54">
        <f>ROUND('BEBR 2018 Estimates'!C392,-1)</f>
        <v>0</v>
      </c>
      <c r="F356" s="31">
        <f t="shared" si="82"/>
        <v>-18</v>
      </c>
      <c r="G356" s="31">
        <f t="shared" si="83"/>
        <v>0</v>
      </c>
      <c r="H356" s="32">
        <v>0</v>
      </c>
      <c r="I356" s="32">
        <v>0</v>
      </c>
      <c r="J356" s="225"/>
    </row>
    <row r="357" spans="1:10" ht="15" x14ac:dyDescent="0.2">
      <c r="A357" s="277"/>
      <c r="B357" s="53" t="s">
        <v>271</v>
      </c>
      <c r="C357" s="30">
        <v>12344</v>
      </c>
      <c r="D357" s="30">
        <v>12850</v>
      </c>
      <c r="E357" s="54">
        <f>ROUND('BEBR 2018 Estimates'!C393,-1)</f>
        <v>12890</v>
      </c>
      <c r="F357" s="31">
        <f t="shared" si="82"/>
        <v>546</v>
      </c>
      <c r="G357" s="31">
        <f t="shared" si="83"/>
        <v>40</v>
      </c>
      <c r="H357" s="32">
        <f t="shared" si="84"/>
        <v>4.4232015554115357E-2</v>
      </c>
      <c r="I357" s="32">
        <f t="shared" si="84"/>
        <v>3.1128404669260703E-3</v>
      </c>
      <c r="J357" s="225"/>
    </row>
    <row r="358" spans="1:10" ht="15" x14ac:dyDescent="0.2">
      <c r="A358" s="277"/>
      <c r="B358" s="53" t="s">
        <v>272</v>
      </c>
      <c r="C358" s="30">
        <v>838</v>
      </c>
      <c r="D358" s="30">
        <v>830</v>
      </c>
      <c r="E358" s="54">
        <f>ROUND('BEBR 2018 Estimates'!C394,-1)</f>
        <v>840</v>
      </c>
      <c r="F358" s="31">
        <f t="shared" si="82"/>
        <v>2</v>
      </c>
      <c r="G358" s="31">
        <f t="shared" si="83"/>
        <v>10</v>
      </c>
      <c r="H358" s="32">
        <f t="shared" si="84"/>
        <v>2.3866348448687352E-3</v>
      </c>
      <c r="I358" s="32">
        <f t="shared" si="84"/>
        <v>1.2048192771084338E-2</v>
      </c>
      <c r="J358" s="225"/>
    </row>
    <row r="359" spans="1:10" ht="15" x14ac:dyDescent="0.2">
      <c r="A359" s="277"/>
      <c r="B359" s="53" t="s">
        <v>273</v>
      </c>
      <c r="C359" s="30">
        <v>399508</v>
      </c>
      <c r="D359" s="30">
        <v>467870</v>
      </c>
      <c r="E359" s="54">
        <f>ROUND('BEBR 2018 Estimates'!C395,-1)</f>
        <v>481330</v>
      </c>
      <c r="F359" s="31">
        <f t="shared" si="82"/>
        <v>81822</v>
      </c>
      <c r="G359" s="31">
        <f t="shared" si="83"/>
        <v>13460</v>
      </c>
      <c r="H359" s="32">
        <f t="shared" si="84"/>
        <v>0.20480691250237792</v>
      </c>
      <c r="I359" s="32">
        <f t="shared" si="84"/>
        <v>2.8768675059311348E-2</v>
      </c>
      <c r="J359" s="225"/>
    </row>
    <row r="360" spans="1:10" ht="15" x14ac:dyDescent="0.2">
      <c r="A360" s="277"/>
      <c r="B360" s="53" t="s">
        <v>274</v>
      </c>
      <c r="C360" s="30">
        <v>87778</v>
      </c>
      <c r="D360" s="30">
        <v>92590</v>
      </c>
      <c r="E360" s="54">
        <f>ROUND('BEBR 2018 Estimates'!C396,-1)</f>
        <v>92500</v>
      </c>
      <c r="F360" s="31">
        <f t="shared" si="82"/>
        <v>4722</v>
      </c>
      <c r="G360" s="31">
        <f t="shared" si="83"/>
        <v>-90</v>
      </c>
      <c r="H360" s="32">
        <f t="shared" si="84"/>
        <v>5.3794800519492356E-2</v>
      </c>
      <c r="I360" s="32">
        <f t="shared" si="84"/>
        <v>-9.7202721676206932E-4</v>
      </c>
      <c r="J360" s="225"/>
    </row>
    <row r="361" spans="1:10" ht="15" x14ac:dyDescent="0.2">
      <c r="A361" s="277"/>
      <c r="B361" s="53" t="s">
        <v>275</v>
      </c>
      <c r="C361" s="37">
        <v>107166</v>
      </c>
      <c r="D361" s="38">
        <v>113200</v>
      </c>
      <c r="E361" s="54">
        <f>ROUND('BEBR 2018 Estimates'!C397,-1)</f>
        <v>113630</v>
      </c>
      <c r="F361" s="31">
        <f t="shared" si="82"/>
        <v>6464</v>
      </c>
      <c r="G361" s="31">
        <f t="shared" si="83"/>
        <v>430</v>
      </c>
      <c r="H361" s="32">
        <f t="shared" si="84"/>
        <v>6.0317638056846389E-2</v>
      </c>
      <c r="I361" s="32">
        <f t="shared" si="84"/>
        <v>3.7985865724381625E-3</v>
      </c>
      <c r="J361" s="225"/>
    </row>
    <row r="362" spans="1:10" ht="15" x14ac:dyDescent="0.2">
      <c r="A362" s="277"/>
      <c r="B362" s="53" t="s">
        <v>276</v>
      </c>
      <c r="C362" s="37">
        <v>29361</v>
      </c>
      <c r="D362" s="38">
        <v>30590</v>
      </c>
      <c r="E362" s="54">
        <f>ROUND('BEBR 2018 Estimates'!C398,-1)</f>
        <v>31120</v>
      </c>
      <c r="F362" s="31">
        <f t="shared" si="82"/>
        <v>1759</v>
      </c>
      <c r="G362" s="31">
        <f t="shared" si="83"/>
        <v>530</v>
      </c>
      <c r="H362" s="32">
        <f t="shared" si="84"/>
        <v>5.9909403630666533E-2</v>
      </c>
      <c r="I362" s="32">
        <f t="shared" si="84"/>
        <v>1.7325923504413206E-2</v>
      </c>
      <c r="J362" s="225"/>
    </row>
    <row r="363" spans="1:10" ht="15" x14ac:dyDescent="0.2">
      <c r="A363" s="277"/>
      <c r="B363" s="53" t="s">
        <v>277</v>
      </c>
      <c r="C363" s="30">
        <v>10493</v>
      </c>
      <c r="D363" s="30">
        <v>10760</v>
      </c>
      <c r="E363" s="54">
        <f>ROUND('BEBR 2018 Estimates'!C399,-1)</f>
        <v>10780</v>
      </c>
      <c r="F363" s="31">
        <f t="shared" si="82"/>
        <v>287</v>
      </c>
      <c r="G363" s="31">
        <f t="shared" si="83"/>
        <v>20</v>
      </c>
      <c r="H363" s="32">
        <f t="shared" si="84"/>
        <v>2.7351567711807873E-2</v>
      </c>
      <c r="I363" s="32">
        <f t="shared" si="84"/>
        <v>1.8587360594795538E-3</v>
      </c>
      <c r="J363" s="225"/>
    </row>
    <row r="364" spans="1:10" ht="15" x14ac:dyDescent="0.2">
      <c r="A364" s="277"/>
      <c r="B364" s="53" t="s">
        <v>278</v>
      </c>
      <c r="C364" s="30">
        <v>13809</v>
      </c>
      <c r="D364" s="30">
        <v>14220</v>
      </c>
      <c r="E364" s="54">
        <f>ROUND('BEBR 2018 Estimates'!C400,-1)</f>
        <v>14190</v>
      </c>
      <c r="F364" s="31">
        <f t="shared" si="82"/>
        <v>381</v>
      </c>
      <c r="G364" s="31">
        <f t="shared" si="83"/>
        <v>-30</v>
      </c>
      <c r="H364" s="32">
        <f t="shared" si="84"/>
        <v>2.7590701716271995E-2</v>
      </c>
      <c r="I364" s="32">
        <f t="shared" si="84"/>
        <v>-2.1097046413502108E-3</v>
      </c>
      <c r="J364" s="225"/>
    </row>
    <row r="365" spans="1:10" ht="15" x14ac:dyDescent="0.2">
      <c r="A365" s="277"/>
      <c r="B365" s="53" t="s">
        <v>1458</v>
      </c>
      <c r="C365" s="30">
        <v>7137</v>
      </c>
      <c r="D365" s="30">
        <v>8970</v>
      </c>
      <c r="E365" s="54">
        <f>ROUND('BEBR 2018 Estimates'!C401,-1)</f>
        <v>8980</v>
      </c>
      <c r="F365" s="31">
        <f t="shared" si="82"/>
        <v>1843</v>
      </c>
      <c r="G365" s="31">
        <f t="shared" si="83"/>
        <v>10</v>
      </c>
      <c r="H365" s="32">
        <f t="shared" si="84"/>
        <v>0.25823175003502874</v>
      </c>
      <c r="I365" s="32">
        <f t="shared" si="84"/>
        <v>1.1148272017837235E-3</v>
      </c>
      <c r="J365" s="225"/>
    </row>
    <row r="366" spans="1:10" ht="15" x14ac:dyDescent="0.2">
      <c r="A366" s="277"/>
      <c r="B366" s="53" t="s">
        <v>280</v>
      </c>
      <c r="C366" s="30">
        <v>58912</v>
      </c>
      <c r="D366" s="30">
        <v>63780</v>
      </c>
      <c r="E366" s="54">
        <f>ROUND('BEBR 2018 Estimates'!C402,-1)</f>
        <v>63520</v>
      </c>
      <c r="F366" s="31">
        <f t="shared" si="82"/>
        <v>4608</v>
      </c>
      <c r="G366" s="31">
        <f t="shared" si="83"/>
        <v>-260</v>
      </c>
      <c r="H366" s="32">
        <f t="shared" si="84"/>
        <v>7.8218359587180875E-2</v>
      </c>
      <c r="I366" s="32">
        <f t="shared" si="84"/>
        <v>-4.0765130134838507E-3</v>
      </c>
      <c r="J366" s="225"/>
    </row>
    <row r="367" spans="1:10" ht="15" x14ac:dyDescent="0.2">
      <c r="A367" s="277"/>
      <c r="B367" s="231"/>
      <c r="C367" s="233"/>
      <c r="D367" s="233"/>
      <c r="E367" s="228"/>
      <c r="F367" s="229"/>
      <c r="G367" s="229"/>
      <c r="H367" s="230"/>
      <c r="I367" s="230"/>
      <c r="J367" s="225"/>
    </row>
    <row r="368" spans="1:10" ht="15.75" x14ac:dyDescent="0.25">
      <c r="A368" s="277"/>
      <c r="B368" s="264" t="s">
        <v>646</v>
      </c>
      <c r="C368" s="260"/>
      <c r="D368" s="233"/>
      <c r="E368" s="228"/>
      <c r="F368" s="229"/>
      <c r="G368" s="229"/>
      <c r="H368" s="230"/>
      <c r="I368" s="230"/>
      <c r="J368" s="225"/>
    </row>
    <row r="369" spans="1:10" ht="15" x14ac:dyDescent="0.2">
      <c r="A369" s="277"/>
      <c r="B369" s="53" t="s">
        <v>282</v>
      </c>
      <c r="C369" s="30">
        <v>41523</v>
      </c>
      <c r="D369" s="30">
        <v>45440</v>
      </c>
      <c r="E369" s="54">
        <f>ROUND('BEBR 2018 Estimates'!C403,-1)</f>
        <v>45610</v>
      </c>
      <c r="F369" s="31">
        <f>E369-C369</f>
        <v>4087</v>
      </c>
      <c r="G369" s="31">
        <f>E369-D369</f>
        <v>170</v>
      </c>
      <c r="H369" s="32">
        <f t="shared" ref="H369:I371" si="85">F369/C369</f>
        <v>9.8427377597957763E-2</v>
      </c>
      <c r="I369" s="32">
        <f t="shared" si="85"/>
        <v>3.7411971830985913E-3</v>
      </c>
      <c r="J369" s="225"/>
    </row>
    <row r="370" spans="1:10" ht="15" x14ac:dyDescent="0.2">
      <c r="A370" s="277"/>
      <c r="B370" s="53" t="s">
        <v>283</v>
      </c>
      <c r="C370" s="30">
        <v>15219</v>
      </c>
      <c r="D370" s="30">
        <v>17750</v>
      </c>
      <c r="E370" s="54">
        <f>ROUND('BEBR 2018 Estimates'!C404,-1)</f>
        <v>18020</v>
      </c>
      <c r="F370" s="31">
        <f>E370-C370</f>
        <v>2801</v>
      </c>
      <c r="G370" s="31">
        <f>E370-D370</f>
        <v>270</v>
      </c>
      <c r="H370" s="32">
        <f t="shared" si="85"/>
        <v>0.1840462579670149</v>
      </c>
      <c r="I370" s="32">
        <f t="shared" si="85"/>
        <v>1.5211267605633802E-2</v>
      </c>
      <c r="J370" s="225"/>
    </row>
    <row r="371" spans="1:10" ht="15" x14ac:dyDescent="0.2">
      <c r="A371" s="277"/>
      <c r="B371" s="53" t="s">
        <v>284</v>
      </c>
      <c r="C371" s="30">
        <v>23408</v>
      </c>
      <c r="D371" s="30">
        <v>24140</v>
      </c>
      <c r="E371" s="54">
        <f>ROUND('BEBR 2018 Estimates'!C405,-1)</f>
        <v>24140</v>
      </c>
      <c r="F371" s="31">
        <f>E371-C371</f>
        <v>732</v>
      </c>
      <c r="G371" s="31">
        <f>E371-D371</f>
        <v>0</v>
      </c>
      <c r="H371" s="32">
        <f t="shared" si="85"/>
        <v>3.1271360218728637E-2</v>
      </c>
      <c r="I371" s="32">
        <f t="shared" si="85"/>
        <v>0</v>
      </c>
      <c r="J371" s="225"/>
    </row>
    <row r="372" spans="1:10" ht="15" x14ac:dyDescent="0.2">
      <c r="A372" s="277"/>
      <c r="B372" s="53" t="s">
        <v>285</v>
      </c>
      <c r="C372" s="37">
        <v>18223</v>
      </c>
      <c r="D372" s="38">
        <v>18470</v>
      </c>
      <c r="E372" s="54">
        <f>ROUND('BEBR 2018 Estimates'!C406,-1)</f>
        <v>18490</v>
      </c>
      <c r="F372" s="31">
        <f t="shared" si="82"/>
        <v>267</v>
      </c>
      <c r="G372" s="31">
        <f t="shared" si="83"/>
        <v>20</v>
      </c>
      <c r="H372" s="32">
        <f t="shared" si="84"/>
        <v>1.4651813642100641E-2</v>
      </c>
      <c r="I372" s="32">
        <f t="shared" si="84"/>
        <v>1.0828370330265296E-3</v>
      </c>
      <c r="J372" s="225"/>
    </row>
    <row r="373" spans="1:10" ht="15" x14ac:dyDescent="0.2">
      <c r="A373" s="277"/>
      <c r="B373" s="53" t="s">
        <v>286</v>
      </c>
      <c r="C373" s="30">
        <v>11657</v>
      </c>
      <c r="D373" s="30">
        <v>12650</v>
      </c>
      <c r="E373" s="54">
        <f>ROUND('BEBR 2018 Estimates'!C407,-1)</f>
        <v>12660</v>
      </c>
      <c r="F373" s="31">
        <f t="shared" si="82"/>
        <v>1003</v>
      </c>
      <c r="G373" s="31">
        <f t="shared" si="83"/>
        <v>10</v>
      </c>
      <c r="H373" s="32">
        <f t="shared" si="84"/>
        <v>8.6042721111778325E-2</v>
      </c>
      <c r="I373" s="32">
        <f t="shared" si="84"/>
        <v>7.9051383399209485E-4</v>
      </c>
      <c r="J373" s="225"/>
    </row>
    <row r="374" spans="1:10" ht="15" x14ac:dyDescent="0.2">
      <c r="A374" s="277"/>
      <c r="B374" s="53" t="s">
        <v>287</v>
      </c>
      <c r="C374" s="30">
        <v>20832</v>
      </c>
      <c r="D374" s="30">
        <v>22230</v>
      </c>
      <c r="E374" s="54">
        <f>ROUND('BEBR 2018 Estimates'!C408,-1)</f>
        <v>22510</v>
      </c>
      <c r="F374" s="31">
        <f t="shared" si="82"/>
        <v>1678</v>
      </c>
      <c r="G374" s="31">
        <f t="shared" si="83"/>
        <v>280</v>
      </c>
      <c r="H374" s="32">
        <f t="shared" si="84"/>
        <v>8.0549155145929335E-2</v>
      </c>
      <c r="I374" s="32">
        <f t="shared" si="84"/>
        <v>1.2595591542959963E-2</v>
      </c>
      <c r="J374" s="225"/>
    </row>
    <row r="375" spans="1:10" ht="15" x14ac:dyDescent="0.2">
      <c r="A375" s="277"/>
      <c r="B375" s="53" t="s">
        <v>288</v>
      </c>
      <c r="C375" s="30">
        <v>5744</v>
      </c>
      <c r="D375" s="30">
        <v>5810</v>
      </c>
      <c r="E375" s="54">
        <f>ROUND('BEBR 2018 Estimates'!C409,-1)</f>
        <v>5930</v>
      </c>
      <c r="F375" s="31">
        <f t="shared" si="82"/>
        <v>186</v>
      </c>
      <c r="G375" s="31">
        <f t="shared" si="83"/>
        <v>120</v>
      </c>
      <c r="H375" s="32">
        <f t="shared" si="84"/>
        <v>3.2381615598885791E-2</v>
      </c>
      <c r="I375" s="32">
        <f t="shared" si="84"/>
        <v>2.0654044750430294E-2</v>
      </c>
      <c r="J375" s="225"/>
    </row>
    <row r="376" spans="1:10" ht="15" x14ac:dyDescent="0.2">
      <c r="A376" s="277"/>
      <c r="B376" s="53" t="s">
        <v>289</v>
      </c>
      <c r="C376" s="30">
        <v>13499</v>
      </c>
      <c r="D376" s="30">
        <v>21510</v>
      </c>
      <c r="E376" s="54">
        <f>ROUND('BEBR 2018 Estimates'!C410,-1)</f>
        <v>21500</v>
      </c>
      <c r="F376" s="31">
        <f t="shared" si="82"/>
        <v>8001</v>
      </c>
      <c r="G376" s="31">
        <f t="shared" si="83"/>
        <v>-10</v>
      </c>
      <c r="H376" s="32">
        <f t="shared" si="84"/>
        <v>0.59271057115341874</v>
      </c>
      <c r="I376" s="32">
        <f t="shared" si="84"/>
        <v>-4.6490004649000463E-4</v>
      </c>
      <c r="J376" s="225"/>
    </row>
    <row r="377" spans="1:10" ht="15" x14ac:dyDescent="0.2">
      <c r="A377" s="277"/>
      <c r="B377" s="53" t="s">
        <v>290</v>
      </c>
      <c r="C377" s="30">
        <v>2375</v>
      </c>
      <c r="D377" s="30">
        <v>2410</v>
      </c>
      <c r="E377" s="54">
        <f>ROUND('BEBR 2018 Estimates'!C411,-1)</f>
        <v>2430</v>
      </c>
      <c r="F377" s="31">
        <f t="shared" si="82"/>
        <v>55</v>
      </c>
      <c r="G377" s="31">
        <f t="shared" si="83"/>
        <v>20</v>
      </c>
      <c r="H377" s="32">
        <f t="shared" si="84"/>
        <v>2.3157894736842106E-2</v>
      </c>
      <c r="I377" s="32">
        <f t="shared" si="84"/>
        <v>8.2987551867219917E-3</v>
      </c>
      <c r="J377" s="225"/>
    </row>
    <row r="378" spans="1:10" ht="15" x14ac:dyDescent="0.2">
      <c r="A378" s="277"/>
      <c r="B378" s="53" t="s">
        <v>291</v>
      </c>
      <c r="C378" s="30">
        <v>5965</v>
      </c>
      <c r="D378" s="30">
        <v>7180</v>
      </c>
      <c r="E378" s="54">
        <f>ROUND('BEBR 2018 Estimates'!C412,-1)</f>
        <v>7810</v>
      </c>
      <c r="F378" s="31">
        <f t="shared" si="82"/>
        <v>1845</v>
      </c>
      <c r="G378" s="31">
        <f t="shared" si="83"/>
        <v>630</v>
      </c>
      <c r="H378" s="32">
        <f t="shared" si="84"/>
        <v>0.30930427493713325</v>
      </c>
      <c r="I378" s="32">
        <f t="shared" si="84"/>
        <v>8.7743732590529241E-2</v>
      </c>
      <c r="J378" s="225"/>
    </row>
    <row r="379" spans="1:10" ht="15" x14ac:dyDescent="0.2">
      <c r="A379" s="277"/>
      <c r="B379" s="53" t="s">
        <v>19</v>
      </c>
      <c r="C379" s="30">
        <v>1109424</v>
      </c>
      <c r="D379" s="30">
        <v>1191590</v>
      </c>
      <c r="E379" s="54">
        <f>ROUND('BEBR 2018 Estimates'!C413,-1)</f>
        <v>1203730</v>
      </c>
      <c r="F379" s="31">
        <f t="shared" si="82"/>
        <v>94306</v>
      </c>
      <c r="G379" s="31">
        <f t="shared" si="83"/>
        <v>12140</v>
      </c>
      <c r="H379" s="32">
        <f t="shared" si="84"/>
        <v>8.5004470788445169E-2</v>
      </c>
      <c r="I379" s="32">
        <f t="shared" si="84"/>
        <v>1.0188068043538466E-2</v>
      </c>
      <c r="J379" s="225"/>
    </row>
    <row r="380" spans="1:10" ht="15" x14ac:dyDescent="0.2">
      <c r="A380" s="277"/>
      <c r="B380" s="231"/>
      <c r="C380" s="233"/>
      <c r="D380" s="233"/>
      <c r="E380" s="228"/>
      <c r="F380" s="229"/>
      <c r="G380" s="229"/>
      <c r="H380" s="230"/>
      <c r="I380" s="230"/>
      <c r="J380" s="225"/>
    </row>
    <row r="381" spans="1:10" ht="15.75" x14ac:dyDescent="0.25">
      <c r="A381" s="277"/>
      <c r="B381" s="264" t="s">
        <v>647</v>
      </c>
      <c r="C381" s="260">
        <v>73090</v>
      </c>
      <c r="D381" s="260">
        <v>76900</v>
      </c>
      <c r="E381" s="261">
        <f>ROUND('BEBR 2018 Estimates'!C415,-2)</f>
        <v>73900</v>
      </c>
      <c r="F381" s="262">
        <f t="shared" ref="F381:F387" si="86">E381-C381</f>
        <v>810</v>
      </c>
      <c r="G381" s="262">
        <f t="shared" ref="G381:G387" si="87">E381-D381</f>
        <v>-3000</v>
      </c>
      <c r="H381" s="263">
        <f t="shared" ref="H381:I387" si="88">F381/C381</f>
        <v>1.1082227390887947E-2</v>
      </c>
      <c r="I381" s="263">
        <f t="shared" si="88"/>
        <v>-3.9011703511053319E-2</v>
      </c>
      <c r="J381" s="225"/>
    </row>
    <row r="382" spans="1:10" ht="15" x14ac:dyDescent="0.2">
      <c r="A382" s="277"/>
      <c r="B382" s="53" t="s">
        <v>1459</v>
      </c>
      <c r="C382" s="30">
        <v>6119</v>
      </c>
      <c r="D382" s="30">
        <v>6330</v>
      </c>
      <c r="E382" s="54">
        <f>ROUND('BEBR 2018 Estimates'!C416,-1)</f>
        <v>5990</v>
      </c>
      <c r="F382" s="31">
        <f t="shared" si="86"/>
        <v>-129</v>
      </c>
      <c r="G382" s="31">
        <f t="shared" si="87"/>
        <v>-340</v>
      </c>
      <c r="H382" s="32">
        <f t="shared" si="88"/>
        <v>-2.10818761235496E-2</v>
      </c>
      <c r="I382" s="32">
        <f t="shared" si="88"/>
        <v>-5.3712480252764615E-2</v>
      </c>
      <c r="J382" s="225"/>
    </row>
    <row r="383" spans="1:10" ht="15" x14ac:dyDescent="0.2">
      <c r="A383" s="277"/>
      <c r="B383" s="53" t="s">
        <v>294</v>
      </c>
      <c r="C383" s="30">
        <v>797</v>
      </c>
      <c r="D383" s="30">
        <v>800</v>
      </c>
      <c r="E383" s="54">
        <f>ROUND('BEBR 2018 Estimates'!C417,-1)</f>
        <v>760</v>
      </c>
      <c r="F383" s="31">
        <f t="shared" si="86"/>
        <v>-37</v>
      </c>
      <c r="G383" s="31">
        <f t="shared" si="87"/>
        <v>-40</v>
      </c>
      <c r="H383" s="32">
        <f t="shared" si="88"/>
        <v>-4.6424090338770388E-2</v>
      </c>
      <c r="I383" s="32">
        <f t="shared" si="88"/>
        <v>-0.05</v>
      </c>
      <c r="J383" s="225"/>
    </row>
    <row r="384" spans="1:10" ht="15" x14ac:dyDescent="0.2">
      <c r="A384" s="277"/>
      <c r="B384" s="53" t="s">
        <v>295</v>
      </c>
      <c r="C384" s="30">
        <v>24649</v>
      </c>
      <c r="D384" s="30">
        <v>24600</v>
      </c>
      <c r="E384" s="54">
        <f>ROUND('BEBR 2018 Estimates'!C418,-1)</f>
        <v>24510</v>
      </c>
      <c r="F384" s="31">
        <f t="shared" si="86"/>
        <v>-139</v>
      </c>
      <c r="G384" s="31">
        <f t="shared" si="87"/>
        <v>-90</v>
      </c>
      <c r="H384" s="32">
        <f t="shared" si="88"/>
        <v>-5.63917400300215E-3</v>
      </c>
      <c r="I384" s="32">
        <f t="shared" si="88"/>
        <v>-3.6585365853658539E-3</v>
      </c>
      <c r="J384" s="225"/>
    </row>
    <row r="385" spans="1:10" ht="15" x14ac:dyDescent="0.2">
      <c r="A385" s="277"/>
      <c r="B385" s="53" t="s">
        <v>296</v>
      </c>
      <c r="C385" s="30">
        <v>184</v>
      </c>
      <c r="D385" s="30">
        <v>190</v>
      </c>
      <c r="E385" s="54">
        <f>ROUND('BEBR 2018 Estimates'!C419,-1)</f>
        <v>180</v>
      </c>
      <c r="F385" s="31">
        <f t="shared" si="86"/>
        <v>-4</v>
      </c>
      <c r="G385" s="31">
        <f t="shared" si="87"/>
        <v>-10</v>
      </c>
      <c r="H385" s="32">
        <f t="shared" si="88"/>
        <v>-2.1739130434782608E-2</v>
      </c>
      <c r="I385" s="32">
        <f t="shared" si="88"/>
        <v>-5.2631578947368418E-2</v>
      </c>
      <c r="J385" s="225"/>
    </row>
    <row r="386" spans="1:10" ht="15" x14ac:dyDescent="0.2">
      <c r="A386" s="277"/>
      <c r="B386" s="53" t="s">
        <v>297</v>
      </c>
      <c r="C386" s="30">
        <v>8297</v>
      </c>
      <c r="D386" s="30">
        <v>8780</v>
      </c>
      <c r="E386" s="54">
        <f>ROUND('BEBR 2018 Estimates'!C420,-1)</f>
        <v>8240</v>
      </c>
      <c r="F386" s="31">
        <f t="shared" si="86"/>
        <v>-57</v>
      </c>
      <c r="G386" s="31">
        <f t="shared" si="87"/>
        <v>-540</v>
      </c>
      <c r="H386" s="32">
        <f t="shared" si="88"/>
        <v>-6.8699529950584553E-3</v>
      </c>
      <c r="I386" s="32">
        <f t="shared" si="88"/>
        <v>-6.1503416856492028E-2</v>
      </c>
      <c r="J386" s="225"/>
    </row>
    <row r="387" spans="1:10" ht="15" x14ac:dyDescent="0.2">
      <c r="A387" s="277"/>
      <c r="B387" s="53" t="s">
        <v>19</v>
      </c>
      <c r="C387" s="30">
        <v>33044</v>
      </c>
      <c r="D387" s="30">
        <v>36200</v>
      </c>
      <c r="E387" s="54">
        <f>ROUND('BEBR 2018 Estimates'!C421,-1)</f>
        <v>34270</v>
      </c>
      <c r="F387" s="31">
        <f t="shared" si="86"/>
        <v>1226</v>
      </c>
      <c r="G387" s="31">
        <f t="shared" si="87"/>
        <v>-1930</v>
      </c>
      <c r="H387" s="32">
        <f t="shared" si="88"/>
        <v>3.7102045757172256E-2</v>
      </c>
      <c r="I387" s="32">
        <f t="shared" si="88"/>
        <v>-5.3314917127071822E-2</v>
      </c>
      <c r="J387" s="225"/>
    </row>
    <row r="388" spans="1:10" ht="15" x14ac:dyDescent="0.2">
      <c r="A388" s="277"/>
      <c r="B388" s="231"/>
      <c r="C388" s="233"/>
      <c r="D388" s="233"/>
      <c r="E388" s="228"/>
      <c r="F388" s="229"/>
      <c r="G388" s="229"/>
      <c r="H388" s="230"/>
      <c r="I388" s="230"/>
      <c r="J388" s="225"/>
    </row>
    <row r="389" spans="1:10" ht="15.75" x14ac:dyDescent="0.25">
      <c r="A389" s="277"/>
      <c r="B389" s="264" t="s">
        <v>648</v>
      </c>
      <c r="C389" s="260">
        <v>73314</v>
      </c>
      <c r="D389" s="260">
        <v>80500</v>
      </c>
      <c r="E389" s="261">
        <f>ROUND('BEBR 2018 Estimates'!C424,-2)</f>
        <v>82700</v>
      </c>
      <c r="F389" s="262">
        <f>E389-C389</f>
        <v>9386</v>
      </c>
      <c r="G389" s="262">
        <f>E389-D389</f>
        <v>2200</v>
      </c>
      <c r="H389" s="263">
        <f t="shared" ref="H389:I393" si="89">F389/C389</f>
        <v>0.1280246610470033</v>
      </c>
      <c r="I389" s="263">
        <f t="shared" si="89"/>
        <v>2.732919254658385E-2</v>
      </c>
      <c r="J389" s="225"/>
    </row>
    <row r="390" spans="1:10" ht="15" x14ac:dyDescent="0.2">
      <c r="A390" s="277"/>
      <c r="B390" s="53" t="s">
        <v>299</v>
      </c>
      <c r="C390" s="30">
        <v>1123</v>
      </c>
      <c r="D390" s="30">
        <v>1290</v>
      </c>
      <c r="E390" s="54">
        <f>ROUND('BEBR 2018 Estimates'!C425,-1)</f>
        <v>1310</v>
      </c>
      <c r="F390" s="31">
        <f>E390-C390</f>
        <v>187</v>
      </c>
      <c r="G390" s="31">
        <f>E390-D390</f>
        <v>20</v>
      </c>
      <c r="H390" s="32">
        <f t="shared" si="89"/>
        <v>0.16651825467497774</v>
      </c>
      <c r="I390" s="32">
        <f t="shared" si="89"/>
        <v>1.5503875968992248E-2</v>
      </c>
      <c r="J390" s="225"/>
    </row>
    <row r="391" spans="1:10" ht="15" x14ac:dyDescent="0.2">
      <c r="A391" s="277"/>
      <c r="B391" s="53" t="s">
        <v>300</v>
      </c>
      <c r="C391" s="30">
        <v>11487</v>
      </c>
      <c r="D391" s="30">
        <v>12550</v>
      </c>
      <c r="E391" s="54">
        <f>ROUND('BEBR 2018 Estimates'!C426,-1)</f>
        <v>12760</v>
      </c>
      <c r="F391" s="31">
        <f>E391-C391</f>
        <v>1273</v>
      </c>
      <c r="G391" s="31">
        <f>E391-D391</f>
        <v>210</v>
      </c>
      <c r="H391" s="32">
        <f t="shared" si="89"/>
        <v>0.11082092800557151</v>
      </c>
      <c r="I391" s="32">
        <f t="shared" si="89"/>
        <v>1.6733067729083666E-2</v>
      </c>
      <c r="J391" s="225"/>
    </row>
    <row r="392" spans="1:10" ht="15" x14ac:dyDescent="0.2">
      <c r="A392" s="277"/>
      <c r="B392" s="53" t="s">
        <v>301</v>
      </c>
      <c r="C392" s="30">
        <v>3086</v>
      </c>
      <c r="D392" s="30">
        <v>2950</v>
      </c>
      <c r="E392" s="54">
        <f>ROUND('BEBR 2018 Estimates'!C427,-1)</f>
        <v>2990</v>
      </c>
      <c r="F392" s="31">
        <f>E392-C392</f>
        <v>-96</v>
      </c>
      <c r="G392" s="31">
        <f>E392-D392</f>
        <v>40</v>
      </c>
      <c r="H392" s="32">
        <f t="shared" si="89"/>
        <v>-3.1108230719377836E-2</v>
      </c>
      <c r="I392" s="32">
        <f t="shared" si="89"/>
        <v>1.3559322033898305E-2</v>
      </c>
      <c r="J392" s="225"/>
    </row>
    <row r="393" spans="1:10" ht="15" x14ac:dyDescent="0.2">
      <c r="A393" s="277"/>
      <c r="B393" s="53" t="s">
        <v>19</v>
      </c>
      <c r="C393" s="30">
        <v>57618</v>
      </c>
      <c r="D393" s="30">
        <v>63660</v>
      </c>
      <c r="E393" s="54">
        <f>ROUND('BEBR 2018 Estimates'!C428,-1)</f>
        <v>65690</v>
      </c>
      <c r="F393" s="31">
        <f>E393-C393</f>
        <v>8072</v>
      </c>
      <c r="G393" s="31">
        <f>E393-D393</f>
        <v>2030</v>
      </c>
      <c r="H393" s="32">
        <f t="shared" si="89"/>
        <v>0.14009510916727411</v>
      </c>
      <c r="I393" s="32">
        <f t="shared" si="89"/>
        <v>3.1888155827835378E-2</v>
      </c>
      <c r="J393" s="225"/>
    </row>
    <row r="394" spans="1:10" ht="15" x14ac:dyDescent="0.2">
      <c r="A394" s="277"/>
      <c r="B394" s="231"/>
      <c r="C394" s="233"/>
      <c r="D394" s="233"/>
      <c r="E394" s="228"/>
      <c r="F394" s="229"/>
      <c r="G394" s="229"/>
      <c r="H394" s="230"/>
      <c r="I394" s="230"/>
      <c r="J394" s="225"/>
    </row>
    <row r="395" spans="1:10" ht="15.75" x14ac:dyDescent="0.25">
      <c r="A395" s="277"/>
      <c r="B395" s="264" t="s">
        <v>649</v>
      </c>
      <c r="C395" s="260">
        <v>180822</v>
      </c>
      <c r="D395" s="260">
        <v>195500</v>
      </c>
      <c r="E395" s="261">
        <f>ROUND('BEBR 2018 Estimates'!C431,-2)</f>
        <v>198200</v>
      </c>
      <c r="F395" s="262">
        <f t="shared" ref="F395:F405" si="90">E395-C395</f>
        <v>17378</v>
      </c>
      <c r="G395" s="262">
        <f t="shared" ref="G395:G405" si="91">E395-D395</f>
        <v>2700</v>
      </c>
      <c r="H395" s="263">
        <f t="shared" ref="H395:I405" si="92">F395/C395</f>
        <v>9.6105562376259529E-2</v>
      </c>
      <c r="I395" s="263">
        <f t="shared" si="92"/>
        <v>1.3810741687979539E-2</v>
      </c>
      <c r="J395" s="225"/>
    </row>
    <row r="396" spans="1:10" ht="15" x14ac:dyDescent="0.2">
      <c r="A396" s="277"/>
      <c r="B396" s="53" t="s">
        <v>303</v>
      </c>
      <c r="C396" s="30">
        <v>383</v>
      </c>
      <c r="D396" s="30">
        <v>410</v>
      </c>
      <c r="E396" s="54">
        <f>ROUND('BEBR 2018 Estimates'!C432,-1)</f>
        <v>400</v>
      </c>
      <c r="F396" s="31">
        <f t="shared" si="90"/>
        <v>17</v>
      </c>
      <c r="G396" s="31">
        <f t="shared" si="91"/>
        <v>-10</v>
      </c>
      <c r="H396" s="32">
        <f t="shared" si="92"/>
        <v>4.4386422976501305E-2</v>
      </c>
      <c r="I396" s="32">
        <f t="shared" si="92"/>
        <v>-2.4390243902439025E-2</v>
      </c>
      <c r="J396" s="225"/>
    </row>
    <row r="397" spans="1:10" ht="15" x14ac:dyDescent="0.2">
      <c r="A397" s="277"/>
      <c r="B397" s="53" t="s">
        <v>304</v>
      </c>
      <c r="C397" s="30">
        <v>20978</v>
      </c>
      <c r="D397" s="30">
        <v>24560</v>
      </c>
      <c r="E397" s="54">
        <f>ROUND('BEBR 2018 Estimates'!C433,-1)</f>
        <v>25000</v>
      </c>
      <c r="F397" s="31">
        <f t="shared" si="90"/>
        <v>4022</v>
      </c>
      <c r="G397" s="31">
        <f t="shared" si="91"/>
        <v>440</v>
      </c>
      <c r="H397" s="32">
        <f t="shared" si="92"/>
        <v>0.19172466393364476</v>
      </c>
      <c r="I397" s="32">
        <f t="shared" si="92"/>
        <v>1.7915309446254073E-2</v>
      </c>
      <c r="J397" s="225"/>
    </row>
    <row r="398" spans="1:10" ht="15" x14ac:dyDescent="0.2">
      <c r="A398" s="277"/>
      <c r="B398" s="53" t="s">
        <v>305</v>
      </c>
      <c r="C398" s="30">
        <v>12305</v>
      </c>
      <c r="D398" s="30">
        <v>13120</v>
      </c>
      <c r="E398" s="54">
        <f>ROUND('BEBR 2018 Estimates'!C434,-1)</f>
        <v>13290</v>
      </c>
      <c r="F398" s="31">
        <f t="shared" si="90"/>
        <v>985</v>
      </c>
      <c r="G398" s="31">
        <f t="shared" si="91"/>
        <v>170</v>
      </c>
      <c r="H398" s="32">
        <f t="shared" si="92"/>
        <v>8.0048760666395768E-2</v>
      </c>
      <c r="I398" s="32">
        <f t="shared" si="92"/>
        <v>1.2957317073170731E-2</v>
      </c>
      <c r="J398" s="225"/>
    </row>
    <row r="399" spans="1:10" ht="15" x14ac:dyDescent="0.2">
      <c r="A399" s="277"/>
      <c r="B399" s="53" t="s">
        <v>306</v>
      </c>
      <c r="C399" s="30">
        <v>19507</v>
      </c>
      <c r="D399" s="30">
        <v>20890</v>
      </c>
      <c r="E399" s="54">
        <f>ROUND('BEBR 2018 Estimates'!C435,-1)</f>
        <v>20830</v>
      </c>
      <c r="F399" s="31">
        <f t="shared" si="90"/>
        <v>1323</v>
      </c>
      <c r="G399" s="31">
        <f t="shared" si="91"/>
        <v>-60</v>
      </c>
      <c r="H399" s="32">
        <f t="shared" si="92"/>
        <v>6.7821807556261854E-2</v>
      </c>
      <c r="I399" s="32">
        <f t="shared" si="92"/>
        <v>-2.8721876495931067E-3</v>
      </c>
      <c r="J399" s="225"/>
    </row>
    <row r="400" spans="1:10" ht="15" x14ac:dyDescent="0.2">
      <c r="A400" s="277"/>
      <c r="B400" s="53" t="s">
        <v>307</v>
      </c>
      <c r="C400" s="30">
        <v>537</v>
      </c>
      <c r="D400" s="30">
        <v>550</v>
      </c>
      <c r="E400" s="54">
        <f>ROUND('BEBR 2018 Estimates'!C436,-1)</f>
        <v>550</v>
      </c>
      <c r="F400" s="31">
        <f t="shared" si="90"/>
        <v>13</v>
      </c>
      <c r="G400" s="31">
        <f t="shared" si="91"/>
        <v>0</v>
      </c>
      <c r="H400" s="32">
        <f t="shared" si="92"/>
        <v>2.4208566108007448E-2</v>
      </c>
      <c r="I400" s="32">
        <f t="shared" si="92"/>
        <v>0</v>
      </c>
      <c r="J400" s="225"/>
    </row>
    <row r="401" spans="1:10" ht="15" x14ac:dyDescent="0.2">
      <c r="A401" s="277"/>
      <c r="B401" s="53" t="s">
        <v>308</v>
      </c>
      <c r="C401" s="30">
        <v>3851</v>
      </c>
      <c r="D401" s="30">
        <v>3970</v>
      </c>
      <c r="E401" s="54">
        <f>ROUND('BEBR 2018 Estimates'!C437,-1)</f>
        <v>3970</v>
      </c>
      <c r="F401" s="31">
        <f t="shared" si="90"/>
        <v>119</v>
      </c>
      <c r="G401" s="31">
        <f t="shared" si="91"/>
        <v>0</v>
      </c>
      <c r="H401" s="32">
        <f t="shared" si="92"/>
        <v>3.0901064658530254E-2</v>
      </c>
      <c r="I401" s="32">
        <f t="shared" si="92"/>
        <v>0</v>
      </c>
      <c r="J401" s="225"/>
    </row>
    <row r="402" spans="1:10" ht="15" x14ac:dyDescent="0.2">
      <c r="A402" s="277"/>
      <c r="B402" s="53" t="s">
        <v>309</v>
      </c>
      <c r="C402" s="30">
        <v>12749</v>
      </c>
      <c r="D402" s="30">
        <v>14440</v>
      </c>
      <c r="E402" s="54">
        <f>ROUND('BEBR 2018 Estimates'!C438,-1)</f>
        <v>14510</v>
      </c>
      <c r="F402" s="31">
        <f t="shared" si="90"/>
        <v>1761</v>
      </c>
      <c r="G402" s="31">
        <f t="shared" si="91"/>
        <v>70</v>
      </c>
      <c r="H402" s="32">
        <f t="shared" si="92"/>
        <v>0.13812848066515021</v>
      </c>
      <c r="I402" s="32">
        <f t="shared" si="92"/>
        <v>4.8476454293628806E-3</v>
      </c>
      <c r="J402" s="225"/>
    </row>
    <row r="403" spans="1:10" ht="15" x14ac:dyDescent="0.2">
      <c r="A403" s="277"/>
      <c r="B403" s="53" t="s">
        <v>310</v>
      </c>
      <c r="C403" s="30">
        <v>717</v>
      </c>
      <c r="D403" s="30">
        <v>810</v>
      </c>
      <c r="E403" s="54">
        <f>ROUND('BEBR 2018 Estimates'!C439,-1)</f>
        <v>820</v>
      </c>
      <c r="F403" s="31">
        <f t="shared" si="90"/>
        <v>103</v>
      </c>
      <c r="G403" s="31">
        <f t="shared" si="91"/>
        <v>10</v>
      </c>
      <c r="H403" s="32">
        <f t="shared" si="92"/>
        <v>0.14365411436541142</v>
      </c>
      <c r="I403" s="32">
        <f t="shared" si="92"/>
        <v>1.2345679012345678E-2</v>
      </c>
      <c r="J403" s="225"/>
    </row>
    <row r="404" spans="1:10" ht="15" x14ac:dyDescent="0.2">
      <c r="A404" s="277"/>
      <c r="B404" s="53" t="s">
        <v>311</v>
      </c>
      <c r="C404" s="30">
        <v>5036</v>
      </c>
      <c r="D404" s="30">
        <v>5250</v>
      </c>
      <c r="E404" s="54">
        <f>ROUND('BEBR 2018 Estimates'!C440,-1)</f>
        <v>5280</v>
      </c>
      <c r="F404" s="31">
        <f t="shared" si="90"/>
        <v>244</v>
      </c>
      <c r="G404" s="31">
        <f t="shared" si="91"/>
        <v>30</v>
      </c>
      <c r="H404" s="32">
        <f t="shared" si="92"/>
        <v>4.8451151707704525E-2</v>
      </c>
      <c r="I404" s="32">
        <f t="shared" si="92"/>
        <v>5.7142857142857143E-3</v>
      </c>
      <c r="J404" s="225"/>
    </row>
    <row r="405" spans="1:10" ht="15" x14ac:dyDescent="0.2">
      <c r="A405" s="277"/>
      <c r="B405" s="53" t="s">
        <v>19</v>
      </c>
      <c r="C405" s="30">
        <v>104759</v>
      </c>
      <c r="D405" s="30">
        <v>111500</v>
      </c>
      <c r="E405" s="54">
        <f>ROUND('BEBR 2018 Estimates'!C441,-1)</f>
        <v>113500</v>
      </c>
      <c r="F405" s="31">
        <f t="shared" si="90"/>
        <v>8741</v>
      </c>
      <c r="G405" s="31">
        <f t="shared" si="91"/>
        <v>2000</v>
      </c>
      <c r="H405" s="32">
        <f t="shared" si="92"/>
        <v>8.3439131721379553E-2</v>
      </c>
      <c r="I405" s="32">
        <f t="shared" si="92"/>
        <v>1.7937219730941704E-2</v>
      </c>
      <c r="J405" s="225"/>
    </row>
    <row r="406" spans="1:10" ht="15" hidden="1" x14ac:dyDescent="0.2">
      <c r="A406" s="277"/>
      <c r="B406" s="231"/>
      <c r="C406" s="233"/>
      <c r="D406" s="233"/>
      <c r="E406" s="228"/>
      <c r="F406" s="229"/>
      <c r="G406" s="229"/>
      <c r="H406" s="230"/>
      <c r="I406" s="230"/>
      <c r="J406" s="225"/>
    </row>
    <row r="407" spans="1:10" ht="15" x14ac:dyDescent="0.2">
      <c r="A407" s="277"/>
      <c r="B407" s="231"/>
      <c r="C407" s="233"/>
      <c r="D407" s="233"/>
      <c r="E407" s="228"/>
      <c r="F407" s="229"/>
      <c r="G407" s="229"/>
      <c r="H407" s="230"/>
      <c r="I407" s="230"/>
      <c r="J407" s="225"/>
    </row>
    <row r="408" spans="1:10" ht="15.75" x14ac:dyDescent="0.25">
      <c r="A408" s="277"/>
      <c r="B408" s="264" t="s">
        <v>650</v>
      </c>
      <c r="C408" s="260">
        <v>39996</v>
      </c>
      <c r="D408" s="260">
        <v>41100</v>
      </c>
      <c r="E408" s="261">
        <f>ROUND('BEBR 2018 Estimates'!C444,-2)</f>
        <v>41100</v>
      </c>
      <c r="F408" s="262">
        <f>E408-C408</f>
        <v>1104</v>
      </c>
      <c r="G408" s="262">
        <f>E408-D408</f>
        <v>0</v>
      </c>
      <c r="H408" s="263">
        <f t="shared" ref="H408:I410" si="93">F408/C408</f>
        <v>2.7602760276027604E-2</v>
      </c>
      <c r="I408" s="263">
        <f t="shared" si="93"/>
        <v>0</v>
      </c>
      <c r="J408" s="225"/>
    </row>
    <row r="409" spans="1:10" ht="15" x14ac:dyDescent="0.2">
      <c r="A409" s="277"/>
      <c r="B409" s="53" t="s">
        <v>313</v>
      </c>
      <c r="C409" s="30">
        <v>5621</v>
      </c>
      <c r="D409" s="30">
        <v>5570</v>
      </c>
      <c r="E409" s="54">
        <f>ROUND('BEBR 2018 Estimates'!C445,-1)</f>
        <v>5560</v>
      </c>
      <c r="F409" s="31">
        <f>E409-C409</f>
        <v>-61</v>
      </c>
      <c r="G409" s="31">
        <f>E409-D409</f>
        <v>-10</v>
      </c>
      <c r="H409" s="32">
        <f t="shared" si="93"/>
        <v>-1.0852161537093044E-2</v>
      </c>
      <c r="I409" s="32">
        <f t="shared" si="93"/>
        <v>-1.7953321364452424E-3</v>
      </c>
      <c r="J409" s="225"/>
    </row>
    <row r="410" spans="1:10" ht="15" x14ac:dyDescent="0.2">
      <c r="A410" s="277"/>
      <c r="B410" s="53" t="s">
        <v>19</v>
      </c>
      <c r="C410" s="30">
        <v>34375</v>
      </c>
      <c r="D410" s="30">
        <v>35570</v>
      </c>
      <c r="E410" s="54">
        <f>ROUND('BEBR 2018 Estimates'!C446,-1)</f>
        <v>35560</v>
      </c>
      <c r="F410" s="31">
        <f>E410-C410</f>
        <v>1185</v>
      </c>
      <c r="G410" s="31">
        <f>E410-D410</f>
        <v>-10</v>
      </c>
      <c r="H410" s="32">
        <f t="shared" si="93"/>
        <v>3.4472727272727273E-2</v>
      </c>
      <c r="I410" s="32">
        <f t="shared" si="93"/>
        <v>-2.8113578858588698E-4</v>
      </c>
      <c r="J410" s="225"/>
    </row>
    <row r="411" spans="1:10" ht="15" x14ac:dyDescent="0.2">
      <c r="A411" s="277"/>
      <c r="B411" s="231"/>
      <c r="C411" s="233"/>
      <c r="D411" s="233"/>
      <c r="E411" s="228"/>
      <c r="F411" s="229"/>
      <c r="G411" s="229"/>
      <c r="H411" s="230"/>
      <c r="I411" s="230"/>
      <c r="J411" s="225"/>
    </row>
    <row r="412" spans="1:10" ht="15.75" x14ac:dyDescent="0.25">
      <c r="A412" s="277"/>
      <c r="B412" s="264" t="s">
        <v>651</v>
      </c>
      <c r="C412" s="260">
        <v>1145956</v>
      </c>
      <c r="D412" s="260">
        <v>1313900</v>
      </c>
      <c r="E412" s="261">
        <f>ROUND('BEBR 2018 Estimates'!C449,-2)</f>
        <v>1349600</v>
      </c>
      <c r="F412" s="262">
        <f t="shared" ref="F412:F426" si="94">E412-C412</f>
        <v>203644</v>
      </c>
      <c r="G412" s="262">
        <f t="shared" ref="G412:G426" si="95">E412-D412</f>
        <v>35700</v>
      </c>
      <c r="H412" s="263">
        <f t="shared" ref="H412:I426" si="96">F412/C412</f>
        <v>0.17770664842280157</v>
      </c>
      <c r="I412" s="263">
        <f t="shared" si="96"/>
        <v>2.7171017581246671E-2</v>
      </c>
      <c r="J412" s="225"/>
    </row>
    <row r="413" spans="1:10" ht="15" x14ac:dyDescent="0.2">
      <c r="A413" s="277"/>
      <c r="B413" s="53" t="s">
        <v>315</v>
      </c>
      <c r="C413" s="30">
        <v>41542</v>
      </c>
      <c r="D413" s="30">
        <v>49750</v>
      </c>
      <c r="E413" s="54">
        <f>ROUND('BEBR 2018 Estimates'!C450,-1)</f>
        <v>51680</v>
      </c>
      <c r="F413" s="31">
        <f t="shared" si="94"/>
        <v>10138</v>
      </c>
      <c r="G413" s="31">
        <f t="shared" si="95"/>
        <v>1930</v>
      </c>
      <c r="H413" s="32">
        <f t="shared" si="96"/>
        <v>0.244042174185162</v>
      </c>
      <c r="I413" s="32">
        <f t="shared" si="96"/>
        <v>3.8793969849246233E-2</v>
      </c>
      <c r="J413" s="225"/>
    </row>
    <row r="414" spans="1:10" ht="15" x14ac:dyDescent="0.2">
      <c r="A414" s="277"/>
      <c r="B414" s="53" t="s">
        <v>316</v>
      </c>
      <c r="C414" s="30">
        <v>47</v>
      </c>
      <c r="D414" s="30">
        <v>20</v>
      </c>
      <c r="E414" s="54">
        <f>ROUND('BEBR 2018 Estimates'!C451,-1)</f>
        <v>20</v>
      </c>
      <c r="F414" s="31">
        <f t="shared" si="94"/>
        <v>-27</v>
      </c>
      <c r="G414" s="31">
        <f t="shared" si="95"/>
        <v>0</v>
      </c>
      <c r="H414" s="32">
        <f t="shared" si="96"/>
        <v>-0.57446808510638303</v>
      </c>
      <c r="I414" s="32">
        <f t="shared" si="96"/>
        <v>0</v>
      </c>
      <c r="J414" s="225"/>
    </row>
    <row r="415" spans="1:10" ht="15" x14ac:dyDescent="0.2">
      <c r="A415" s="277"/>
      <c r="B415" s="53" t="s">
        <v>317</v>
      </c>
      <c r="C415" s="30">
        <v>5988</v>
      </c>
      <c r="D415" s="30">
        <v>6700</v>
      </c>
      <c r="E415" s="54">
        <f>ROUND('BEBR 2018 Estimates'!C452,-1)</f>
        <v>6940</v>
      </c>
      <c r="F415" s="31">
        <f t="shared" si="94"/>
        <v>952</v>
      </c>
      <c r="G415" s="31">
        <f t="shared" si="95"/>
        <v>240</v>
      </c>
      <c r="H415" s="32">
        <f t="shared" si="96"/>
        <v>0.15898463593854376</v>
      </c>
      <c r="I415" s="32">
        <f t="shared" si="96"/>
        <v>3.5820895522388062E-2</v>
      </c>
      <c r="J415" s="225"/>
    </row>
    <row r="416" spans="1:10" ht="15" x14ac:dyDescent="0.2">
      <c r="A416" s="277"/>
      <c r="B416" s="53" t="s">
        <v>318</v>
      </c>
      <c r="C416" s="30">
        <v>2159</v>
      </c>
      <c r="D416" s="30">
        <v>2310</v>
      </c>
      <c r="E416" s="54">
        <f>ROUND('BEBR 2018 Estimates'!C453,-1)</f>
        <v>2320</v>
      </c>
      <c r="F416" s="31">
        <f t="shared" si="94"/>
        <v>161</v>
      </c>
      <c r="G416" s="31">
        <f t="shared" si="95"/>
        <v>10</v>
      </c>
      <c r="H416" s="32">
        <f t="shared" si="96"/>
        <v>7.4571560907827697E-2</v>
      </c>
      <c r="I416" s="32">
        <f t="shared" si="96"/>
        <v>4.329004329004329E-3</v>
      </c>
      <c r="J416" s="225"/>
    </row>
    <row r="417" spans="1:10" ht="15" x14ac:dyDescent="0.2">
      <c r="A417" s="277"/>
      <c r="B417" s="53" t="s">
        <v>319</v>
      </c>
      <c r="C417" s="30">
        <v>2503</v>
      </c>
      <c r="D417" s="30">
        <v>2640</v>
      </c>
      <c r="E417" s="54">
        <f>ROUND('BEBR 2018 Estimates'!C454,-1)</f>
        <v>2710</v>
      </c>
      <c r="F417" s="31">
        <f t="shared" si="94"/>
        <v>207</v>
      </c>
      <c r="G417" s="31">
        <f t="shared" si="95"/>
        <v>70</v>
      </c>
      <c r="H417" s="32">
        <f t="shared" si="96"/>
        <v>8.2700759089093093E-2</v>
      </c>
      <c r="I417" s="32">
        <f t="shared" si="96"/>
        <v>2.6515151515151516E-2</v>
      </c>
      <c r="J417" s="225"/>
    </row>
    <row r="418" spans="1:10" ht="15" x14ac:dyDescent="0.2">
      <c r="A418" s="277"/>
      <c r="B418" s="53" t="s">
        <v>320</v>
      </c>
      <c r="C418" s="30">
        <v>10</v>
      </c>
      <c r="D418" s="30">
        <v>20</v>
      </c>
      <c r="E418" s="54">
        <f>ROUND('BEBR 2018 Estimates'!C455,-1)</f>
        <v>20</v>
      </c>
      <c r="F418" s="31">
        <f t="shared" si="94"/>
        <v>10</v>
      </c>
      <c r="G418" s="31">
        <f t="shared" si="95"/>
        <v>0</v>
      </c>
      <c r="H418" s="32">
        <f t="shared" si="96"/>
        <v>1</v>
      </c>
      <c r="I418" s="32">
        <f t="shared" si="96"/>
        <v>0</v>
      </c>
      <c r="J418" s="225"/>
    </row>
    <row r="419" spans="1:10" ht="15" x14ac:dyDescent="0.2">
      <c r="A419" s="277"/>
      <c r="B419" s="53" t="s">
        <v>321</v>
      </c>
      <c r="C419" s="30">
        <v>15751</v>
      </c>
      <c r="D419" s="30">
        <v>17400</v>
      </c>
      <c r="E419" s="54">
        <f>ROUND('BEBR 2018 Estimates'!C456,-1)</f>
        <v>18610</v>
      </c>
      <c r="F419" s="31">
        <f t="shared" si="94"/>
        <v>2859</v>
      </c>
      <c r="G419" s="31">
        <f t="shared" si="95"/>
        <v>1210</v>
      </c>
      <c r="H419" s="32">
        <f t="shared" si="96"/>
        <v>0.18151228493428989</v>
      </c>
      <c r="I419" s="32">
        <f t="shared" si="96"/>
        <v>6.9540229885057467E-2</v>
      </c>
      <c r="J419" s="225"/>
    </row>
    <row r="420" spans="1:10" ht="15" x14ac:dyDescent="0.2">
      <c r="A420" s="277"/>
      <c r="B420" s="53" t="s">
        <v>322</v>
      </c>
      <c r="C420" s="30">
        <v>2538</v>
      </c>
      <c r="D420" s="30">
        <v>2660</v>
      </c>
      <c r="E420" s="54">
        <f>ROUND('BEBR 2018 Estimates'!C457,-1)</f>
        <v>3120</v>
      </c>
      <c r="F420" s="31">
        <f t="shared" si="94"/>
        <v>582</v>
      </c>
      <c r="G420" s="31">
        <f t="shared" si="95"/>
        <v>460</v>
      </c>
      <c r="H420" s="32">
        <f t="shared" si="96"/>
        <v>0.2293144208037825</v>
      </c>
      <c r="I420" s="32">
        <f t="shared" si="96"/>
        <v>0.17293233082706766</v>
      </c>
      <c r="J420" s="225"/>
    </row>
    <row r="421" spans="1:10" ht="15" x14ac:dyDescent="0.2">
      <c r="A421" s="277"/>
      <c r="B421" s="53" t="s">
        <v>323</v>
      </c>
      <c r="C421" s="30">
        <v>35579</v>
      </c>
      <c r="D421" s="30">
        <v>43070</v>
      </c>
      <c r="E421" s="54">
        <f>ROUND('BEBR 2018 Estimates'!C458,-1)</f>
        <v>45690</v>
      </c>
      <c r="F421" s="31">
        <f t="shared" si="94"/>
        <v>10111</v>
      </c>
      <c r="G421" s="31">
        <f t="shared" si="95"/>
        <v>2620</v>
      </c>
      <c r="H421" s="32">
        <f t="shared" si="96"/>
        <v>0.2841844908513449</v>
      </c>
      <c r="I421" s="32">
        <f t="shared" si="96"/>
        <v>6.0831205015091712E-2</v>
      </c>
      <c r="J421" s="225"/>
    </row>
    <row r="422" spans="1:10" ht="15" x14ac:dyDescent="0.2">
      <c r="A422" s="277"/>
      <c r="B422" s="53" t="s">
        <v>324</v>
      </c>
      <c r="C422" s="30">
        <v>238300</v>
      </c>
      <c r="D422" s="30">
        <v>279790</v>
      </c>
      <c r="E422" s="54">
        <f>ROUND('BEBR 2018 Estimates'!C459,-1)</f>
        <v>285100</v>
      </c>
      <c r="F422" s="31">
        <f t="shared" si="94"/>
        <v>46800</v>
      </c>
      <c r="G422" s="31">
        <f t="shared" si="95"/>
        <v>5310</v>
      </c>
      <c r="H422" s="32">
        <f t="shared" si="96"/>
        <v>0.19639110365086027</v>
      </c>
      <c r="I422" s="32">
        <f t="shared" si="96"/>
        <v>1.8978519603988706E-2</v>
      </c>
      <c r="J422" s="225"/>
    </row>
    <row r="423" spans="1:10" ht="15" x14ac:dyDescent="0.2">
      <c r="A423" s="277"/>
      <c r="B423" s="53" t="s">
        <v>325</v>
      </c>
      <c r="C423" s="30">
        <v>2462</v>
      </c>
      <c r="D423" s="30">
        <v>2890</v>
      </c>
      <c r="E423" s="54">
        <f>ROUND('BEBR 2018 Estimates'!C460,-1)</f>
        <v>2920</v>
      </c>
      <c r="F423" s="31">
        <f t="shared" si="94"/>
        <v>458</v>
      </c>
      <c r="G423" s="31">
        <f t="shared" si="95"/>
        <v>30</v>
      </c>
      <c r="H423" s="32">
        <f t="shared" si="96"/>
        <v>0.18602761982128352</v>
      </c>
      <c r="I423" s="32">
        <f t="shared" si="96"/>
        <v>1.0380622837370242E-2</v>
      </c>
      <c r="J423" s="225"/>
    </row>
    <row r="424" spans="1:10" ht="15" x14ac:dyDescent="0.2">
      <c r="A424" s="277"/>
      <c r="B424" s="53" t="s">
        <v>326</v>
      </c>
      <c r="C424" s="30">
        <v>34568</v>
      </c>
      <c r="D424" s="30">
        <v>42960</v>
      </c>
      <c r="E424" s="54">
        <f>ROUND('BEBR 2018 Estimates'!C461,-1)</f>
        <v>44940</v>
      </c>
      <c r="F424" s="31">
        <f t="shared" si="94"/>
        <v>10372</v>
      </c>
      <c r="G424" s="31">
        <f t="shared" si="95"/>
        <v>1980</v>
      </c>
      <c r="H424" s="32">
        <f t="shared" si="96"/>
        <v>0.30004628558204122</v>
      </c>
      <c r="I424" s="32">
        <f t="shared" si="96"/>
        <v>4.6089385474860335E-2</v>
      </c>
      <c r="J424" s="225"/>
    </row>
    <row r="425" spans="1:10" ht="15" x14ac:dyDescent="0.2">
      <c r="A425" s="277"/>
      <c r="B425" s="53" t="s">
        <v>327</v>
      </c>
      <c r="C425" s="30">
        <v>27852</v>
      </c>
      <c r="D425" s="30">
        <v>29320</v>
      </c>
      <c r="E425" s="54">
        <f>ROUND('BEBR 2018 Estimates'!C462,-1)</f>
        <v>30210</v>
      </c>
      <c r="F425" s="31">
        <f t="shared" si="94"/>
        <v>2358</v>
      </c>
      <c r="G425" s="31">
        <f t="shared" si="95"/>
        <v>890</v>
      </c>
      <c r="H425" s="32">
        <f t="shared" si="96"/>
        <v>8.4661783713916416E-2</v>
      </c>
      <c r="I425" s="32">
        <f t="shared" si="96"/>
        <v>3.0354706684856753E-2</v>
      </c>
      <c r="J425" s="225"/>
    </row>
    <row r="426" spans="1:10" ht="15" x14ac:dyDescent="0.2">
      <c r="A426" s="277"/>
      <c r="B426" s="53" t="s">
        <v>19</v>
      </c>
      <c r="C426" s="30">
        <v>736657</v>
      </c>
      <c r="D426" s="30">
        <v>834350</v>
      </c>
      <c r="E426" s="54">
        <f>ROUND('BEBR 2018 Estimates'!C463,-1)</f>
        <v>855310</v>
      </c>
      <c r="F426" s="31">
        <f t="shared" si="94"/>
        <v>118653</v>
      </c>
      <c r="G426" s="31">
        <f t="shared" si="95"/>
        <v>20960</v>
      </c>
      <c r="H426" s="32">
        <f t="shared" si="96"/>
        <v>0.16106953439660521</v>
      </c>
      <c r="I426" s="32">
        <f t="shared" si="96"/>
        <v>2.5121351950620242E-2</v>
      </c>
      <c r="J426" s="225"/>
    </row>
    <row r="427" spans="1:10" ht="15" x14ac:dyDescent="0.2">
      <c r="A427" s="277"/>
      <c r="B427" s="231"/>
      <c r="C427" s="233"/>
      <c r="D427" s="233"/>
      <c r="E427" s="228"/>
      <c r="F427" s="229"/>
      <c r="G427" s="229"/>
      <c r="H427" s="230"/>
      <c r="I427" s="230"/>
      <c r="J427" s="225"/>
    </row>
    <row r="428" spans="1:10" ht="15.75" x14ac:dyDescent="0.25">
      <c r="A428" s="277"/>
      <c r="B428" s="264" t="s">
        <v>652</v>
      </c>
      <c r="C428" s="260">
        <v>268685</v>
      </c>
      <c r="D428" s="260">
        <v>337600</v>
      </c>
      <c r="E428" s="261">
        <f>ROUND('BEBR 2018 Estimates'!C466,-2)</f>
        <v>352500</v>
      </c>
      <c r="F428" s="262">
        <f>E428-C428</f>
        <v>83815</v>
      </c>
      <c r="G428" s="262">
        <f>E428-D428</f>
        <v>14900</v>
      </c>
      <c r="H428" s="263">
        <f t="shared" ref="H428:I431" si="97">F428/C428</f>
        <v>0.3119452146565681</v>
      </c>
      <c r="I428" s="263">
        <f t="shared" si="97"/>
        <v>4.4135071090047391E-2</v>
      </c>
      <c r="J428" s="225"/>
    </row>
    <row r="429" spans="1:10" ht="15" x14ac:dyDescent="0.2">
      <c r="A429" s="277"/>
      <c r="B429" s="53" t="s">
        <v>329</v>
      </c>
      <c r="C429" s="30">
        <v>59682</v>
      </c>
      <c r="D429" s="30">
        <v>69960</v>
      </c>
      <c r="E429" s="54">
        <f>ROUND('BEBR 2018 Estimates'!C467,-1)</f>
        <v>72370</v>
      </c>
      <c r="F429" s="31">
        <f>E429-C429</f>
        <v>12688</v>
      </c>
      <c r="G429" s="31">
        <f>E429-D429</f>
        <v>2410</v>
      </c>
      <c r="H429" s="32">
        <f t="shared" si="97"/>
        <v>0.21259341174893603</v>
      </c>
      <c r="I429" s="32">
        <f t="shared" si="97"/>
        <v>3.4448256146369351E-2</v>
      </c>
      <c r="J429" s="225"/>
    </row>
    <row r="430" spans="1:10" ht="15" x14ac:dyDescent="0.2">
      <c r="A430" s="277"/>
      <c r="B430" s="53" t="s">
        <v>330</v>
      </c>
      <c r="C430" s="30">
        <v>35183</v>
      </c>
      <c r="D430" s="30">
        <v>45090</v>
      </c>
      <c r="E430" s="54">
        <f>ROUND('BEBR 2018 Estimates'!C468,-1)</f>
        <v>46520</v>
      </c>
      <c r="F430" s="31">
        <f>E430-C430</f>
        <v>11337</v>
      </c>
      <c r="G430" s="31">
        <f>E430-D430</f>
        <v>1430</v>
      </c>
      <c r="H430" s="32">
        <f t="shared" si="97"/>
        <v>0.32222948583122529</v>
      </c>
      <c r="I430" s="32">
        <f t="shared" si="97"/>
        <v>3.1714349079618544E-2</v>
      </c>
      <c r="J430" s="225"/>
    </row>
    <row r="431" spans="1:10" ht="15" x14ac:dyDescent="0.2">
      <c r="A431" s="277"/>
      <c r="B431" s="53" t="s">
        <v>19</v>
      </c>
      <c r="C431" s="30">
        <v>173820</v>
      </c>
      <c r="D431" s="30">
        <v>222560</v>
      </c>
      <c r="E431" s="54">
        <f>ROUND('BEBR 2018 Estimates'!C469,-1)</f>
        <v>233610</v>
      </c>
      <c r="F431" s="31">
        <f>E431-C431</f>
        <v>59790</v>
      </c>
      <c r="G431" s="31">
        <f>E431-D431</f>
        <v>11050</v>
      </c>
      <c r="H431" s="32">
        <f t="shared" si="97"/>
        <v>0.34397652744218155</v>
      </c>
      <c r="I431" s="32">
        <f t="shared" si="97"/>
        <v>4.9649532710280372E-2</v>
      </c>
      <c r="J431" s="225"/>
    </row>
    <row r="432" spans="1:10" ht="15" x14ac:dyDescent="0.2">
      <c r="A432" s="277"/>
      <c r="B432" s="231"/>
      <c r="C432" s="233"/>
      <c r="D432" s="233"/>
      <c r="E432" s="228"/>
      <c r="F432" s="229"/>
      <c r="G432" s="229"/>
      <c r="H432" s="230"/>
      <c r="I432" s="230"/>
      <c r="J432" s="225"/>
    </row>
    <row r="433" spans="1:10" ht="15.75" x14ac:dyDescent="0.25">
      <c r="A433" s="277"/>
      <c r="B433" s="264" t="s">
        <v>653</v>
      </c>
      <c r="C433" s="260">
        <v>1320134</v>
      </c>
      <c r="D433" s="260">
        <v>1414100</v>
      </c>
      <c r="E433" s="261">
        <f>ROUND('BEBR 2018 Estimates'!C472,-2)</f>
        <v>1433400</v>
      </c>
      <c r="F433" s="262">
        <f t="shared" ref="F433:F473" si="98">E433-C433</f>
        <v>113266</v>
      </c>
      <c r="G433" s="262">
        <f t="shared" ref="G433:G473" si="99">E433-D433</f>
        <v>19300</v>
      </c>
      <c r="H433" s="263">
        <f t="shared" ref="H433:I473" si="100">F433/C433</f>
        <v>8.5798865872706867E-2</v>
      </c>
      <c r="I433" s="263">
        <f t="shared" si="100"/>
        <v>1.364825684180751E-2</v>
      </c>
      <c r="J433" s="225"/>
    </row>
    <row r="434" spans="1:10" ht="15" x14ac:dyDescent="0.2">
      <c r="A434" s="277"/>
      <c r="B434" s="53" t="s">
        <v>332</v>
      </c>
      <c r="C434" s="30">
        <v>2005</v>
      </c>
      <c r="D434" s="30">
        <v>2020</v>
      </c>
      <c r="E434" s="54">
        <f>ROUND('BEBR 2018 Estimates'!C473,-1)</f>
        <v>2020</v>
      </c>
      <c r="F434" s="31">
        <f t="shared" si="98"/>
        <v>15</v>
      </c>
      <c r="G434" s="31">
        <f t="shared" si="99"/>
        <v>0</v>
      </c>
      <c r="H434" s="32">
        <f t="shared" si="100"/>
        <v>7.481296758104738E-3</v>
      </c>
      <c r="I434" s="32">
        <f t="shared" si="100"/>
        <v>0</v>
      </c>
      <c r="J434" s="225"/>
    </row>
    <row r="435" spans="1:10" ht="15" x14ac:dyDescent="0.2">
      <c r="A435" s="277"/>
      <c r="B435" s="53" t="s">
        <v>333</v>
      </c>
      <c r="C435" s="30">
        <v>17467</v>
      </c>
      <c r="D435" s="30">
        <v>17290</v>
      </c>
      <c r="E435" s="54">
        <f>ROUND('BEBR 2018 Estimates'!C474,-1)</f>
        <v>17590</v>
      </c>
      <c r="F435" s="31">
        <f t="shared" si="98"/>
        <v>123</v>
      </c>
      <c r="G435" s="31">
        <f t="shared" si="99"/>
        <v>300</v>
      </c>
      <c r="H435" s="32">
        <f t="shared" si="100"/>
        <v>7.0418503463674361E-3</v>
      </c>
      <c r="I435" s="32">
        <f t="shared" si="100"/>
        <v>1.7351069982648931E-2</v>
      </c>
      <c r="J435" s="225"/>
    </row>
    <row r="436" spans="1:10" ht="15" x14ac:dyDescent="0.2">
      <c r="A436" s="277"/>
      <c r="B436" s="53" t="s">
        <v>334</v>
      </c>
      <c r="C436" s="30">
        <v>84392</v>
      </c>
      <c r="D436" s="30">
        <v>91800</v>
      </c>
      <c r="E436" s="54">
        <f>ROUND('BEBR 2018 Estimates'!C475,-1)</f>
        <v>93420</v>
      </c>
      <c r="F436" s="31">
        <f t="shared" si="98"/>
        <v>9028</v>
      </c>
      <c r="G436" s="31">
        <f t="shared" si="99"/>
        <v>1620</v>
      </c>
      <c r="H436" s="32">
        <f t="shared" si="100"/>
        <v>0.10697696464119821</v>
      </c>
      <c r="I436" s="32">
        <f t="shared" si="100"/>
        <v>1.7647058823529412E-2</v>
      </c>
      <c r="J436" s="225"/>
    </row>
    <row r="437" spans="1:10" ht="15" x14ac:dyDescent="0.2">
      <c r="A437" s="277"/>
      <c r="B437" s="53" t="s">
        <v>335</v>
      </c>
      <c r="C437" s="30">
        <v>68217</v>
      </c>
      <c r="D437" s="30">
        <v>73990</v>
      </c>
      <c r="E437" s="54">
        <f>ROUND('BEBR 2018 Estimates'!C476,-1)</f>
        <v>76760</v>
      </c>
      <c r="F437" s="31">
        <f t="shared" si="98"/>
        <v>8543</v>
      </c>
      <c r="G437" s="31">
        <f t="shared" si="99"/>
        <v>2770</v>
      </c>
      <c r="H437" s="32">
        <f t="shared" si="100"/>
        <v>0.12523271325329463</v>
      </c>
      <c r="I437" s="32">
        <f t="shared" si="100"/>
        <v>3.7437491552912552E-2</v>
      </c>
      <c r="J437" s="225"/>
    </row>
    <row r="438" spans="1:10" ht="15" x14ac:dyDescent="0.2">
      <c r="A438" s="277"/>
      <c r="B438" s="53" t="s">
        <v>336</v>
      </c>
      <c r="C438" s="30">
        <v>601</v>
      </c>
      <c r="D438" s="30">
        <v>420</v>
      </c>
      <c r="E438" s="54">
        <f>ROUND('BEBR 2018 Estimates'!C477,-1)</f>
        <v>610</v>
      </c>
      <c r="F438" s="31">
        <f t="shared" si="98"/>
        <v>9</v>
      </c>
      <c r="G438" s="31">
        <f t="shared" si="99"/>
        <v>190</v>
      </c>
      <c r="H438" s="32">
        <f t="shared" si="100"/>
        <v>1.4975041597337771E-2</v>
      </c>
      <c r="I438" s="32">
        <f t="shared" si="100"/>
        <v>0.45238095238095238</v>
      </c>
      <c r="J438" s="225"/>
    </row>
    <row r="439" spans="1:10" ht="15" x14ac:dyDescent="0.2">
      <c r="A439" s="277"/>
      <c r="B439" s="53" t="s">
        <v>337</v>
      </c>
      <c r="C439" s="30">
        <v>135</v>
      </c>
      <c r="D439" s="30">
        <v>140</v>
      </c>
      <c r="E439" s="54">
        <f>ROUND('BEBR 2018 Estimates'!C478,-1)</f>
        <v>140</v>
      </c>
      <c r="F439" s="31">
        <f t="shared" si="98"/>
        <v>5</v>
      </c>
      <c r="G439" s="31">
        <f t="shared" si="99"/>
        <v>0</v>
      </c>
      <c r="H439" s="32">
        <f t="shared" si="100"/>
        <v>3.7037037037037035E-2</v>
      </c>
      <c r="I439" s="32">
        <f t="shared" si="100"/>
        <v>0</v>
      </c>
      <c r="J439" s="225"/>
    </row>
    <row r="440" spans="1:10" ht="15" x14ac:dyDescent="0.2">
      <c r="A440" s="277"/>
      <c r="B440" s="53" t="s">
        <v>338</v>
      </c>
      <c r="C440" s="30">
        <v>60522</v>
      </c>
      <c r="D440" s="30">
        <v>65800</v>
      </c>
      <c r="E440" s="54">
        <f>ROUND('BEBR 2018 Estimates'!C479,-1)</f>
        <v>66580</v>
      </c>
      <c r="F440" s="31">
        <f t="shared" si="98"/>
        <v>6058</v>
      </c>
      <c r="G440" s="31">
        <f t="shared" si="99"/>
        <v>780</v>
      </c>
      <c r="H440" s="32">
        <f t="shared" si="100"/>
        <v>0.10009583292026041</v>
      </c>
      <c r="I440" s="32">
        <f t="shared" si="100"/>
        <v>1.1854103343465046E-2</v>
      </c>
      <c r="J440" s="225"/>
    </row>
    <row r="441" spans="1:10" ht="15" x14ac:dyDescent="0.2">
      <c r="A441" s="277"/>
      <c r="B441" s="53" t="s">
        <v>339</v>
      </c>
      <c r="C441" s="30">
        <v>219</v>
      </c>
      <c r="D441" s="30">
        <v>230</v>
      </c>
      <c r="E441" s="54">
        <f>ROUND('BEBR 2018 Estimates'!C480,-1)</f>
        <v>220</v>
      </c>
      <c r="F441" s="31">
        <f t="shared" si="98"/>
        <v>1</v>
      </c>
      <c r="G441" s="31">
        <f t="shared" si="99"/>
        <v>-10</v>
      </c>
      <c r="H441" s="32">
        <f t="shared" si="100"/>
        <v>4.5662100456621002E-3</v>
      </c>
      <c r="I441" s="32">
        <f t="shared" si="100"/>
        <v>-4.3478260869565216E-2</v>
      </c>
      <c r="J441" s="225"/>
    </row>
    <row r="442" spans="1:10" ht="15" x14ac:dyDescent="0.2">
      <c r="A442" s="277"/>
      <c r="B442" s="53" t="s">
        <v>1460</v>
      </c>
      <c r="C442" s="30">
        <v>252</v>
      </c>
      <c r="D442" s="30">
        <v>260</v>
      </c>
      <c r="E442" s="54">
        <f>ROUND('BEBR 2018 Estimates'!C481,-1)</f>
        <v>260</v>
      </c>
      <c r="F442" s="31">
        <f t="shared" si="98"/>
        <v>8</v>
      </c>
      <c r="G442" s="31">
        <f t="shared" si="99"/>
        <v>0</v>
      </c>
      <c r="H442" s="32">
        <f t="shared" si="100"/>
        <v>3.1746031746031744E-2</v>
      </c>
      <c r="I442" s="32">
        <f t="shared" si="100"/>
        <v>0</v>
      </c>
      <c r="J442" s="225"/>
    </row>
    <row r="443" spans="1:10" ht="15" x14ac:dyDescent="0.2">
      <c r="A443" s="277"/>
      <c r="B443" s="53" t="s">
        <v>1461</v>
      </c>
      <c r="C443" s="30">
        <v>37573</v>
      </c>
      <c r="D443" s="30">
        <v>39770</v>
      </c>
      <c r="E443" s="54">
        <f>ROUND('BEBR 2018 Estimates'!C482,-1)</f>
        <v>39570</v>
      </c>
      <c r="F443" s="31">
        <f t="shared" si="98"/>
        <v>1997</v>
      </c>
      <c r="G443" s="31">
        <f t="shared" si="99"/>
        <v>-200</v>
      </c>
      <c r="H443" s="32">
        <f t="shared" si="100"/>
        <v>5.3149868256460758E-2</v>
      </c>
      <c r="I443" s="32">
        <f t="shared" si="100"/>
        <v>-5.0289162685441284E-3</v>
      </c>
      <c r="J443" s="225"/>
    </row>
    <row r="444" spans="1:10" ht="15" x14ac:dyDescent="0.2">
      <c r="A444" s="277"/>
      <c r="B444" s="53" t="s">
        <v>342</v>
      </c>
      <c r="C444" s="30">
        <v>786</v>
      </c>
      <c r="D444" s="30">
        <v>1000</v>
      </c>
      <c r="E444" s="54">
        <f>ROUND('BEBR 2018 Estimates'!C483,-1)</f>
        <v>1010</v>
      </c>
      <c r="F444" s="31">
        <f t="shared" si="98"/>
        <v>224</v>
      </c>
      <c r="G444" s="31">
        <f t="shared" si="99"/>
        <v>10</v>
      </c>
      <c r="H444" s="32">
        <f t="shared" si="100"/>
        <v>0.28498727735368956</v>
      </c>
      <c r="I444" s="32">
        <f t="shared" si="100"/>
        <v>0.01</v>
      </c>
      <c r="J444" s="225"/>
    </row>
    <row r="445" spans="1:10" ht="15" x14ac:dyDescent="0.2">
      <c r="A445" s="277"/>
      <c r="B445" s="53" t="s">
        <v>343</v>
      </c>
      <c r="C445" s="30">
        <v>1873</v>
      </c>
      <c r="D445" s="30">
        <v>2060</v>
      </c>
      <c r="E445" s="54">
        <f>ROUND('BEBR 2018 Estimates'!C484,-1)</f>
        <v>2100</v>
      </c>
      <c r="F445" s="31">
        <f t="shared" si="98"/>
        <v>227</v>
      </c>
      <c r="G445" s="31">
        <f t="shared" si="99"/>
        <v>40</v>
      </c>
      <c r="H445" s="32">
        <f t="shared" si="100"/>
        <v>0.1211959423384944</v>
      </c>
      <c r="I445" s="32">
        <f t="shared" si="100"/>
        <v>1.9417475728155338E-2</v>
      </c>
      <c r="J445" s="225"/>
    </row>
    <row r="446" spans="1:10" ht="15" x14ac:dyDescent="0.2">
      <c r="A446" s="277"/>
      <c r="B446" s="53" t="s">
        <v>344</v>
      </c>
      <c r="C446" s="30">
        <v>3539</v>
      </c>
      <c r="D446" s="30">
        <v>3610</v>
      </c>
      <c r="E446" s="54">
        <f>ROUND('BEBR 2018 Estimates'!C485,-1)</f>
        <v>3650</v>
      </c>
      <c r="F446" s="31">
        <f t="shared" si="98"/>
        <v>111</v>
      </c>
      <c r="G446" s="31">
        <f t="shared" si="99"/>
        <v>40</v>
      </c>
      <c r="H446" s="32">
        <f t="shared" si="100"/>
        <v>3.1364792314213054E-2</v>
      </c>
      <c r="I446" s="32">
        <f t="shared" si="100"/>
        <v>1.1080332409972299E-2</v>
      </c>
      <c r="J446" s="225"/>
    </row>
    <row r="447" spans="1:10" ht="15" x14ac:dyDescent="0.2">
      <c r="A447" s="277"/>
      <c r="B447" s="53" t="s">
        <v>345</v>
      </c>
      <c r="C447" s="30">
        <v>2588</v>
      </c>
      <c r="D447" s="30">
        <v>2730</v>
      </c>
      <c r="E447" s="54">
        <f>ROUND('BEBR 2018 Estimates'!C486,-1)</f>
        <v>2740</v>
      </c>
      <c r="F447" s="31">
        <f t="shared" si="98"/>
        <v>152</v>
      </c>
      <c r="G447" s="31">
        <f t="shared" si="99"/>
        <v>10</v>
      </c>
      <c r="H447" s="32">
        <f t="shared" si="100"/>
        <v>5.8732612055641419E-2</v>
      </c>
      <c r="I447" s="32">
        <f t="shared" si="100"/>
        <v>3.663003663003663E-3</v>
      </c>
      <c r="J447" s="225"/>
    </row>
    <row r="448" spans="1:10" ht="15" x14ac:dyDescent="0.2">
      <c r="A448" s="277"/>
      <c r="B448" s="53" t="s">
        <v>346</v>
      </c>
      <c r="C448" s="30">
        <v>3176</v>
      </c>
      <c r="D448" s="30">
        <v>3400</v>
      </c>
      <c r="E448" s="54">
        <f>ROUND('BEBR 2018 Estimates'!C487,-1)</f>
        <v>3430</v>
      </c>
      <c r="F448" s="31">
        <f t="shared" si="98"/>
        <v>254</v>
      </c>
      <c r="G448" s="31">
        <f t="shared" si="99"/>
        <v>30</v>
      </c>
      <c r="H448" s="32">
        <f t="shared" si="100"/>
        <v>7.9974811083123432E-2</v>
      </c>
      <c r="I448" s="32">
        <f t="shared" si="100"/>
        <v>8.8235294117647058E-3</v>
      </c>
      <c r="J448" s="225"/>
    </row>
    <row r="449" spans="1:10" ht="15" x14ac:dyDescent="0.2">
      <c r="A449" s="277"/>
      <c r="B449" s="53" t="s">
        <v>347</v>
      </c>
      <c r="C449" s="30">
        <v>55156</v>
      </c>
      <c r="D449" s="30">
        <v>61390</v>
      </c>
      <c r="E449" s="54">
        <f>ROUND('BEBR 2018 Estimates'!C488,-1)</f>
        <v>62100</v>
      </c>
      <c r="F449" s="31">
        <f t="shared" si="98"/>
        <v>6944</v>
      </c>
      <c r="G449" s="31">
        <f t="shared" si="99"/>
        <v>710</v>
      </c>
      <c r="H449" s="32">
        <f t="shared" si="100"/>
        <v>0.12589745449271159</v>
      </c>
      <c r="I449" s="32">
        <f t="shared" si="100"/>
        <v>1.1565401531194005E-2</v>
      </c>
      <c r="J449" s="225"/>
    </row>
    <row r="450" spans="1:10" ht="15" x14ac:dyDescent="0.2">
      <c r="A450" s="277"/>
      <c r="B450" s="53" t="s">
        <v>348</v>
      </c>
      <c r="C450" s="30">
        <v>400</v>
      </c>
      <c r="D450" s="30">
        <v>410</v>
      </c>
      <c r="E450" s="54">
        <f>ROUND('BEBR 2018 Estimates'!C489,-1)</f>
        <v>410</v>
      </c>
      <c r="F450" s="31">
        <f t="shared" si="98"/>
        <v>10</v>
      </c>
      <c r="G450" s="31">
        <f t="shared" si="99"/>
        <v>0</v>
      </c>
      <c r="H450" s="32">
        <f t="shared" si="100"/>
        <v>2.5000000000000001E-2</v>
      </c>
      <c r="I450" s="32">
        <f t="shared" si="100"/>
        <v>0</v>
      </c>
      <c r="J450" s="225"/>
    </row>
    <row r="451" spans="1:10" ht="15" x14ac:dyDescent="0.2">
      <c r="A451" s="277"/>
      <c r="B451" s="53" t="s">
        <v>349</v>
      </c>
      <c r="C451" s="30">
        <v>3376</v>
      </c>
      <c r="D451" s="30">
        <v>3410</v>
      </c>
      <c r="E451" s="54">
        <f>ROUND('BEBR 2018 Estimates'!C490,-1)</f>
        <v>3420</v>
      </c>
      <c r="F451" s="31">
        <f t="shared" si="98"/>
        <v>44</v>
      </c>
      <c r="G451" s="31">
        <f t="shared" si="99"/>
        <v>10</v>
      </c>
      <c r="H451" s="32">
        <f t="shared" si="100"/>
        <v>1.3033175355450236E-2</v>
      </c>
      <c r="I451" s="32">
        <f t="shared" si="100"/>
        <v>2.9325513196480938E-3</v>
      </c>
      <c r="J451" s="225"/>
    </row>
    <row r="452" spans="1:10" ht="15" x14ac:dyDescent="0.2">
      <c r="A452" s="277"/>
      <c r="B452" s="53" t="s">
        <v>350</v>
      </c>
      <c r="C452" s="30">
        <v>8155</v>
      </c>
      <c r="D452" s="30">
        <v>8780</v>
      </c>
      <c r="E452" s="54">
        <f>ROUND('BEBR 2018 Estimates'!C491,-1)</f>
        <v>8830</v>
      </c>
      <c r="F452" s="31">
        <f t="shared" si="98"/>
        <v>675</v>
      </c>
      <c r="G452" s="31">
        <f t="shared" si="99"/>
        <v>50</v>
      </c>
      <c r="H452" s="32">
        <f t="shared" si="100"/>
        <v>8.2771305947271612E-2</v>
      </c>
      <c r="I452" s="32">
        <f t="shared" si="100"/>
        <v>5.6947608200455585E-3</v>
      </c>
      <c r="J452" s="225"/>
    </row>
    <row r="453" spans="1:10" ht="15" x14ac:dyDescent="0.2">
      <c r="A453" s="277"/>
      <c r="B453" s="53" t="s">
        <v>713</v>
      </c>
      <c r="C453" s="30">
        <v>34910</v>
      </c>
      <c r="D453" s="30">
        <v>37950</v>
      </c>
      <c r="E453" s="54">
        <f>ROUND('BEBR 2018 Estimates'!C492,-1)</f>
        <v>38260</v>
      </c>
      <c r="F453" s="31">
        <f t="shared" si="98"/>
        <v>3350</v>
      </c>
      <c r="G453" s="31">
        <f t="shared" si="99"/>
        <v>310</v>
      </c>
      <c r="H453" s="32">
        <f t="shared" si="100"/>
        <v>9.5961042681180178E-2</v>
      </c>
      <c r="I453" s="32">
        <f t="shared" si="100"/>
        <v>8.1686429512516472E-3</v>
      </c>
      <c r="J453" s="225"/>
    </row>
    <row r="454" spans="1:10" ht="15" x14ac:dyDescent="0.2">
      <c r="A454" s="277"/>
      <c r="B454" s="53" t="s">
        <v>352</v>
      </c>
      <c r="C454" s="30">
        <v>10423</v>
      </c>
      <c r="D454" s="30">
        <v>10800</v>
      </c>
      <c r="E454" s="54">
        <f>ROUND('BEBR 2018 Estimates'!C493,-1)</f>
        <v>11400</v>
      </c>
      <c r="F454" s="31">
        <f t="shared" si="98"/>
        <v>977</v>
      </c>
      <c r="G454" s="31">
        <f t="shared" si="99"/>
        <v>600</v>
      </c>
      <c r="H454" s="32">
        <f t="shared" si="100"/>
        <v>9.3735009114458409E-2</v>
      </c>
      <c r="I454" s="32">
        <f t="shared" si="100"/>
        <v>5.5555555555555552E-2</v>
      </c>
      <c r="J454" s="225"/>
    </row>
    <row r="455" spans="1:10" ht="15" x14ac:dyDescent="0.2">
      <c r="A455" s="277"/>
      <c r="B455" s="53" t="s">
        <v>353</v>
      </c>
      <c r="C455" s="37">
        <v>3180</v>
      </c>
      <c r="D455" s="38">
        <v>3320</v>
      </c>
      <c r="E455" s="54">
        <f>ROUND('BEBR 2018 Estimates'!C494,-1)</f>
        <v>3380</v>
      </c>
      <c r="F455" s="31">
        <f t="shared" si="98"/>
        <v>200</v>
      </c>
      <c r="G455" s="31">
        <f t="shared" si="99"/>
        <v>60</v>
      </c>
      <c r="H455" s="32">
        <f t="shared" si="100"/>
        <v>6.2893081761006289E-2</v>
      </c>
      <c r="I455" s="32">
        <f t="shared" si="100"/>
        <v>1.8072289156626505E-2</v>
      </c>
      <c r="J455" s="225"/>
    </row>
    <row r="456" spans="1:10" ht="15" x14ac:dyDescent="0.2">
      <c r="A456" s="277"/>
      <c r="B456" s="53" t="s">
        <v>354</v>
      </c>
      <c r="C456" s="30">
        <v>406</v>
      </c>
      <c r="D456" s="30">
        <v>420</v>
      </c>
      <c r="E456" s="54">
        <f>ROUND('BEBR 2018 Estimates'!C495,-1)</f>
        <v>430</v>
      </c>
      <c r="F456" s="31">
        <f t="shared" si="98"/>
        <v>24</v>
      </c>
      <c r="G456" s="31">
        <f t="shared" si="99"/>
        <v>10</v>
      </c>
      <c r="H456" s="32">
        <f t="shared" si="100"/>
        <v>5.9113300492610835E-2</v>
      </c>
      <c r="I456" s="32">
        <f t="shared" si="100"/>
        <v>2.3809523809523808E-2</v>
      </c>
      <c r="J456" s="225"/>
    </row>
    <row r="457" spans="1:10" ht="15" x14ac:dyDescent="0.2">
      <c r="A457" s="277"/>
      <c r="B457" s="53" t="s">
        <v>355</v>
      </c>
      <c r="C457" s="30">
        <v>1888</v>
      </c>
      <c r="D457" s="30">
        <v>2030</v>
      </c>
      <c r="E457" s="54">
        <f>ROUND('BEBR 2018 Estimates'!C496,-1)</f>
        <v>2050</v>
      </c>
      <c r="F457" s="31">
        <f t="shared" si="98"/>
        <v>162</v>
      </c>
      <c r="G457" s="31">
        <f t="shared" si="99"/>
        <v>20</v>
      </c>
      <c r="H457" s="32">
        <f t="shared" si="100"/>
        <v>8.5805084745762705E-2</v>
      </c>
      <c r="I457" s="32">
        <f t="shared" si="100"/>
        <v>9.852216748768473E-3</v>
      </c>
      <c r="J457" s="225"/>
    </row>
    <row r="458" spans="1:10" ht="15" x14ac:dyDescent="0.2">
      <c r="A458" s="277"/>
      <c r="B458" s="53" t="s">
        <v>356</v>
      </c>
      <c r="C458" s="30">
        <v>12015</v>
      </c>
      <c r="D458" s="30">
        <v>12570</v>
      </c>
      <c r="E458" s="54">
        <f>ROUND('BEBR 2018 Estimates'!C497,-1)</f>
        <v>12600</v>
      </c>
      <c r="F458" s="31">
        <f t="shared" si="98"/>
        <v>585</v>
      </c>
      <c r="G458" s="31">
        <f t="shared" si="99"/>
        <v>30</v>
      </c>
      <c r="H458" s="32">
        <f t="shared" si="100"/>
        <v>4.8689138576779027E-2</v>
      </c>
      <c r="I458" s="32">
        <f t="shared" si="100"/>
        <v>2.3866348448687352E-3</v>
      </c>
      <c r="J458" s="225"/>
    </row>
    <row r="459" spans="1:10" ht="15" x14ac:dyDescent="0.2">
      <c r="A459" s="277"/>
      <c r="B459" s="53" t="s">
        <v>357</v>
      </c>
      <c r="C459" s="30">
        <v>1786</v>
      </c>
      <c r="D459" s="30">
        <v>1810</v>
      </c>
      <c r="E459" s="54">
        <f>ROUND('BEBR 2018 Estimates'!C498,-1)</f>
        <v>1830</v>
      </c>
      <c r="F459" s="31">
        <f t="shared" si="98"/>
        <v>44</v>
      </c>
      <c r="G459" s="31">
        <f t="shared" si="99"/>
        <v>20</v>
      </c>
      <c r="H459" s="32">
        <f t="shared" si="100"/>
        <v>2.463605823068309E-2</v>
      </c>
      <c r="I459" s="32">
        <f t="shared" si="100"/>
        <v>1.1049723756906077E-2</v>
      </c>
      <c r="J459" s="225"/>
    </row>
    <row r="460" spans="1:10" ht="15" x14ac:dyDescent="0.2">
      <c r="A460" s="277"/>
      <c r="B460" s="53" t="s">
        <v>358</v>
      </c>
      <c r="C460" s="30">
        <v>5649</v>
      </c>
      <c r="D460" s="30">
        <v>5890</v>
      </c>
      <c r="E460" s="54">
        <f>ROUND('BEBR 2018 Estimates'!C499,-1)</f>
        <v>5910</v>
      </c>
      <c r="F460" s="31">
        <f t="shared" si="98"/>
        <v>261</v>
      </c>
      <c r="G460" s="31">
        <f t="shared" si="99"/>
        <v>20</v>
      </c>
      <c r="H460" s="32">
        <f t="shared" si="100"/>
        <v>4.6202867764206054E-2</v>
      </c>
      <c r="I460" s="32">
        <f t="shared" si="100"/>
        <v>3.3955857385398981E-3</v>
      </c>
      <c r="J460" s="225"/>
    </row>
    <row r="461" spans="1:10" ht="15" x14ac:dyDescent="0.2">
      <c r="A461" s="277"/>
      <c r="B461" s="53" t="s">
        <v>359</v>
      </c>
      <c r="C461" s="30">
        <v>8161</v>
      </c>
      <c r="D461" s="30">
        <v>8290</v>
      </c>
      <c r="E461" s="54">
        <f>ROUND('BEBR 2018 Estimates'!C500,-1)</f>
        <v>8300</v>
      </c>
      <c r="F461" s="31">
        <f t="shared" si="98"/>
        <v>139</v>
      </c>
      <c r="G461" s="31">
        <f t="shared" si="99"/>
        <v>10</v>
      </c>
      <c r="H461" s="32">
        <f t="shared" si="100"/>
        <v>1.7032226442837889E-2</v>
      </c>
      <c r="I461" s="32">
        <f t="shared" si="100"/>
        <v>1.2062726176115801E-3</v>
      </c>
      <c r="J461" s="225"/>
    </row>
    <row r="462" spans="1:10" ht="15" x14ac:dyDescent="0.2">
      <c r="A462" s="277"/>
      <c r="B462" s="53" t="s">
        <v>360</v>
      </c>
      <c r="C462" s="30">
        <v>48440</v>
      </c>
      <c r="D462" s="30">
        <v>52590</v>
      </c>
      <c r="E462" s="54">
        <f>ROUND('BEBR 2018 Estimates'!C501,-1)</f>
        <v>53800</v>
      </c>
      <c r="F462" s="31">
        <f t="shared" si="98"/>
        <v>5360</v>
      </c>
      <c r="G462" s="31">
        <f t="shared" si="99"/>
        <v>1210</v>
      </c>
      <c r="H462" s="32">
        <f t="shared" si="100"/>
        <v>0.1106523534269199</v>
      </c>
      <c r="I462" s="32">
        <f t="shared" si="100"/>
        <v>2.3008176459402927E-2</v>
      </c>
      <c r="J462" s="225"/>
    </row>
    <row r="463" spans="1:10" ht="15" x14ac:dyDescent="0.2">
      <c r="A463" s="277"/>
      <c r="B463" s="53" t="s">
        <v>361</v>
      </c>
      <c r="C463" s="30">
        <v>1142</v>
      </c>
      <c r="D463" s="30">
        <v>1200</v>
      </c>
      <c r="E463" s="54">
        <f>ROUND('BEBR 2018 Estimates'!C502,-1)</f>
        <v>1220</v>
      </c>
      <c r="F463" s="31">
        <f t="shared" si="98"/>
        <v>78</v>
      </c>
      <c r="G463" s="31">
        <f t="shared" si="99"/>
        <v>20</v>
      </c>
      <c r="H463" s="32">
        <f t="shared" si="100"/>
        <v>6.8301225919439573E-2</v>
      </c>
      <c r="I463" s="32">
        <f t="shared" si="100"/>
        <v>1.6666666666666666E-2</v>
      </c>
      <c r="J463" s="225"/>
    </row>
    <row r="464" spans="1:10" ht="15" x14ac:dyDescent="0.2">
      <c r="A464" s="277"/>
      <c r="B464" s="53" t="s">
        <v>362</v>
      </c>
      <c r="C464" s="30">
        <v>18928</v>
      </c>
      <c r="D464" s="30">
        <v>23250</v>
      </c>
      <c r="E464" s="54">
        <f>ROUND('BEBR 2018 Estimates'!C503,-1)</f>
        <v>23450</v>
      </c>
      <c r="F464" s="31">
        <f t="shared" si="98"/>
        <v>4522</v>
      </c>
      <c r="G464" s="31">
        <f t="shared" si="99"/>
        <v>200</v>
      </c>
      <c r="H464" s="32">
        <f t="shared" si="100"/>
        <v>0.23890532544378698</v>
      </c>
      <c r="I464" s="32">
        <f t="shared" si="100"/>
        <v>8.6021505376344086E-3</v>
      </c>
      <c r="J464" s="225"/>
    </row>
    <row r="465" spans="1:10" ht="15" x14ac:dyDescent="0.2">
      <c r="A465" s="277"/>
      <c r="B465" s="53" t="s">
        <v>363</v>
      </c>
      <c r="C465" s="30">
        <v>32488</v>
      </c>
      <c r="D465" s="30">
        <v>35060</v>
      </c>
      <c r="E465" s="54">
        <f>ROUND('BEBR 2018 Estimates'!C504,-1)</f>
        <v>35430</v>
      </c>
      <c r="F465" s="31">
        <f t="shared" si="98"/>
        <v>2942</v>
      </c>
      <c r="G465" s="31">
        <f t="shared" si="99"/>
        <v>370</v>
      </c>
      <c r="H465" s="32">
        <f t="shared" si="100"/>
        <v>9.0556513174095049E-2</v>
      </c>
      <c r="I465" s="32">
        <f t="shared" si="100"/>
        <v>1.0553337136337706E-2</v>
      </c>
      <c r="J465" s="225"/>
    </row>
    <row r="466" spans="1:10" ht="15" x14ac:dyDescent="0.2">
      <c r="A466" s="277"/>
      <c r="B466" s="53" t="s">
        <v>364</v>
      </c>
      <c r="C466" s="30">
        <v>34140</v>
      </c>
      <c r="D466" s="30">
        <v>37490</v>
      </c>
      <c r="E466" s="54">
        <f>ROUND('BEBR 2018 Estimates'!C505,-1)</f>
        <v>37930</v>
      </c>
      <c r="F466" s="31">
        <f t="shared" si="98"/>
        <v>3790</v>
      </c>
      <c r="G466" s="31">
        <f t="shared" si="99"/>
        <v>440</v>
      </c>
      <c r="H466" s="32">
        <f t="shared" si="100"/>
        <v>0.11101347393087288</v>
      </c>
      <c r="I466" s="32">
        <f t="shared" si="100"/>
        <v>1.1736463056815151E-2</v>
      </c>
      <c r="J466" s="225"/>
    </row>
    <row r="467" spans="1:10" ht="15" x14ac:dyDescent="0.2">
      <c r="A467" s="277"/>
      <c r="B467" s="53" t="s">
        <v>365</v>
      </c>
      <c r="C467" s="30">
        <v>4876</v>
      </c>
      <c r="D467" s="30">
        <v>5220</v>
      </c>
      <c r="E467" s="54">
        <f>ROUND('BEBR 2018 Estimates'!C506,-1)</f>
        <v>5170</v>
      </c>
      <c r="F467" s="31">
        <f t="shared" si="98"/>
        <v>294</v>
      </c>
      <c r="G467" s="31">
        <f t="shared" si="99"/>
        <v>-50</v>
      </c>
      <c r="H467" s="32">
        <f t="shared" si="100"/>
        <v>6.0295324036095159E-2</v>
      </c>
      <c r="I467" s="32">
        <f t="shared" si="100"/>
        <v>-9.5785440613026813E-3</v>
      </c>
      <c r="J467" s="225"/>
    </row>
    <row r="468" spans="1:10" ht="15" x14ac:dyDescent="0.2">
      <c r="A468" s="277"/>
      <c r="B468" s="53" t="s">
        <v>366</v>
      </c>
      <c r="C468" s="30">
        <v>1358</v>
      </c>
      <c r="D468" s="30">
        <v>1400</v>
      </c>
      <c r="E468" s="54">
        <f>ROUND('BEBR 2018 Estimates'!C507,-1)</f>
        <v>1400</v>
      </c>
      <c r="F468" s="31">
        <f t="shared" si="98"/>
        <v>42</v>
      </c>
      <c r="G468" s="31">
        <f t="shared" si="99"/>
        <v>0</v>
      </c>
      <c r="H468" s="32">
        <f t="shared" si="100"/>
        <v>3.0927835051546393E-2</v>
      </c>
      <c r="I468" s="32">
        <f t="shared" si="100"/>
        <v>0</v>
      </c>
      <c r="J468" s="225"/>
    </row>
    <row r="469" spans="1:10" ht="15" x14ac:dyDescent="0.2">
      <c r="A469" s="277"/>
      <c r="B469" s="53" t="s">
        <v>1462</v>
      </c>
      <c r="C469" s="30">
        <v>5629</v>
      </c>
      <c r="D469" s="30">
        <v>5730</v>
      </c>
      <c r="E469" s="54">
        <f>ROUND('BEBR 2018 Estimates'!C508,-1)</f>
        <v>5860</v>
      </c>
      <c r="F469" s="31">
        <f t="shared" si="98"/>
        <v>231</v>
      </c>
      <c r="G469" s="31">
        <f t="shared" si="99"/>
        <v>130</v>
      </c>
      <c r="H469" s="32">
        <f t="shared" si="100"/>
        <v>4.1037484455498312E-2</v>
      </c>
      <c r="I469" s="32">
        <f t="shared" si="100"/>
        <v>2.2687609075043629E-2</v>
      </c>
      <c r="J469" s="225"/>
    </row>
    <row r="470" spans="1:10" ht="15" x14ac:dyDescent="0.2">
      <c r="A470" s="277"/>
      <c r="B470" s="53" t="s">
        <v>368</v>
      </c>
      <c r="C470" s="30">
        <v>56508</v>
      </c>
      <c r="D470" s="30">
        <v>61780</v>
      </c>
      <c r="E470" s="54">
        <f>ROUND('BEBR 2018 Estimates'!C509,-1)</f>
        <v>62300</v>
      </c>
      <c r="F470" s="31">
        <f t="shared" si="98"/>
        <v>5792</v>
      </c>
      <c r="G470" s="31">
        <f t="shared" si="99"/>
        <v>520</v>
      </c>
      <c r="H470" s="32">
        <f t="shared" si="100"/>
        <v>0.10249876123734693</v>
      </c>
      <c r="I470" s="32">
        <f t="shared" si="100"/>
        <v>8.4169634185820661E-3</v>
      </c>
      <c r="J470" s="225"/>
    </row>
    <row r="471" spans="1:10" ht="15" x14ac:dyDescent="0.2">
      <c r="A471" s="277"/>
      <c r="B471" s="53" t="s">
        <v>1463</v>
      </c>
      <c r="C471" s="30">
        <v>0</v>
      </c>
      <c r="D471" s="30">
        <v>10</v>
      </c>
      <c r="E471" s="54">
        <f>ROUND('BEBR 2018 Estimates'!C510,-1)</f>
        <v>30</v>
      </c>
      <c r="F471" s="31">
        <f t="shared" si="98"/>
        <v>30</v>
      </c>
      <c r="G471" s="31">
        <f t="shared" si="99"/>
        <v>20</v>
      </c>
      <c r="H471" s="253" t="s">
        <v>217</v>
      </c>
      <c r="I471" s="32">
        <f t="shared" si="100"/>
        <v>2</v>
      </c>
      <c r="J471" s="225"/>
    </row>
    <row r="472" spans="1:10" ht="15" x14ac:dyDescent="0.2">
      <c r="A472" s="277"/>
      <c r="B472" s="53" t="s">
        <v>370</v>
      </c>
      <c r="C472" s="30">
        <v>100343</v>
      </c>
      <c r="D472" s="30">
        <v>110400</v>
      </c>
      <c r="E472" s="54">
        <f>ROUND('BEBR 2018 Estimates'!C511,-1)</f>
        <v>112910</v>
      </c>
      <c r="F472" s="31">
        <f t="shared" si="98"/>
        <v>12567</v>
      </c>
      <c r="G472" s="31">
        <f t="shared" si="99"/>
        <v>2510</v>
      </c>
      <c r="H472" s="32">
        <f t="shared" si="100"/>
        <v>0.1252404253410801</v>
      </c>
      <c r="I472" s="32">
        <f t="shared" si="100"/>
        <v>2.273550724637681E-2</v>
      </c>
      <c r="J472" s="225"/>
    </row>
    <row r="473" spans="1:10" ht="15" x14ac:dyDescent="0.2">
      <c r="A473" s="277"/>
      <c r="B473" s="53" t="s">
        <v>19</v>
      </c>
      <c r="C473" s="30">
        <v>587432</v>
      </c>
      <c r="D473" s="30">
        <v>618450</v>
      </c>
      <c r="E473" s="54">
        <f>ROUND('BEBR 2018 Estimates'!C512,-1)</f>
        <v>624940</v>
      </c>
      <c r="F473" s="31">
        <f t="shared" si="98"/>
        <v>37508</v>
      </c>
      <c r="G473" s="31">
        <f t="shared" si="99"/>
        <v>6490</v>
      </c>
      <c r="H473" s="32">
        <f t="shared" si="100"/>
        <v>6.3850794645167436E-2</v>
      </c>
      <c r="I473" s="32">
        <f t="shared" si="100"/>
        <v>1.0493976877678066E-2</v>
      </c>
      <c r="J473" s="225"/>
    </row>
    <row r="474" spans="1:10" ht="15" x14ac:dyDescent="0.2">
      <c r="A474" s="277"/>
      <c r="B474" s="231"/>
      <c r="C474" s="233"/>
      <c r="D474" s="233"/>
      <c r="E474" s="228"/>
      <c r="F474" s="229"/>
      <c r="G474" s="229"/>
      <c r="H474" s="230"/>
      <c r="I474" s="230"/>
      <c r="J474" s="225"/>
    </row>
    <row r="475" spans="1:10" ht="15.75" x14ac:dyDescent="0.25">
      <c r="A475" s="277"/>
      <c r="B475" s="264" t="s">
        <v>654</v>
      </c>
      <c r="C475" s="260">
        <v>464697</v>
      </c>
      <c r="D475" s="260">
        <v>505700</v>
      </c>
      <c r="E475" s="261">
        <f>ROUND('BEBR 2018 Estimates'!C515,-2)</f>
        <v>515100</v>
      </c>
      <c r="F475" s="262">
        <f t="shared" ref="F475:F482" si="101">E475-C475</f>
        <v>50403</v>
      </c>
      <c r="G475" s="262">
        <f t="shared" ref="G475:G482" si="102">E475-D475</f>
        <v>9400</v>
      </c>
      <c r="H475" s="263">
        <f t="shared" ref="H475:I482" si="103">F475/C475</f>
        <v>0.10846422507569449</v>
      </c>
      <c r="I475" s="263">
        <f t="shared" si="103"/>
        <v>1.8588095708918333E-2</v>
      </c>
      <c r="J475" s="225"/>
    </row>
    <row r="476" spans="1:10" ht="15" x14ac:dyDescent="0.2">
      <c r="A476" s="277"/>
      <c r="B476" s="53" t="s">
        <v>372</v>
      </c>
      <c r="C476" s="30">
        <v>6437</v>
      </c>
      <c r="D476" s="30">
        <v>7230</v>
      </c>
      <c r="E476" s="54">
        <f>ROUND('BEBR 2018 Estimates'!C516,-1)</f>
        <v>7160</v>
      </c>
      <c r="F476" s="31">
        <f t="shared" si="101"/>
        <v>723</v>
      </c>
      <c r="G476" s="31">
        <f t="shared" si="102"/>
        <v>-70</v>
      </c>
      <c r="H476" s="32">
        <f t="shared" si="103"/>
        <v>0.11231940344881156</v>
      </c>
      <c r="I476" s="32">
        <f t="shared" si="103"/>
        <v>-9.6818810511756573E-3</v>
      </c>
      <c r="J476" s="225"/>
    </row>
    <row r="477" spans="1:10" ht="15" x14ac:dyDescent="0.2">
      <c r="A477" s="277"/>
      <c r="B477" s="53" t="s">
        <v>373</v>
      </c>
      <c r="C477" s="30">
        <v>14911</v>
      </c>
      <c r="D477" s="30">
        <v>15760</v>
      </c>
      <c r="E477" s="54">
        <f>ROUND('BEBR 2018 Estimates'!C517,-1)</f>
        <v>15860</v>
      </c>
      <c r="F477" s="31">
        <f t="shared" si="101"/>
        <v>949</v>
      </c>
      <c r="G477" s="31">
        <f t="shared" si="102"/>
        <v>100</v>
      </c>
      <c r="H477" s="32">
        <f t="shared" si="103"/>
        <v>6.3644289450741062E-2</v>
      </c>
      <c r="I477" s="32">
        <f t="shared" si="103"/>
        <v>6.3451776649746192E-3</v>
      </c>
      <c r="J477" s="225"/>
    </row>
    <row r="478" spans="1:10" ht="15" x14ac:dyDescent="0.2">
      <c r="A478" s="277"/>
      <c r="B478" s="53" t="s">
        <v>374</v>
      </c>
      <c r="C478" s="30">
        <v>2671</v>
      </c>
      <c r="D478" s="30">
        <v>2700</v>
      </c>
      <c r="E478" s="54">
        <f>ROUND('BEBR 2018 Estimates'!C518,-1)</f>
        <v>2880</v>
      </c>
      <c r="F478" s="31">
        <f t="shared" si="101"/>
        <v>209</v>
      </c>
      <c r="G478" s="31">
        <f t="shared" si="102"/>
        <v>180</v>
      </c>
      <c r="H478" s="32">
        <f t="shared" si="103"/>
        <v>7.8247847248221633E-2</v>
      </c>
      <c r="I478" s="32">
        <f t="shared" si="103"/>
        <v>6.6666666666666666E-2</v>
      </c>
      <c r="J478" s="225"/>
    </row>
    <row r="479" spans="1:10" ht="15" x14ac:dyDescent="0.2">
      <c r="A479" s="277"/>
      <c r="B479" s="53" t="s">
        <v>375</v>
      </c>
      <c r="C479" s="30">
        <v>1340</v>
      </c>
      <c r="D479" s="30">
        <v>1440</v>
      </c>
      <c r="E479" s="54">
        <f>ROUND('BEBR 2018 Estimates'!C519,-1)</f>
        <v>1320</v>
      </c>
      <c r="F479" s="31">
        <f t="shared" si="101"/>
        <v>-20</v>
      </c>
      <c r="G479" s="31">
        <f t="shared" si="102"/>
        <v>-120</v>
      </c>
      <c r="H479" s="32">
        <f t="shared" si="103"/>
        <v>-1.4925373134328358E-2</v>
      </c>
      <c r="I479" s="32">
        <f t="shared" si="103"/>
        <v>-8.3333333333333329E-2</v>
      </c>
      <c r="J479" s="225"/>
    </row>
    <row r="480" spans="1:10" ht="15" x14ac:dyDescent="0.2">
      <c r="A480" s="277"/>
      <c r="B480" s="53" t="s">
        <v>376</v>
      </c>
      <c r="C480" s="30">
        <v>1138</v>
      </c>
      <c r="D480" s="30">
        <v>1270</v>
      </c>
      <c r="E480" s="54">
        <f>ROUND('BEBR 2018 Estimates'!C520,-1)</f>
        <v>1290</v>
      </c>
      <c r="F480" s="31">
        <f t="shared" si="101"/>
        <v>152</v>
      </c>
      <c r="G480" s="31">
        <f t="shared" si="102"/>
        <v>20</v>
      </c>
      <c r="H480" s="32">
        <f t="shared" si="103"/>
        <v>0.1335676625659051</v>
      </c>
      <c r="I480" s="32">
        <f t="shared" si="103"/>
        <v>1.5748031496062992E-2</v>
      </c>
      <c r="J480" s="225"/>
    </row>
    <row r="481" spans="1:10" ht="15" x14ac:dyDescent="0.2">
      <c r="A481" s="277"/>
      <c r="B481" s="53" t="s">
        <v>377</v>
      </c>
      <c r="C481" s="30">
        <v>13288</v>
      </c>
      <c r="D481" s="30">
        <v>15570</v>
      </c>
      <c r="E481" s="54">
        <f>ROUND('BEBR 2018 Estimates'!C521,-1)</f>
        <v>15840</v>
      </c>
      <c r="F481" s="31">
        <f t="shared" si="101"/>
        <v>2552</v>
      </c>
      <c r="G481" s="31">
        <f t="shared" si="102"/>
        <v>270</v>
      </c>
      <c r="H481" s="32">
        <f t="shared" si="103"/>
        <v>0.19205298013245034</v>
      </c>
      <c r="I481" s="32">
        <f t="shared" si="103"/>
        <v>1.7341040462427744E-2</v>
      </c>
      <c r="J481" s="225"/>
    </row>
    <row r="482" spans="1:10" ht="15" x14ac:dyDescent="0.2">
      <c r="A482" s="277"/>
      <c r="B482" s="53" t="s">
        <v>19</v>
      </c>
      <c r="C482" s="30">
        <v>424912</v>
      </c>
      <c r="D482" s="30">
        <v>461730</v>
      </c>
      <c r="E482" s="54">
        <f>ROUND('BEBR 2018 Estimates'!C522,-1)</f>
        <v>470720</v>
      </c>
      <c r="F482" s="31">
        <f t="shared" si="101"/>
        <v>45808</v>
      </c>
      <c r="G482" s="31">
        <f t="shared" si="102"/>
        <v>8990</v>
      </c>
      <c r="H482" s="32">
        <f t="shared" si="103"/>
        <v>0.10780585156455925</v>
      </c>
      <c r="I482" s="32">
        <f t="shared" si="103"/>
        <v>1.9470253178264355E-2</v>
      </c>
      <c r="J482" s="225"/>
    </row>
    <row r="483" spans="1:10" ht="15" x14ac:dyDescent="0.2">
      <c r="A483" s="277"/>
      <c r="B483" s="231"/>
      <c r="C483" s="233"/>
      <c r="D483" s="233"/>
      <c r="E483" s="228"/>
      <c r="F483" s="229"/>
      <c r="G483" s="229"/>
      <c r="H483" s="230"/>
      <c r="I483" s="230"/>
      <c r="J483" s="225"/>
    </row>
    <row r="484" spans="1:10" ht="15.75" x14ac:dyDescent="0.25">
      <c r="A484" s="277"/>
      <c r="B484" s="264" t="s">
        <v>655</v>
      </c>
      <c r="C484" s="260">
        <v>916542</v>
      </c>
      <c r="D484" s="260">
        <v>962000</v>
      </c>
      <c r="E484" s="261">
        <f>ROUND('BEBR 2018 Estimates'!C525,-2)</f>
        <v>970500</v>
      </c>
      <c r="F484" s="262">
        <f t="shared" ref="F484:F509" si="104">E484-C484</f>
        <v>53958</v>
      </c>
      <c r="G484" s="262">
        <f t="shared" ref="G484:G509" si="105">E484-D484</f>
        <v>8500</v>
      </c>
      <c r="H484" s="263">
        <f t="shared" ref="H484:I509" si="106">F484/C484</f>
        <v>5.8871279221246818E-2</v>
      </c>
      <c r="I484" s="263">
        <f t="shared" si="106"/>
        <v>8.8357588357588362E-3</v>
      </c>
      <c r="J484" s="225"/>
    </row>
    <row r="485" spans="1:10" ht="15" x14ac:dyDescent="0.2">
      <c r="A485" s="277"/>
      <c r="B485" s="53" t="s">
        <v>379</v>
      </c>
      <c r="C485" s="30">
        <v>3869</v>
      </c>
      <c r="D485" s="30">
        <v>3920</v>
      </c>
      <c r="E485" s="54">
        <f>ROUND('BEBR 2018 Estimates'!C526,-1)</f>
        <v>3980</v>
      </c>
      <c r="F485" s="31">
        <f t="shared" si="104"/>
        <v>111</v>
      </c>
      <c r="G485" s="31">
        <f t="shared" si="105"/>
        <v>60</v>
      </c>
      <c r="H485" s="32">
        <f t="shared" si="106"/>
        <v>2.86895838718015E-2</v>
      </c>
      <c r="I485" s="32">
        <f t="shared" si="106"/>
        <v>1.5306122448979591E-2</v>
      </c>
      <c r="J485" s="225"/>
    </row>
    <row r="486" spans="1:10" ht="15" x14ac:dyDescent="0.2">
      <c r="A486" s="277"/>
      <c r="B486" s="53" t="s">
        <v>380</v>
      </c>
      <c r="C486" s="30">
        <v>1560</v>
      </c>
      <c r="D486" s="30">
        <v>1560</v>
      </c>
      <c r="E486" s="54">
        <f>ROUND('BEBR 2018 Estimates'!C527,-1)</f>
        <v>1590</v>
      </c>
      <c r="F486" s="31">
        <f t="shared" si="104"/>
        <v>30</v>
      </c>
      <c r="G486" s="31">
        <f t="shared" si="105"/>
        <v>30</v>
      </c>
      <c r="H486" s="32">
        <f t="shared" si="106"/>
        <v>1.9230769230769232E-2</v>
      </c>
      <c r="I486" s="32">
        <f t="shared" si="106"/>
        <v>1.9230769230769232E-2</v>
      </c>
      <c r="J486" s="225"/>
    </row>
    <row r="487" spans="1:10" ht="15" x14ac:dyDescent="0.2">
      <c r="A487" s="277"/>
      <c r="B487" s="53" t="s">
        <v>381</v>
      </c>
      <c r="C487" s="30">
        <v>2031</v>
      </c>
      <c r="D487" s="30">
        <v>2070</v>
      </c>
      <c r="E487" s="54">
        <f>ROUND('BEBR 2018 Estimates'!C528,-1)</f>
        <v>2100</v>
      </c>
      <c r="F487" s="31">
        <f t="shared" si="104"/>
        <v>69</v>
      </c>
      <c r="G487" s="31">
        <f t="shared" si="105"/>
        <v>30</v>
      </c>
      <c r="H487" s="32">
        <f t="shared" si="106"/>
        <v>3.3973412112259974E-2</v>
      </c>
      <c r="I487" s="32">
        <f t="shared" si="106"/>
        <v>1.4492753623188406E-2</v>
      </c>
      <c r="J487" s="225"/>
    </row>
    <row r="488" spans="1:10" ht="15" x14ac:dyDescent="0.2">
      <c r="A488" s="277"/>
      <c r="B488" s="53" t="s">
        <v>382</v>
      </c>
      <c r="C488" s="30">
        <v>109</v>
      </c>
      <c r="D488" s="30">
        <v>120</v>
      </c>
      <c r="E488" s="54">
        <f>ROUND('BEBR 2018 Estimates'!C529,-1)</f>
        <v>120</v>
      </c>
      <c r="F488" s="31">
        <f t="shared" si="104"/>
        <v>11</v>
      </c>
      <c r="G488" s="31">
        <f t="shared" si="105"/>
        <v>0</v>
      </c>
      <c r="H488" s="32">
        <f t="shared" si="106"/>
        <v>0.10091743119266056</v>
      </c>
      <c r="I488" s="32">
        <f t="shared" si="106"/>
        <v>0</v>
      </c>
      <c r="J488" s="225"/>
    </row>
    <row r="489" spans="1:10" ht="15" x14ac:dyDescent="0.2">
      <c r="A489" s="277"/>
      <c r="B489" s="53" t="s">
        <v>383</v>
      </c>
      <c r="C489" s="30">
        <v>107685</v>
      </c>
      <c r="D489" s="30">
        <v>113720</v>
      </c>
      <c r="E489" s="54">
        <f>ROUND('BEBR 2018 Estimates'!C530,-1)</f>
        <v>115590</v>
      </c>
      <c r="F489" s="31">
        <f t="shared" si="104"/>
        <v>7905</v>
      </c>
      <c r="G489" s="31">
        <f t="shared" si="105"/>
        <v>1870</v>
      </c>
      <c r="H489" s="32">
        <f t="shared" si="106"/>
        <v>7.3408552723220499E-2</v>
      </c>
      <c r="I489" s="32">
        <f t="shared" si="106"/>
        <v>1.6443897291593387E-2</v>
      </c>
      <c r="J489" s="225"/>
    </row>
    <row r="490" spans="1:10" ht="15" x14ac:dyDescent="0.2">
      <c r="A490" s="277"/>
      <c r="B490" s="53" t="s">
        <v>384</v>
      </c>
      <c r="C490" s="30">
        <v>35321</v>
      </c>
      <c r="D490" s="30">
        <v>36270</v>
      </c>
      <c r="E490" s="54">
        <f>ROUND('BEBR 2018 Estimates'!C531,-1)</f>
        <v>37050</v>
      </c>
      <c r="F490" s="31">
        <f t="shared" si="104"/>
        <v>1729</v>
      </c>
      <c r="G490" s="31">
        <f t="shared" si="105"/>
        <v>780</v>
      </c>
      <c r="H490" s="32">
        <f t="shared" si="106"/>
        <v>4.8951048951048952E-2</v>
      </c>
      <c r="I490" s="32">
        <f t="shared" si="106"/>
        <v>2.1505376344086023E-2</v>
      </c>
      <c r="J490" s="225"/>
    </row>
    <row r="491" spans="1:10" ht="15" x14ac:dyDescent="0.2">
      <c r="A491" s="277"/>
      <c r="B491" s="53" t="s">
        <v>385</v>
      </c>
      <c r="C491" s="30">
        <v>12029</v>
      </c>
      <c r="D491" s="30">
        <v>12400</v>
      </c>
      <c r="E491" s="54">
        <f>ROUND('BEBR 2018 Estimates'!C532,-1)</f>
        <v>12540</v>
      </c>
      <c r="F491" s="31">
        <f t="shared" si="104"/>
        <v>511</v>
      </c>
      <c r="G491" s="31">
        <f t="shared" si="105"/>
        <v>140</v>
      </c>
      <c r="H491" s="32">
        <f t="shared" si="106"/>
        <v>4.2480671710034085E-2</v>
      </c>
      <c r="I491" s="32">
        <f t="shared" si="106"/>
        <v>1.1290322580645161E-2</v>
      </c>
      <c r="J491" s="225"/>
    </row>
    <row r="492" spans="1:10" ht="15" x14ac:dyDescent="0.2">
      <c r="A492" s="277"/>
      <c r="B492" s="53" t="s">
        <v>386</v>
      </c>
      <c r="C492" s="30">
        <v>4113</v>
      </c>
      <c r="D492" s="30">
        <v>4380</v>
      </c>
      <c r="E492" s="54">
        <f>ROUND('BEBR 2018 Estimates'!C533,-1)</f>
        <v>4430</v>
      </c>
      <c r="F492" s="31">
        <f t="shared" si="104"/>
        <v>317</v>
      </c>
      <c r="G492" s="31">
        <f t="shared" si="105"/>
        <v>50</v>
      </c>
      <c r="H492" s="32">
        <f t="shared" si="106"/>
        <v>7.707269632871383E-2</v>
      </c>
      <c r="I492" s="32">
        <f t="shared" si="106"/>
        <v>1.1415525114155251E-2</v>
      </c>
      <c r="J492" s="225"/>
    </row>
    <row r="493" spans="1:10" ht="15" x14ac:dyDescent="0.2">
      <c r="A493" s="277"/>
      <c r="B493" s="53" t="s">
        <v>387</v>
      </c>
      <c r="C493" s="30">
        <v>1420</v>
      </c>
      <c r="D493" s="30">
        <v>1450</v>
      </c>
      <c r="E493" s="54">
        <f>ROUND('BEBR 2018 Estimates'!C534,-1)</f>
        <v>1470</v>
      </c>
      <c r="F493" s="31">
        <f t="shared" si="104"/>
        <v>50</v>
      </c>
      <c r="G493" s="31">
        <f t="shared" si="105"/>
        <v>20</v>
      </c>
      <c r="H493" s="32">
        <f t="shared" si="106"/>
        <v>3.5211267605633804E-2</v>
      </c>
      <c r="I493" s="32">
        <f t="shared" si="106"/>
        <v>1.3793103448275862E-2</v>
      </c>
      <c r="J493" s="225"/>
    </row>
    <row r="494" spans="1:10" ht="15" x14ac:dyDescent="0.2">
      <c r="A494" s="277"/>
      <c r="B494" s="53" t="s">
        <v>388</v>
      </c>
      <c r="C494" s="30">
        <v>4980</v>
      </c>
      <c r="D494" s="30">
        <v>5080</v>
      </c>
      <c r="E494" s="54">
        <f>ROUND('BEBR 2018 Estimates'!C535,-1)</f>
        <v>5100</v>
      </c>
      <c r="F494" s="31">
        <f t="shared" si="104"/>
        <v>120</v>
      </c>
      <c r="G494" s="31">
        <f t="shared" si="105"/>
        <v>20</v>
      </c>
      <c r="H494" s="32">
        <f t="shared" si="106"/>
        <v>2.4096385542168676E-2</v>
      </c>
      <c r="I494" s="32">
        <f t="shared" si="106"/>
        <v>3.937007874015748E-3</v>
      </c>
      <c r="J494" s="225"/>
    </row>
    <row r="495" spans="1:10" ht="15" x14ac:dyDescent="0.2">
      <c r="A495" s="277"/>
      <c r="B495" s="53" t="s">
        <v>389</v>
      </c>
      <c r="C495" s="30">
        <v>77648</v>
      </c>
      <c r="D495" s="30">
        <v>81970</v>
      </c>
      <c r="E495" s="54">
        <f>ROUND('BEBR 2018 Estimates'!C536,-1)</f>
        <v>83530</v>
      </c>
      <c r="F495" s="31">
        <f t="shared" si="104"/>
        <v>5882</v>
      </c>
      <c r="G495" s="31">
        <f t="shared" si="105"/>
        <v>1560</v>
      </c>
      <c r="H495" s="32">
        <f t="shared" si="106"/>
        <v>7.575211209561096E-2</v>
      </c>
      <c r="I495" s="32">
        <f t="shared" si="106"/>
        <v>1.9031352934000243E-2</v>
      </c>
      <c r="J495" s="225"/>
    </row>
    <row r="496" spans="1:10" ht="15" x14ac:dyDescent="0.2">
      <c r="A496" s="277"/>
      <c r="B496" s="53" t="s">
        <v>390</v>
      </c>
      <c r="C496" s="30">
        <v>4263</v>
      </c>
      <c r="D496" s="30">
        <v>4370</v>
      </c>
      <c r="E496" s="54">
        <f>ROUND('BEBR 2018 Estimates'!C537,-1)</f>
        <v>4420</v>
      </c>
      <c r="F496" s="31">
        <f t="shared" si="104"/>
        <v>157</v>
      </c>
      <c r="G496" s="31">
        <f t="shared" si="105"/>
        <v>50</v>
      </c>
      <c r="H496" s="32">
        <f t="shared" si="106"/>
        <v>3.682852451325358E-2</v>
      </c>
      <c r="I496" s="32">
        <f t="shared" si="106"/>
        <v>1.1441647597254004E-2</v>
      </c>
      <c r="J496" s="225"/>
    </row>
    <row r="497" spans="1:10" ht="15" x14ac:dyDescent="0.2">
      <c r="A497" s="277"/>
      <c r="B497" s="53" t="s">
        <v>391</v>
      </c>
      <c r="C497" s="30">
        <v>1417</v>
      </c>
      <c r="D497" s="30">
        <v>1450</v>
      </c>
      <c r="E497" s="54">
        <f>ROUND('BEBR 2018 Estimates'!C538,-1)</f>
        <v>1500</v>
      </c>
      <c r="F497" s="31">
        <f t="shared" si="104"/>
        <v>83</v>
      </c>
      <c r="G497" s="31">
        <f t="shared" si="105"/>
        <v>50</v>
      </c>
      <c r="H497" s="32">
        <f t="shared" si="106"/>
        <v>5.8574453069865917E-2</v>
      </c>
      <c r="I497" s="32">
        <f t="shared" si="106"/>
        <v>3.4482758620689655E-2</v>
      </c>
      <c r="J497" s="225"/>
    </row>
    <row r="498" spans="1:10" ht="15" x14ac:dyDescent="0.2">
      <c r="A498" s="277"/>
      <c r="B498" s="53" t="s">
        <v>392</v>
      </c>
      <c r="C498" s="30">
        <v>13591</v>
      </c>
      <c r="D498" s="30">
        <v>14320</v>
      </c>
      <c r="E498" s="54">
        <f>ROUND('BEBR 2018 Estimates'!C539,-1)</f>
        <v>14490</v>
      </c>
      <c r="F498" s="31">
        <f t="shared" si="104"/>
        <v>899</v>
      </c>
      <c r="G498" s="31">
        <f t="shared" si="105"/>
        <v>170</v>
      </c>
      <c r="H498" s="32">
        <f t="shared" si="106"/>
        <v>6.6146714737694068E-2</v>
      </c>
      <c r="I498" s="32">
        <f t="shared" si="106"/>
        <v>1.1871508379888268E-2</v>
      </c>
      <c r="J498" s="225"/>
    </row>
    <row r="499" spans="1:10" ht="15" x14ac:dyDescent="0.2">
      <c r="A499" s="277"/>
      <c r="B499" s="53" t="s">
        <v>393</v>
      </c>
      <c r="C499" s="30">
        <v>49079</v>
      </c>
      <c r="D499" s="30">
        <v>52710</v>
      </c>
      <c r="E499" s="54">
        <f>ROUND('BEBR 2018 Estimates'!C540,-1)</f>
        <v>53140</v>
      </c>
      <c r="F499" s="31">
        <f t="shared" si="104"/>
        <v>4061</v>
      </c>
      <c r="G499" s="31">
        <f t="shared" si="105"/>
        <v>430</v>
      </c>
      <c r="H499" s="32">
        <f t="shared" si="106"/>
        <v>8.2744147191263065E-2</v>
      </c>
      <c r="I499" s="32">
        <f t="shared" si="106"/>
        <v>8.1578448112312654E-3</v>
      </c>
      <c r="J499" s="225"/>
    </row>
    <row r="500" spans="1:10" ht="15" x14ac:dyDescent="0.2">
      <c r="A500" s="277"/>
      <c r="B500" s="53" t="s">
        <v>394</v>
      </c>
      <c r="C500" s="30">
        <v>1427</v>
      </c>
      <c r="D500" s="30">
        <v>1460</v>
      </c>
      <c r="E500" s="54">
        <f>ROUND('BEBR 2018 Estimates'!C541,-1)</f>
        <v>1480</v>
      </c>
      <c r="F500" s="31">
        <f t="shared" si="104"/>
        <v>53</v>
      </c>
      <c r="G500" s="31">
        <f t="shared" si="105"/>
        <v>20</v>
      </c>
      <c r="H500" s="32">
        <f t="shared" si="106"/>
        <v>3.7140854940434481E-2</v>
      </c>
      <c r="I500" s="32">
        <f t="shared" si="106"/>
        <v>1.3698630136986301E-2</v>
      </c>
      <c r="J500" s="225"/>
    </row>
    <row r="501" spans="1:10" ht="15" x14ac:dyDescent="0.2">
      <c r="A501" s="277"/>
      <c r="B501" s="53" t="s">
        <v>395</v>
      </c>
      <c r="C501" s="30">
        <v>2121</v>
      </c>
      <c r="D501" s="30">
        <v>2200</v>
      </c>
      <c r="E501" s="54">
        <f>ROUND('BEBR 2018 Estimates'!C542,-1)</f>
        <v>2210</v>
      </c>
      <c r="F501" s="31">
        <f t="shared" si="104"/>
        <v>89</v>
      </c>
      <c r="G501" s="31">
        <f t="shared" si="105"/>
        <v>10</v>
      </c>
      <c r="H501" s="32">
        <f t="shared" si="106"/>
        <v>4.1961338991041965E-2</v>
      </c>
      <c r="I501" s="32">
        <f t="shared" si="106"/>
        <v>4.5454545454545452E-3</v>
      </c>
      <c r="J501" s="225"/>
    </row>
    <row r="502" spans="1:10" ht="15" x14ac:dyDescent="0.2">
      <c r="A502" s="277"/>
      <c r="B502" s="53" t="s">
        <v>396</v>
      </c>
      <c r="C502" s="30">
        <v>16884</v>
      </c>
      <c r="D502" s="30">
        <v>17340</v>
      </c>
      <c r="E502" s="54">
        <f>ROUND('BEBR 2018 Estimates'!C543,-1)</f>
        <v>17470</v>
      </c>
      <c r="F502" s="31">
        <f t="shared" si="104"/>
        <v>586</v>
      </c>
      <c r="G502" s="31">
        <f t="shared" si="105"/>
        <v>130</v>
      </c>
      <c r="H502" s="32">
        <f t="shared" si="106"/>
        <v>3.4707415304430229E-2</v>
      </c>
      <c r="I502" s="32">
        <f t="shared" si="106"/>
        <v>7.4971164936562858E-3</v>
      </c>
      <c r="J502" s="225"/>
    </row>
    <row r="503" spans="1:10" ht="15" x14ac:dyDescent="0.2">
      <c r="A503" s="277"/>
      <c r="B503" s="53" t="s">
        <v>397</v>
      </c>
      <c r="C503" s="30">
        <v>9346</v>
      </c>
      <c r="D503" s="30">
        <v>9490</v>
      </c>
      <c r="E503" s="54">
        <f>ROUND('BEBR 2018 Estimates'!C544,-1)</f>
        <v>9510</v>
      </c>
      <c r="F503" s="31">
        <f t="shared" si="104"/>
        <v>164</v>
      </c>
      <c r="G503" s="31">
        <f t="shared" si="105"/>
        <v>20</v>
      </c>
      <c r="H503" s="32">
        <f t="shared" si="106"/>
        <v>1.7547613952493046E-2</v>
      </c>
      <c r="I503" s="32">
        <f t="shared" si="106"/>
        <v>2.1074815595363539E-3</v>
      </c>
      <c r="J503" s="225"/>
    </row>
    <row r="504" spans="1:10" ht="15" x14ac:dyDescent="0.2">
      <c r="A504" s="277"/>
      <c r="B504" s="53" t="s">
        <v>398</v>
      </c>
      <c r="C504" s="30">
        <v>244769</v>
      </c>
      <c r="D504" s="30">
        <v>263770</v>
      </c>
      <c r="E504" s="54">
        <f>ROUND('BEBR 2018 Estimates'!C545,-1)</f>
        <v>266080</v>
      </c>
      <c r="F504" s="31">
        <f t="shared" si="104"/>
        <v>21311</v>
      </c>
      <c r="G504" s="31">
        <f t="shared" si="105"/>
        <v>2310</v>
      </c>
      <c r="H504" s="32">
        <f t="shared" si="106"/>
        <v>8.706576404691771E-2</v>
      </c>
      <c r="I504" s="32">
        <f t="shared" si="106"/>
        <v>8.7576297531940708E-3</v>
      </c>
      <c r="J504" s="225"/>
    </row>
    <row r="505" spans="1:10" ht="15" x14ac:dyDescent="0.2">
      <c r="A505" s="277"/>
      <c r="B505" s="53" t="s">
        <v>399</v>
      </c>
      <c r="C505" s="30">
        <v>17233</v>
      </c>
      <c r="D505" s="30">
        <v>18450</v>
      </c>
      <c r="E505" s="54">
        <f>ROUND('BEBR 2018 Estimates'!C546,-1)</f>
        <v>18870</v>
      </c>
      <c r="F505" s="31">
        <f t="shared" si="104"/>
        <v>1637</v>
      </c>
      <c r="G505" s="31">
        <f t="shared" si="105"/>
        <v>420</v>
      </c>
      <c r="H505" s="32">
        <f t="shared" si="106"/>
        <v>9.4992166192769692E-2</v>
      </c>
      <c r="I505" s="32">
        <f t="shared" si="106"/>
        <v>2.2764227642276424E-2</v>
      </c>
      <c r="J505" s="225"/>
    </row>
    <row r="506" spans="1:10" ht="15" x14ac:dyDescent="0.2">
      <c r="A506" s="277"/>
      <c r="B506" s="53" t="s">
        <v>400</v>
      </c>
      <c r="C506" s="30">
        <v>4964</v>
      </c>
      <c r="D506" s="30">
        <v>5070</v>
      </c>
      <c r="E506" s="54">
        <f>ROUND('BEBR 2018 Estimates'!C547,-1)</f>
        <v>5070</v>
      </c>
      <c r="F506" s="31">
        <f t="shared" si="104"/>
        <v>106</v>
      </c>
      <c r="G506" s="31">
        <f t="shared" si="105"/>
        <v>0</v>
      </c>
      <c r="H506" s="32">
        <f t="shared" si="106"/>
        <v>2.1353746978243351E-2</v>
      </c>
      <c r="I506" s="32">
        <f t="shared" si="106"/>
        <v>0</v>
      </c>
      <c r="J506" s="225"/>
    </row>
    <row r="507" spans="1:10" ht="15" x14ac:dyDescent="0.2">
      <c r="A507" s="277"/>
      <c r="B507" s="53" t="s">
        <v>401</v>
      </c>
      <c r="C507" s="30">
        <v>23484</v>
      </c>
      <c r="D507" s="30">
        <v>25090</v>
      </c>
      <c r="E507" s="54">
        <f>ROUND('BEBR 2018 Estimates'!C548,-1)</f>
        <v>25460</v>
      </c>
      <c r="F507" s="31">
        <f t="shared" si="104"/>
        <v>1976</v>
      </c>
      <c r="G507" s="31">
        <f t="shared" si="105"/>
        <v>370</v>
      </c>
      <c r="H507" s="32">
        <f t="shared" si="106"/>
        <v>8.4142394822006472E-2</v>
      </c>
      <c r="I507" s="32">
        <f t="shared" si="106"/>
        <v>1.4746911119968115E-2</v>
      </c>
      <c r="J507" s="225"/>
    </row>
    <row r="508" spans="1:10" ht="15" x14ac:dyDescent="0.2">
      <c r="A508" s="277"/>
      <c r="B508" s="53" t="s">
        <v>402</v>
      </c>
      <c r="C508" s="30">
        <v>6705</v>
      </c>
      <c r="D508" s="30">
        <v>6820</v>
      </c>
      <c r="E508" s="54">
        <f>ROUND('BEBR 2018 Estimates'!C549,-1)</f>
        <v>6860</v>
      </c>
      <c r="F508" s="31">
        <f t="shared" si="104"/>
        <v>155</v>
      </c>
      <c r="G508" s="31">
        <f t="shared" si="105"/>
        <v>40</v>
      </c>
      <c r="H508" s="32">
        <f t="shared" si="106"/>
        <v>2.3117076808351976E-2</v>
      </c>
      <c r="I508" s="32">
        <f t="shared" si="106"/>
        <v>5.8651026392961877E-3</v>
      </c>
      <c r="J508" s="225"/>
    </row>
    <row r="509" spans="1:10" ht="15" x14ac:dyDescent="0.2">
      <c r="A509" s="277"/>
      <c r="B509" s="53" t="s">
        <v>19</v>
      </c>
      <c r="C509" s="30">
        <v>270494</v>
      </c>
      <c r="D509" s="30">
        <v>276510</v>
      </c>
      <c r="E509" s="54">
        <f>ROUND('BEBR 2018 Estimates'!C550,-1)</f>
        <v>276490</v>
      </c>
      <c r="F509" s="31">
        <f t="shared" si="104"/>
        <v>5996</v>
      </c>
      <c r="G509" s="31">
        <f t="shared" si="105"/>
        <v>-20</v>
      </c>
      <c r="H509" s="32">
        <f t="shared" si="106"/>
        <v>2.2166850281337108E-2</v>
      </c>
      <c r="I509" s="32">
        <f t="shared" si="106"/>
        <v>-7.233011464323171E-5</v>
      </c>
      <c r="J509" s="225"/>
    </row>
    <row r="510" spans="1:10" ht="15" x14ac:dyDescent="0.2">
      <c r="A510" s="277"/>
      <c r="B510" s="231"/>
      <c r="C510" s="233"/>
      <c r="D510" s="233"/>
      <c r="E510" s="228"/>
      <c r="F510" s="229"/>
      <c r="G510" s="229"/>
      <c r="H510" s="230"/>
      <c r="I510" s="230"/>
      <c r="J510" s="225"/>
    </row>
    <row r="511" spans="1:10" ht="15.75" x14ac:dyDescent="0.25">
      <c r="A511" s="277"/>
      <c r="B511" s="264" t="s">
        <v>656</v>
      </c>
      <c r="C511" s="260">
        <v>602095</v>
      </c>
      <c r="D511" s="260">
        <v>661600</v>
      </c>
      <c r="E511" s="261">
        <f>ROUND('BEBR 2018 Estimates'!C553,-2)</f>
        <v>673000</v>
      </c>
      <c r="F511" s="262">
        <f t="shared" ref="F511:F529" si="107">E511-C511</f>
        <v>70905</v>
      </c>
      <c r="G511" s="262">
        <f t="shared" ref="G511:G529" si="108">E511-D511</f>
        <v>11400</v>
      </c>
      <c r="H511" s="263">
        <f t="shared" ref="H511:I529" si="109">F511/C511</f>
        <v>0.11776380803693769</v>
      </c>
      <c r="I511" s="263">
        <f t="shared" si="109"/>
        <v>1.7230955259975818E-2</v>
      </c>
      <c r="J511" s="225"/>
    </row>
    <row r="512" spans="1:10" ht="15" x14ac:dyDescent="0.2">
      <c r="A512" s="277"/>
      <c r="B512" s="53" t="s">
        <v>404</v>
      </c>
      <c r="C512" s="30">
        <v>13507</v>
      </c>
      <c r="D512" s="30">
        <v>16000</v>
      </c>
      <c r="E512" s="54">
        <f>ROUND('BEBR 2018 Estimates'!C554,-1)</f>
        <v>16250</v>
      </c>
      <c r="F512" s="31">
        <f t="shared" si="107"/>
        <v>2743</v>
      </c>
      <c r="G512" s="31">
        <f t="shared" si="108"/>
        <v>250</v>
      </c>
      <c r="H512" s="32">
        <f t="shared" si="109"/>
        <v>0.20307988450433109</v>
      </c>
      <c r="I512" s="32">
        <f t="shared" si="109"/>
        <v>1.5625E-2</v>
      </c>
      <c r="J512" s="225"/>
    </row>
    <row r="513" spans="1:10" ht="15" x14ac:dyDescent="0.2">
      <c r="A513" s="277"/>
      <c r="B513" s="53" t="s">
        <v>405</v>
      </c>
      <c r="C513" s="30">
        <v>17298</v>
      </c>
      <c r="D513" s="30">
        <v>19090</v>
      </c>
      <c r="E513" s="54">
        <f>ROUND('BEBR 2018 Estimates'!C555,-1)</f>
        <v>19340</v>
      </c>
      <c r="F513" s="31">
        <f t="shared" si="107"/>
        <v>2042</v>
      </c>
      <c r="G513" s="31">
        <f t="shared" si="108"/>
        <v>250</v>
      </c>
      <c r="H513" s="32">
        <f t="shared" si="109"/>
        <v>0.11804832928662273</v>
      </c>
      <c r="I513" s="32">
        <f t="shared" si="109"/>
        <v>1.3095861707700367E-2</v>
      </c>
      <c r="J513" s="225"/>
    </row>
    <row r="514" spans="1:10" ht="15" x14ac:dyDescent="0.2">
      <c r="A514" s="277"/>
      <c r="B514" s="53" t="s">
        <v>406</v>
      </c>
      <c r="C514" s="30">
        <v>2888</v>
      </c>
      <c r="D514" s="30">
        <v>4950</v>
      </c>
      <c r="E514" s="54">
        <f>ROUND('BEBR 2018 Estimates'!C556,-1)</f>
        <v>5600</v>
      </c>
      <c r="F514" s="31">
        <f t="shared" si="107"/>
        <v>2712</v>
      </c>
      <c r="G514" s="31">
        <f t="shared" si="108"/>
        <v>650</v>
      </c>
      <c r="H514" s="32">
        <f t="shared" si="109"/>
        <v>0.93905817174515238</v>
      </c>
      <c r="I514" s="32">
        <f t="shared" si="109"/>
        <v>0.13131313131313133</v>
      </c>
      <c r="J514" s="225"/>
    </row>
    <row r="515" spans="1:10" ht="15" x14ac:dyDescent="0.2">
      <c r="A515" s="277"/>
      <c r="B515" s="53" t="s">
        <v>407</v>
      </c>
      <c r="C515" s="30">
        <v>3717</v>
      </c>
      <c r="D515" s="30">
        <v>4370</v>
      </c>
      <c r="E515" s="54">
        <f>ROUND('BEBR 2018 Estimates'!C557,-1)</f>
        <v>4660</v>
      </c>
      <c r="F515" s="31">
        <f t="shared" si="107"/>
        <v>943</v>
      </c>
      <c r="G515" s="31">
        <f t="shared" si="108"/>
        <v>290</v>
      </c>
      <c r="H515" s="32">
        <f t="shared" si="109"/>
        <v>0.2536992198009147</v>
      </c>
      <c r="I515" s="32">
        <f t="shared" si="109"/>
        <v>6.6361556064073221E-2</v>
      </c>
      <c r="J515" s="225"/>
    </row>
    <row r="516" spans="1:10" ht="15" x14ac:dyDescent="0.2">
      <c r="A516" s="277"/>
      <c r="B516" s="53" t="s">
        <v>408</v>
      </c>
      <c r="C516" s="30">
        <v>2255</v>
      </c>
      <c r="D516" s="30">
        <v>2530</v>
      </c>
      <c r="E516" s="54">
        <f>ROUND('BEBR 2018 Estimates'!C558,-1)</f>
        <v>2570</v>
      </c>
      <c r="F516" s="31">
        <f t="shared" si="107"/>
        <v>315</v>
      </c>
      <c r="G516" s="31">
        <f t="shared" si="108"/>
        <v>40</v>
      </c>
      <c r="H516" s="32">
        <f t="shared" si="109"/>
        <v>0.13968957871396895</v>
      </c>
      <c r="I516" s="32">
        <f t="shared" si="109"/>
        <v>1.5810276679841896E-2</v>
      </c>
      <c r="J516" s="225"/>
    </row>
    <row r="517" spans="1:10" ht="15" x14ac:dyDescent="0.2">
      <c r="A517" s="277"/>
      <c r="B517" s="53" t="s">
        <v>1464</v>
      </c>
      <c r="C517" s="30">
        <v>5626</v>
      </c>
      <c r="D517" s="30">
        <v>5740</v>
      </c>
      <c r="E517" s="54">
        <f>ROUND('BEBR 2018 Estimates'!C559,-1)</f>
        <v>5990</v>
      </c>
      <c r="F517" s="31">
        <f t="shared" si="107"/>
        <v>364</v>
      </c>
      <c r="G517" s="31">
        <f t="shared" si="108"/>
        <v>250</v>
      </c>
      <c r="H517" s="32">
        <f t="shared" si="109"/>
        <v>6.4699608958407401E-2</v>
      </c>
      <c r="I517" s="32">
        <f t="shared" si="109"/>
        <v>4.3554006968641118E-2</v>
      </c>
      <c r="J517" s="225"/>
    </row>
    <row r="518" spans="1:10" ht="15" x14ac:dyDescent="0.2">
      <c r="A518" s="277"/>
      <c r="B518" s="53" t="s">
        <v>410</v>
      </c>
      <c r="C518" s="30">
        <v>2992</v>
      </c>
      <c r="D518" s="30">
        <v>3120</v>
      </c>
      <c r="E518" s="54">
        <f>ROUND('BEBR 2018 Estimates'!C560,-1)</f>
        <v>3130</v>
      </c>
      <c r="F518" s="31">
        <f t="shared" si="107"/>
        <v>138</v>
      </c>
      <c r="G518" s="31">
        <f t="shared" si="108"/>
        <v>10</v>
      </c>
      <c r="H518" s="32">
        <f t="shared" si="109"/>
        <v>4.6122994652406414E-2</v>
      </c>
      <c r="I518" s="32">
        <f t="shared" si="109"/>
        <v>3.205128205128205E-3</v>
      </c>
      <c r="J518" s="225"/>
    </row>
    <row r="519" spans="1:10" ht="15" x14ac:dyDescent="0.2">
      <c r="A519" s="277"/>
      <c r="B519" s="53" t="s">
        <v>411</v>
      </c>
      <c r="C519" s="30">
        <v>20560</v>
      </c>
      <c r="D519" s="30">
        <v>23850</v>
      </c>
      <c r="E519" s="54">
        <f>ROUND('BEBR 2018 Estimates'!C561,-1)</f>
        <v>24300</v>
      </c>
      <c r="F519" s="31">
        <f t="shared" si="107"/>
        <v>3740</v>
      </c>
      <c r="G519" s="31">
        <f t="shared" si="108"/>
        <v>450</v>
      </c>
      <c r="H519" s="32">
        <f t="shared" si="109"/>
        <v>0.18190661478599221</v>
      </c>
      <c r="I519" s="32">
        <f t="shared" si="109"/>
        <v>1.8867924528301886E-2</v>
      </c>
      <c r="J519" s="225"/>
    </row>
    <row r="520" spans="1:10" ht="15" x14ac:dyDescent="0.2">
      <c r="A520" s="277"/>
      <c r="B520" s="53" t="s">
        <v>412</v>
      </c>
      <c r="C520" s="30">
        <v>230</v>
      </c>
      <c r="D520" s="30">
        <v>240</v>
      </c>
      <c r="E520" s="54">
        <f>ROUND('BEBR 2018 Estimates'!C562,-1)</f>
        <v>260</v>
      </c>
      <c r="F520" s="31">
        <f t="shared" si="107"/>
        <v>30</v>
      </c>
      <c r="G520" s="31">
        <f t="shared" si="108"/>
        <v>20</v>
      </c>
      <c r="H520" s="32">
        <f t="shared" si="109"/>
        <v>0.13043478260869565</v>
      </c>
      <c r="I520" s="32">
        <f t="shared" si="109"/>
        <v>8.3333333333333329E-2</v>
      </c>
      <c r="J520" s="225"/>
    </row>
    <row r="521" spans="1:10" ht="15" x14ac:dyDescent="0.2">
      <c r="A521" s="277"/>
      <c r="B521" s="53" t="s">
        <v>413</v>
      </c>
      <c r="C521" s="30">
        <v>254</v>
      </c>
      <c r="D521" s="30">
        <v>260</v>
      </c>
      <c r="E521" s="54">
        <f>ROUND('BEBR 2018 Estimates'!C563,-1)</f>
        <v>250</v>
      </c>
      <c r="F521" s="31">
        <f t="shared" si="107"/>
        <v>-4</v>
      </c>
      <c r="G521" s="31">
        <f t="shared" si="108"/>
        <v>-10</v>
      </c>
      <c r="H521" s="32">
        <f t="shared" si="109"/>
        <v>-1.5748031496062992E-2</v>
      </c>
      <c r="I521" s="32">
        <f t="shared" si="109"/>
        <v>-3.8461538461538464E-2</v>
      </c>
      <c r="J521" s="225"/>
    </row>
    <row r="522" spans="1:10" ht="15" x14ac:dyDescent="0.2">
      <c r="A522" s="277"/>
      <c r="B522" s="53" t="s">
        <v>414</v>
      </c>
      <c r="C522" s="30">
        <v>5015</v>
      </c>
      <c r="D522" s="30">
        <v>5900</v>
      </c>
      <c r="E522" s="54">
        <f>ROUND('BEBR 2018 Estimates'!C564,-1)</f>
        <v>5950</v>
      </c>
      <c r="F522" s="31">
        <f t="shared" si="107"/>
        <v>935</v>
      </c>
      <c r="G522" s="31">
        <f t="shared" si="108"/>
        <v>50</v>
      </c>
      <c r="H522" s="32">
        <f t="shared" si="109"/>
        <v>0.1864406779661017</v>
      </c>
      <c r="I522" s="32">
        <f t="shared" si="109"/>
        <v>8.4745762711864406E-3</v>
      </c>
      <c r="J522" s="225"/>
    </row>
    <row r="523" spans="1:10" ht="15" x14ac:dyDescent="0.2">
      <c r="A523" s="277"/>
      <c r="B523" s="53" t="s">
        <v>415</v>
      </c>
      <c r="C523" s="30">
        <v>1231</v>
      </c>
      <c r="D523" s="30">
        <v>1330</v>
      </c>
      <c r="E523" s="54">
        <f>ROUND('BEBR 2018 Estimates'!C565,-1)</f>
        <v>1380</v>
      </c>
      <c r="F523" s="31">
        <f t="shared" si="107"/>
        <v>149</v>
      </c>
      <c r="G523" s="31">
        <f t="shared" si="108"/>
        <v>50</v>
      </c>
      <c r="H523" s="32">
        <f t="shared" si="109"/>
        <v>0.12103980503655565</v>
      </c>
      <c r="I523" s="32">
        <f t="shared" si="109"/>
        <v>3.7593984962406013E-2</v>
      </c>
      <c r="J523" s="225"/>
    </row>
    <row r="524" spans="1:10" ht="15" x14ac:dyDescent="0.2">
      <c r="A524" s="277"/>
      <c r="B524" s="53" t="s">
        <v>417</v>
      </c>
      <c r="C524" s="30">
        <v>14225</v>
      </c>
      <c r="D524" s="30">
        <v>15370</v>
      </c>
      <c r="E524" s="54">
        <f>ROUND('BEBR 2018 Estimates'!C567,-1)</f>
        <v>15790</v>
      </c>
      <c r="F524" s="31">
        <f t="shared" si="107"/>
        <v>1565</v>
      </c>
      <c r="G524" s="31">
        <f t="shared" si="108"/>
        <v>420</v>
      </c>
      <c r="H524" s="32">
        <f t="shared" si="109"/>
        <v>0.11001757469244289</v>
      </c>
      <c r="I524" s="32">
        <f t="shared" si="109"/>
        <v>2.7325959661678594E-2</v>
      </c>
      <c r="J524" s="225"/>
    </row>
    <row r="525" spans="1:10" ht="15" x14ac:dyDescent="0.2">
      <c r="A525" s="277"/>
      <c r="B525" s="53" t="s">
        <v>416</v>
      </c>
      <c r="C525" s="30">
        <v>97422</v>
      </c>
      <c r="D525" s="30">
        <v>104190</v>
      </c>
      <c r="E525" s="54">
        <f>ROUND('BEBR 2018 Estimates'!C566,-1)</f>
        <v>105590</v>
      </c>
      <c r="F525" s="31">
        <f t="shared" si="107"/>
        <v>8168</v>
      </c>
      <c r="G525" s="31">
        <f t="shared" si="108"/>
        <v>1400</v>
      </c>
      <c r="H525" s="32">
        <f t="shared" si="109"/>
        <v>8.3841432120055015E-2</v>
      </c>
      <c r="I525" s="32">
        <f t="shared" si="109"/>
        <v>1.3436990114214417E-2</v>
      </c>
      <c r="J525" s="225"/>
    </row>
    <row r="526" spans="1:10" ht="15" x14ac:dyDescent="0.2">
      <c r="A526" s="277"/>
      <c r="B526" s="53" t="s">
        <v>418</v>
      </c>
      <c r="C526" s="30">
        <v>3817</v>
      </c>
      <c r="D526" s="30">
        <v>3850</v>
      </c>
      <c r="E526" s="54">
        <f>ROUND('BEBR 2018 Estimates'!C568,-1)</f>
        <v>3870</v>
      </c>
      <c r="F526" s="31">
        <f t="shared" si="107"/>
        <v>53</v>
      </c>
      <c r="G526" s="31">
        <f t="shared" si="108"/>
        <v>20</v>
      </c>
      <c r="H526" s="32">
        <f t="shared" si="109"/>
        <v>1.3885250196489389E-2</v>
      </c>
      <c r="I526" s="32">
        <f t="shared" si="109"/>
        <v>5.1948051948051948E-3</v>
      </c>
      <c r="J526" s="225"/>
    </row>
    <row r="527" spans="1:10" ht="15" x14ac:dyDescent="0.2">
      <c r="A527" s="277"/>
      <c r="B527" s="53" t="s">
        <v>419</v>
      </c>
      <c r="C527" s="30">
        <v>1562</v>
      </c>
      <c r="D527" s="30">
        <v>1790</v>
      </c>
      <c r="E527" s="54">
        <f>ROUND('BEBR 2018 Estimates'!C569,-1)</f>
        <v>2090</v>
      </c>
      <c r="F527" s="31">
        <f t="shared" si="107"/>
        <v>528</v>
      </c>
      <c r="G527" s="31">
        <f t="shared" si="108"/>
        <v>300</v>
      </c>
      <c r="H527" s="32">
        <f t="shared" si="109"/>
        <v>0.3380281690140845</v>
      </c>
      <c r="I527" s="32">
        <f t="shared" si="109"/>
        <v>0.16759776536312848</v>
      </c>
      <c r="J527" s="225"/>
    </row>
    <row r="528" spans="1:10" ht="15" x14ac:dyDescent="0.2">
      <c r="A528" s="277"/>
      <c r="B528" s="53" t="s">
        <v>420</v>
      </c>
      <c r="C528" s="30">
        <v>33874</v>
      </c>
      <c r="D528" s="30">
        <v>41130</v>
      </c>
      <c r="E528" s="54">
        <f>ROUND('BEBR 2018 Estimates'!C570,-1)</f>
        <v>42830</v>
      </c>
      <c r="F528" s="31">
        <f t="shared" si="107"/>
        <v>8956</v>
      </c>
      <c r="G528" s="31">
        <f t="shared" si="108"/>
        <v>1700</v>
      </c>
      <c r="H528" s="32">
        <f t="shared" si="109"/>
        <v>0.26439156875479719</v>
      </c>
      <c r="I528" s="32">
        <f t="shared" si="109"/>
        <v>4.133236080719669E-2</v>
      </c>
      <c r="J528" s="225"/>
    </row>
    <row r="529" spans="1:10" ht="15" x14ac:dyDescent="0.2">
      <c r="A529" s="277"/>
      <c r="B529" s="53" t="s">
        <v>19</v>
      </c>
      <c r="C529" s="30">
        <v>375622</v>
      </c>
      <c r="D529" s="30">
        <v>407960</v>
      </c>
      <c r="E529" s="54">
        <f>ROUND('BEBR 2018 Estimates'!C571,-1)</f>
        <v>413180</v>
      </c>
      <c r="F529" s="31">
        <f t="shared" si="107"/>
        <v>37558</v>
      </c>
      <c r="G529" s="31">
        <f t="shared" si="108"/>
        <v>5220</v>
      </c>
      <c r="H529" s="32">
        <f t="shared" si="109"/>
        <v>9.9988818546304536E-2</v>
      </c>
      <c r="I529" s="32">
        <f t="shared" si="109"/>
        <v>1.2795372095303461E-2</v>
      </c>
      <c r="J529" s="225"/>
    </row>
    <row r="530" spans="1:10" ht="15" x14ac:dyDescent="0.2">
      <c r="A530" s="277"/>
      <c r="B530" s="231"/>
      <c r="C530" s="233"/>
      <c r="D530" s="233"/>
      <c r="E530" s="228"/>
      <c r="F530" s="229"/>
      <c r="G530" s="229"/>
      <c r="H530" s="230"/>
      <c r="I530" s="230"/>
      <c r="J530" s="225"/>
    </row>
    <row r="531" spans="1:10" ht="15.75" x14ac:dyDescent="0.25">
      <c r="A531" s="277"/>
      <c r="B531" s="264" t="s">
        <v>657</v>
      </c>
      <c r="C531" s="260">
        <v>74364</v>
      </c>
      <c r="D531" s="260">
        <v>73200</v>
      </c>
      <c r="E531" s="261">
        <f>ROUND('BEBR 2018 Estimates'!C574,-2)</f>
        <v>73000</v>
      </c>
      <c r="F531" s="262">
        <f t="shared" ref="F531:F537" si="110">E531-C531</f>
        <v>-1364</v>
      </c>
      <c r="G531" s="262">
        <f t="shared" ref="G531:G537" si="111">E531-D531</f>
        <v>-200</v>
      </c>
      <c r="H531" s="263">
        <f t="shared" ref="H531:I537" si="112">F531/C531</f>
        <v>-1.8342208595556991E-2</v>
      </c>
      <c r="I531" s="263">
        <f t="shared" si="112"/>
        <v>-2.7322404371584699E-3</v>
      </c>
      <c r="J531" s="225"/>
    </row>
    <row r="532" spans="1:10" ht="15" x14ac:dyDescent="0.2">
      <c r="A532" s="277"/>
      <c r="B532" s="53" t="s">
        <v>422</v>
      </c>
      <c r="C532" s="30">
        <v>1577</v>
      </c>
      <c r="D532" s="30">
        <v>1560</v>
      </c>
      <c r="E532" s="54">
        <f>ROUND('BEBR 2018 Estimates'!C575,-1)</f>
        <v>1550</v>
      </c>
      <c r="F532" s="31">
        <f t="shared" si="110"/>
        <v>-27</v>
      </c>
      <c r="G532" s="31">
        <f t="shared" si="111"/>
        <v>-10</v>
      </c>
      <c r="H532" s="32">
        <f t="shared" si="112"/>
        <v>-1.7121116043119847E-2</v>
      </c>
      <c r="I532" s="32">
        <f t="shared" si="112"/>
        <v>-6.41025641025641E-3</v>
      </c>
      <c r="J532" s="225"/>
    </row>
    <row r="533" spans="1:10" ht="15" x14ac:dyDescent="0.2">
      <c r="A533" s="277"/>
      <c r="B533" s="53" t="s">
        <v>423</v>
      </c>
      <c r="C533" s="30">
        <v>1403</v>
      </c>
      <c r="D533" s="30">
        <v>1340</v>
      </c>
      <c r="E533" s="54">
        <f>ROUND('BEBR 2018 Estimates'!C576,-1)</f>
        <v>1340</v>
      </c>
      <c r="F533" s="31">
        <f t="shared" si="110"/>
        <v>-63</v>
      </c>
      <c r="G533" s="31">
        <f t="shared" si="111"/>
        <v>0</v>
      </c>
      <c r="H533" s="32">
        <f t="shared" si="112"/>
        <v>-4.4903777619387027E-2</v>
      </c>
      <c r="I533" s="32">
        <f t="shared" si="112"/>
        <v>0</v>
      </c>
      <c r="J533" s="225"/>
    </row>
    <row r="534" spans="1:10" ht="15" x14ac:dyDescent="0.2">
      <c r="A534" s="277"/>
      <c r="B534" s="53" t="s">
        <v>424</v>
      </c>
      <c r="C534" s="30">
        <v>10558</v>
      </c>
      <c r="D534" s="30">
        <v>10660</v>
      </c>
      <c r="E534" s="54">
        <f>ROUND('BEBR 2018 Estimates'!C577,-1)</f>
        <v>10650</v>
      </c>
      <c r="F534" s="31">
        <f t="shared" si="110"/>
        <v>92</v>
      </c>
      <c r="G534" s="31">
        <f t="shared" si="111"/>
        <v>-10</v>
      </c>
      <c r="H534" s="32">
        <f t="shared" si="112"/>
        <v>8.7137715476415991E-3</v>
      </c>
      <c r="I534" s="32">
        <f t="shared" si="112"/>
        <v>-9.3808630393996248E-4</v>
      </c>
      <c r="J534" s="225"/>
    </row>
    <row r="535" spans="1:10" ht="15" x14ac:dyDescent="0.2">
      <c r="A535" s="277"/>
      <c r="B535" s="53" t="s">
        <v>425</v>
      </c>
      <c r="C535" s="30">
        <v>912</v>
      </c>
      <c r="D535" s="30">
        <v>870</v>
      </c>
      <c r="E535" s="54">
        <f>ROUND('BEBR 2018 Estimates'!C578,-1)</f>
        <v>870</v>
      </c>
      <c r="F535" s="31">
        <f t="shared" si="110"/>
        <v>-42</v>
      </c>
      <c r="G535" s="31">
        <f t="shared" si="111"/>
        <v>0</v>
      </c>
      <c r="H535" s="32">
        <f t="shared" si="112"/>
        <v>-4.6052631578947366E-2</v>
      </c>
      <c r="I535" s="32">
        <f t="shared" si="112"/>
        <v>0</v>
      </c>
      <c r="J535" s="225"/>
    </row>
    <row r="536" spans="1:10" ht="15" x14ac:dyDescent="0.2">
      <c r="A536" s="277"/>
      <c r="B536" s="53" t="s">
        <v>426</v>
      </c>
      <c r="C536" s="30">
        <v>701</v>
      </c>
      <c r="D536" s="30">
        <v>720</v>
      </c>
      <c r="E536" s="54">
        <f>ROUND('BEBR 2018 Estimates'!C579,-1)</f>
        <v>710</v>
      </c>
      <c r="F536" s="31">
        <f t="shared" si="110"/>
        <v>9</v>
      </c>
      <c r="G536" s="31">
        <f t="shared" si="111"/>
        <v>-10</v>
      </c>
      <c r="H536" s="32">
        <f t="shared" si="112"/>
        <v>1.2838801711840228E-2</v>
      </c>
      <c r="I536" s="32">
        <f t="shared" si="112"/>
        <v>-1.3888888888888888E-2</v>
      </c>
      <c r="J536" s="225"/>
    </row>
    <row r="537" spans="1:10" ht="15" x14ac:dyDescent="0.2">
      <c r="A537" s="277"/>
      <c r="B537" s="53" t="s">
        <v>19</v>
      </c>
      <c r="C537" s="30">
        <v>59213</v>
      </c>
      <c r="D537" s="30">
        <v>58030</v>
      </c>
      <c r="E537" s="54">
        <f>ROUND('BEBR 2018 Estimates'!C580,-1)</f>
        <v>57860</v>
      </c>
      <c r="F537" s="31">
        <f t="shared" si="110"/>
        <v>-1353</v>
      </c>
      <c r="G537" s="31">
        <f t="shared" si="111"/>
        <v>-170</v>
      </c>
      <c r="H537" s="32">
        <f t="shared" si="112"/>
        <v>-2.2849712056474084E-2</v>
      </c>
      <c r="I537" s="32">
        <f t="shared" si="112"/>
        <v>-2.929519214199552E-3</v>
      </c>
      <c r="J537" s="225"/>
    </row>
    <row r="538" spans="1:10" ht="15" x14ac:dyDescent="0.2">
      <c r="A538" s="277"/>
      <c r="B538" s="231"/>
      <c r="C538" s="233"/>
      <c r="D538" s="233"/>
      <c r="E538" s="228"/>
      <c r="F538" s="229"/>
      <c r="G538" s="229"/>
      <c r="H538" s="230"/>
      <c r="I538" s="230"/>
      <c r="J538" s="225"/>
    </row>
    <row r="539" spans="1:10" ht="15.75" x14ac:dyDescent="0.25">
      <c r="A539" s="277"/>
      <c r="B539" s="264" t="s">
        <v>658</v>
      </c>
      <c r="C539" s="260">
        <v>190039</v>
      </c>
      <c r="D539" s="260">
        <v>229700</v>
      </c>
      <c r="E539" s="261">
        <f>ROUND('BEBR 2018 Estimates'!C583,-2)</f>
        <v>238700</v>
      </c>
      <c r="F539" s="262">
        <f t="shared" ref="F539:F544" si="113">E539-C539</f>
        <v>48661</v>
      </c>
      <c r="G539" s="262">
        <f t="shared" ref="G539:G544" si="114">E539-D539</f>
        <v>9000</v>
      </c>
      <c r="H539" s="263">
        <f>F539/C539</f>
        <v>0.25605796704886891</v>
      </c>
      <c r="I539" s="263">
        <f>G539/D539</f>
        <v>3.9181541140618198E-2</v>
      </c>
      <c r="J539" s="225"/>
    </row>
    <row r="540" spans="1:10" ht="18" x14ac:dyDescent="0.2">
      <c r="A540" s="277"/>
      <c r="B540" s="53" t="s">
        <v>1465</v>
      </c>
      <c r="C540" s="30">
        <v>580</v>
      </c>
      <c r="D540" s="30">
        <v>640</v>
      </c>
      <c r="E540" s="54">
        <f>ROUND('BEBR 2018 Estimates'!C584,-1)</f>
        <v>0</v>
      </c>
      <c r="F540" s="31">
        <f t="shared" si="113"/>
        <v>-580</v>
      </c>
      <c r="G540" s="31">
        <f t="shared" si="114"/>
        <v>-640</v>
      </c>
      <c r="H540" s="32">
        <f>F540/C540</f>
        <v>-1</v>
      </c>
      <c r="I540" s="32">
        <f>G540/D540</f>
        <v>-1</v>
      </c>
      <c r="J540" s="225"/>
    </row>
    <row r="541" spans="1:10" ht="15" x14ac:dyDescent="0.2">
      <c r="A541" s="277"/>
      <c r="B541" s="53" t="s">
        <v>125</v>
      </c>
      <c r="C541" s="30">
        <v>0</v>
      </c>
      <c r="D541" s="30">
        <v>2</v>
      </c>
      <c r="E541" s="54">
        <f>ROUND('BEBR 2018 Estimates'!C585,0)</f>
        <v>2</v>
      </c>
      <c r="F541" s="31">
        <f t="shared" si="113"/>
        <v>2</v>
      </c>
      <c r="G541" s="31">
        <f t="shared" si="114"/>
        <v>0</v>
      </c>
      <c r="H541" s="32">
        <v>0</v>
      </c>
      <c r="I541" s="32">
        <v>0</v>
      </c>
      <c r="J541" s="225"/>
    </row>
    <row r="542" spans="1:10" ht="15" x14ac:dyDescent="0.2">
      <c r="A542" s="277"/>
      <c r="B542" s="53" t="s">
        <v>428</v>
      </c>
      <c r="C542" s="30">
        <v>12975</v>
      </c>
      <c r="D542" s="30">
        <v>13860</v>
      </c>
      <c r="E542" s="54">
        <f>ROUND('BEBR 2018 Estimates'!C586,-1)</f>
        <v>14020</v>
      </c>
      <c r="F542" s="31">
        <f t="shared" si="113"/>
        <v>1045</v>
      </c>
      <c r="G542" s="31">
        <f t="shared" si="114"/>
        <v>160</v>
      </c>
      <c r="H542" s="32">
        <f t="shared" ref="H542:I544" si="115">F542/C542</f>
        <v>8.0539499036608869E-2</v>
      </c>
      <c r="I542" s="32">
        <f t="shared" si="115"/>
        <v>1.1544011544011544E-2</v>
      </c>
      <c r="J542" s="225"/>
    </row>
    <row r="543" spans="1:10" ht="15" x14ac:dyDescent="0.2">
      <c r="A543" s="277"/>
      <c r="B543" s="53" t="s">
        <v>429</v>
      </c>
      <c r="C543" s="30">
        <v>6176</v>
      </c>
      <c r="D543" s="30">
        <v>6630</v>
      </c>
      <c r="E543" s="54">
        <f>ROUND('BEBR 2018 Estimates'!C587,-1)</f>
        <v>6710</v>
      </c>
      <c r="F543" s="31">
        <f t="shared" si="113"/>
        <v>534</v>
      </c>
      <c r="G543" s="31">
        <f t="shared" si="114"/>
        <v>80</v>
      </c>
      <c r="H543" s="32">
        <f t="shared" si="115"/>
        <v>8.6463730569948188E-2</v>
      </c>
      <c r="I543" s="32">
        <f t="shared" si="115"/>
        <v>1.2066365007541479E-2</v>
      </c>
      <c r="J543" s="225"/>
    </row>
    <row r="544" spans="1:10" ht="15" x14ac:dyDescent="0.2">
      <c r="A544" s="277"/>
      <c r="B544" s="53" t="s">
        <v>19</v>
      </c>
      <c r="C544" s="30">
        <v>170308</v>
      </c>
      <c r="D544" s="30">
        <v>208580</v>
      </c>
      <c r="E544" s="54">
        <f>ROUND('BEBR 2018 Estimates'!C588,-1)</f>
        <v>218010</v>
      </c>
      <c r="F544" s="31">
        <f t="shared" si="113"/>
        <v>47702</v>
      </c>
      <c r="G544" s="31">
        <f t="shared" si="114"/>
        <v>9430</v>
      </c>
      <c r="H544" s="32">
        <f t="shared" si="115"/>
        <v>0.28009253822486319</v>
      </c>
      <c r="I544" s="32">
        <f t="shared" si="115"/>
        <v>4.5210470802569756E-2</v>
      </c>
      <c r="J544" s="225"/>
    </row>
    <row r="545" spans="1:10" ht="15" x14ac:dyDescent="0.2">
      <c r="A545" s="277"/>
      <c r="B545" s="231"/>
      <c r="C545" s="233"/>
      <c r="D545" s="233"/>
      <c r="E545" s="228"/>
      <c r="F545" s="229"/>
      <c r="G545" s="229"/>
      <c r="H545" s="230"/>
      <c r="I545" s="230"/>
      <c r="J545" s="225"/>
    </row>
    <row r="546" spans="1:10" ht="15.75" x14ac:dyDescent="0.25">
      <c r="A546" s="277"/>
      <c r="B546" s="264" t="s">
        <v>659</v>
      </c>
      <c r="C546" s="260">
        <v>277789</v>
      </c>
      <c r="D546" s="260">
        <v>297600</v>
      </c>
      <c r="E546" s="261">
        <f>ROUND('BEBR 2018 Estimates'!C591,-2)</f>
        <v>302400</v>
      </c>
      <c r="F546" s="262">
        <f>E546-C546</f>
        <v>24611</v>
      </c>
      <c r="G546" s="262">
        <f>E546-D546</f>
        <v>4800</v>
      </c>
      <c r="H546" s="263">
        <f t="shared" ref="H546:I550" si="116">F546/C546</f>
        <v>8.8596020720762877E-2</v>
      </c>
      <c r="I546" s="263">
        <f t="shared" si="116"/>
        <v>1.6129032258064516E-2</v>
      </c>
      <c r="J546" s="225"/>
    </row>
    <row r="547" spans="1:10" ht="15" x14ac:dyDescent="0.2">
      <c r="A547" s="277"/>
      <c r="B547" s="53" t="s">
        <v>431</v>
      </c>
      <c r="C547" s="30">
        <v>41590</v>
      </c>
      <c r="D547" s="30">
        <v>43410</v>
      </c>
      <c r="E547" s="54">
        <f>ROUND('BEBR 2018 Estimates'!C592,-1)</f>
        <v>43330</v>
      </c>
      <c r="F547" s="31">
        <f>E547-C547</f>
        <v>1740</v>
      </c>
      <c r="G547" s="31">
        <f>E547-D547</f>
        <v>-80</v>
      </c>
      <c r="H547" s="32">
        <f t="shared" si="116"/>
        <v>4.1836980043279633E-2</v>
      </c>
      <c r="I547" s="32">
        <f t="shared" si="116"/>
        <v>-1.8428933425478E-3</v>
      </c>
      <c r="J547" s="225"/>
    </row>
    <row r="548" spans="1:10" ht="15" x14ac:dyDescent="0.2">
      <c r="A548" s="277"/>
      <c r="B548" s="53" t="s">
        <v>432</v>
      </c>
      <c r="C548" s="30">
        <v>164603</v>
      </c>
      <c r="D548" s="30">
        <v>181280</v>
      </c>
      <c r="E548" s="54">
        <f>ROUND('BEBR 2018 Estimates'!C593,-1)</f>
        <v>185840</v>
      </c>
      <c r="F548" s="31">
        <f>E548-C548</f>
        <v>21237</v>
      </c>
      <c r="G548" s="31">
        <f>E548-D548</f>
        <v>4560</v>
      </c>
      <c r="H548" s="32">
        <f t="shared" si="116"/>
        <v>0.1290195196928367</v>
      </c>
      <c r="I548" s="32">
        <f t="shared" si="116"/>
        <v>2.5154457193292144E-2</v>
      </c>
      <c r="J548" s="225"/>
    </row>
    <row r="549" spans="1:10" ht="15" x14ac:dyDescent="0.2">
      <c r="A549" s="277"/>
      <c r="B549" s="53" t="s">
        <v>433</v>
      </c>
      <c r="C549" s="30">
        <v>590</v>
      </c>
      <c r="D549" s="30">
        <v>640</v>
      </c>
      <c r="E549" s="54">
        <f>ROUND('BEBR 2018 Estimates'!C594,-1)</f>
        <v>630</v>
      </c>
      <c r="F549" s="31">
        <f>E549-C549</f>
        <v>40</v>
      </c>
      <c r="G549" s="31">
        <f>E549-D549</f>
        <v>-10</v>
      </c>
      <c r="H549" s="32">
        <f t="shared" si="116"/>
        <v>6.7796610169491525E-2</v>
      </c>
      <c r="I549" s="32">
        <f t="shared" si="116"/>
        <v>-1.5625E-2</v>
      </c>
      <c r="J549" s="225"/>
    </row>
    <row r="550" spans="1:10" ht="15" x14ac:dyDescent="0.2">
      <c r="A550" s="277"/>
      <c r="B550" s="53" t="s">
        <v>19</v>
      </c>
      <c r="C550" s="30">
        <v>71006</v>
      </c>
      <c r="D550" s="30">
        <v>72300</v>
      </c>
      <c r="E550" s="54">
        <f>ROUND('BEBR 2018 Estimates'!C595,-1)</f>
        <v>72630</v>
      </c>
      <c r="F550" s="31">
        <f>E550-C550</f>
        <v>1624</v>
      </c>
      <c r="G550" s="31">
        <f>E550-D550</f>
        <v>330</v>
      </c>
      <c r="H550" s="32">
        <f t="shared" si="116"/>
        <v>2.2871306650142243E-2</v>
      </c>
      <c r="I550" s="32">
        <f t="shared" si="116"/>
        <v>4.5643153526970957E-3</v>
      </c>
      <c r="J550" s="225"/>
    </row>
    <row r="551" spans="1:10" ht="15" x14ac:dyDescent="0.2">
      <c r="A551" s="277"/>
      <c r="B551" s="231"/>
      <c r="C551" s="233"/>
      <c r="D551" s="233"/>
      <c r="E551" s="228"/>
      <c r="F551" s="229"/>
      <c r="G551" s="229"/>
      <c r="H551" s="230"/>
      <c r="I551" s="230"/>
      <c r="J551" s="225"/>
    </row>
    <row r="552" spans="1:10" ht="15.75" x14ac:dyDescent="0.25">
      <c r="A552" s="277"/>
      <c r="B552" s="264" t="s">
        <v>660</v>
      </c>
      <c r="C552" s="260">
        <v>151372</v>
      </c>
      <c r="D552" s="260">
        <v>170800</v>
      </c>
      <c r="E552" s="261">
        <f>ROUND('BEBR 2018 Estimates'!C598,-2)</f>
        <v>174900</v>
      </c>
      <c r="F552" s="262">
        <f>E552-C552</f>
        <v>23528</v>
      </c>
      <c r="G552" s="262">
        <f>E552-D552</f>
        <v>4100</v>
      </c>
      <c r="H552" s="263">
        <f t="shared" ref="H552:I556" si="117">F552/C552</f>
        <v>0.15543165182464391</v>
      </c>
      <c r="I552" s="263">
        <f t="shared" si="117"/>
        <v>2.4004683840749413E-2</v>
      </c>
      <c r="J552" s="225"/>
    </row>
    <row r="553" spans="1:10" ht="15" x14ac:dyDescent="0.2">
      <c r="A553" s="277"/>
      <c r="B553" s="53" t="s">
        <v>435</v>
      </c>
      <c r="C553" s="30">
        <v>5763</v>
      </c>
      <c r="D553" s="30">
        <v>5840</v>
      </c>
      <c r="E553" s="54">
        <f>ROUND('BEBR 2018 Estimates'!C599,-1)</f>
        <v>5850</v>
      </c>
      <c r="F553" s="31">
        <f>E553-C553</f>
        <v>87</v>
      </c>
      <c r="G553" s="31">
        <f>E553-D553</f>
        <v>10</v>
      </c>
      <c r="H553" s="32">
        <f t="shared" si="117"/>
        <v>1.5096304008328995E-2</v>
      </c>
      <c r="I553" s="32">
        <f t="shared" si="117"/>
        <v>1.7123287671232876E-3</v>
      </c>
      <c r="J553" s="225"/>
    </row>
    <row r="554" spans="1:10" ht="15" x14ac:dyDescent="0.2">
      <c r="A554" s="277"/>
      <c r="B554" s="53" t="s">
        <v>436</v>
      </c>
      <c r="C554" s="30">
        <v>533</v>
      </c>
      <c r="D554" s="30">
        <v>530</v>
      </c>
      <c r="E554" s="54">
        <f>ROUND('BEBR 2018 Estimates'!C600,-1)</f>
        <v>520</v>
      </c>
      <c r="F554" s="31">
        <f>E554-C554</f>
        <v>-13</v>
      </c>
      <c r="G554" s="31">
        <f>E554-D554</f>
        <v>-10</v>
      </c>
      <c r="H554" s="32">
        <f t="shared" si="117"/>
        <v>-2.4390243902439025E-2</v>
      </c>
      <c r="I554" s="32">
        <f t="shared" si="117"/>
        <v>-1.8867924528301886E-2</v>
      </c>
      <c r="J554" s="225"/>
    </row>
    <row r="555" spans="1:10" ht="15" x14ac:dyDescent="0.2">
      <c r="A555" s="277"/>
      <c r="B555" s="53" t="s">
        <v>437</v>
      </c>
      <c r="C555" s="30">
        <v>8826</v>
      </c>
      <c r="D555" s="30">
        <v>10130</v>
      </c>
      <c r="E555" s="54">
        <f>ROUND('BEBR 2018 Estimates'!C601,-1)</f>
        <v>10190</v>
      </c>
      <c r="F555" s="31">
        <f>E555-C555</f>
        <v>1364</v>
      </c>
      <c r="G555" s="31">
        <f>E555-D555</f>
        <v>60</v>
      </c>
      <c r="H555" s="32">
        <f t="shared" si="117"/>
        <v>0.15454339451620214</v>
      </c>
      <c r="I555" s="32">
        <f t="shared" si="117"/>
        <v>5.9230009871668312E-3</v>
      </c>
      <c r="J555" s="225"/>
    </row>
    <row r="556" spans="1:10" ht="15" x14ac:dyDescent="0.2">
      <c r="A556" s="277"/>
      <c r="B556" s="53" t="s">
        <v>19</v>
      </c>
      <c r="C556" s="30">
        <v>136250</v>
      </c>
      <c r="D556" s="30">
        <v>154330</v>
      </c>
      <c r="E556" s="54">
        <f>ROUND('BEBR 2018 Estimates'!C602,-1)</f>
        <v>158330</v>
      </c>
      <c r="F556" s="31">
        <f>E556-C556</f>
        <v>22080</v>
      </c>
      <c r="G556" s="31">
        <f>E556-D556</f>
        <v>4000</v>
      </c>
      <c r="H556" s="32">
        <f t="shared" si="117"/>
        <v>0.16205504587155964</v>
      </c>
      <c r="I556" s="32">
        <f t="shared" si="117"/>
        <v>2.5918486360396554E-2</v>
      </c>
      <c r="J556" s="225"/>
    </row>
    <row r="557" spans="1:10" ht="15" x14ac:dyDescent="0.2">
      <c r="A557" s="277"/>
      <c r="B557" s="231"/>
      <c r="C557" s="233"/>
      <c r="D557" s="233"/>
      <c r="E557" s="228"/>
      <c r="F557" s="229"/>
      <c r="G557" s="229"/>
      <c r="H557" s="230"/>
      <c r="I557" s="230"/>
      <c r="J557" s="225"/>
    </row>
    <row r="558" spans="1:10" ht="15.75" x14ac:dyDescent="0.25">
      <c r="A558" s="277"/>
      <c r="B558" s="264" t="s">
        <v>661</v>
      </c>
      <c r="C558" s="260">
        <v>379448</v>
      </c>
      <c r="D558" s="260">
        <v>407300</v>
      </c>
      <c r="E558" s="261">
        <f>ROUND('BEBR 2018 Estimates'!C605,-2)</f>
        <v>417400</v>
      </c>
      <c r="F558" s="262">
        <f t="shared" ref="F558:F563" si="118">E558-C558</f>
        <v>37952</v>
      </c>
      <c r="G558" s="262">
        <f t="shared" ref="G558:G563" si="119">E558-D558</f>
        <v>10100</v>
      </c>
      <c r="H558" s="263">
        <f t="shared" ref="H558:I563" si="120">F558/C558</f>
        <v>0.1000189749320065</v>
      </c>
      <c r="I558" s="263">
        <f t="shared" si="120"/>
        <v>2.4797446599558064E-2</v>
      </c>
      <c r="J558" s="225"/>
    </row>
    <row r="559" spans="1:10" ht="15" x14ac:dyDescent="0.2">
      <c r="A559" s="277"/>
      <c r="B559" s="53" t="s">
        <v>242</v>
      </c>
      <c r="C559" s="30">
        <v>4490</v>
      </c>
      <c r="D559" s="30">
        <v>4520</v>
      </c>
      <c r="E559" s="54">
        <f>ROUND('BEBR 2018 Estimates'!C606,-1)</f>
        <v>4560</v>
      </c>
      <c r="F559" s="31">
        <f t="shared" si="118"/>
        <v>70</v>
      </c>
      <c r="G559" s="31">
        <f t="shared" si="119"/>
        <v>40</v>
      </c>
      <c r="H559" s="32">
        <f t="shared" si="120"/>
        <v>1.5590200445434299E-2</v>
      </c>
      <c r="I559" s="32">
        <f t="shared" si="120"/>
        <v>8.8495575221238937E-3</v>
      </c>
      <c r="J559" s="225"/>
    </row>
    <row r="560" spans="1:10" ht="15" x14ac:dyDescent="0.2">
      <c r="A560" s="277"/>
      <c r="B560" s="53" t="s">
        <v>439</v>
      </c>
      <c r="C560" s="30">
        <v>57357</v>
      </c>
      <c r="D560" s="30">
        <v>67200</v>
      </c>
      <c r="E560" s="54">
        <f>ROUND('BEBR 2018 Estimates'!C607,-1)</f>
        <v>70630</v>
      </c>
      <c r="F560" s="31">
        <f t="shared" si="118"/>
        <v>13273</v>
      </c>
      <c r="G560" s="31">
        <f t="shared" si="119"/>
        <v>3430</v>
      </c>
      <c r="H560" s="32">
        <f t="shared" si="120"/>
        <v>0.23141028993845564</v>
      </c>
      <c r="I560" s="32">
        <f t="shared" si="120"/>
        <v>5.1041666666666666E-2</v>
      </c>
      <c r="J560" s="225"/>
    </row>
    <row r="561" spans="1:10" ht="15" x14ac:dyDescent="0.2">
      <c r="A561" s="277"/>
      <c r="B561" s="53" t="s">
        <v>440</v>
      </c>
      <c r="C561" s="30">
        <v>51917</v>
      </c>
      <c r="D561" s="30">
        <v>54640</v>
      </c>
      <c r="E561" s="54">
        <f>ROUND('BEBR 2018 Estimates'!C608,-1)</f>
        <v>55830</v>
      </c>
      <c r="F561" s="31">
        <f t="shared" si="118"/>
        <v>3913</v>
      </c>
      <c r="G561" s="31">
        <f t="shared" si="119"/>
        <v>1190</v>
      </c>
      <c r="H561" s="32">
        <f t="shared" si="120"/>
        <v>7.537030259837818E-2</v>
      </c>
      <c r="I561" s="32">
        <f t="shared" si="120"/>
        <v>2.177891654465593E-2</v>
      </c>
      <c r="J561" s="225"/>
    </row>
    <row r="562" spans="1:10" ht="15" x14ac:dyDescent="0.2">
      <c r="A562" s="277"/>
      <c r="B562" s="53" t="s">
        <v>441</v>
      </c>
      <c r="C562" s="30">
        <v>20748</v>
      </c>
      <c r="D562" s="30">
        <v>22310</v>
      </c>
      <c r="E562" s="54">
        <f>ROUND('BEBR 2018 Estimates'!C609,-1)</f>
        <v>22780</v>
      </c>
      <c r="F562" s="31">
        <f t="shared" si="118"/>
        <v>2032</v>
      </c>
      <c r="G562" s="31">
        <f t="shared" si="119"/>
        <v>470</v>
      </c>
      <c r="H562" s="32">
        <f t="shared" si="120"/>
        <v>9.7937150568729522E-2</v>
      </c>
      <c r="I562" s="32">
        <f t="shared" si="120"/>
        <v>2.10667861945316E-2</v>
      </c>
      <c r="J562" s="225"/>
    </row>
    <row r="563" spans="1:10" ht="15" x14ac:dyDescent="0.2">
      <c r="A563" s="277"/>
      <c r="B563" s="53" t="s">
        <v>19</v>
      </c>
      <c r="C563" s="30">
        <v>244936</v>
      </c>
      <c r="D563" s="30">
        <v>258590</v>
      </c>
      <c r="E563" s="54">
        <f>ROUND('BEBR 2018 Estimates'!C610,-1)</f>
        <v>263640</v>
      </c>
      <c r="F563" s="31">
        <f t="shared" si="118"/>
        <v>18704</v>
      </c>
      <c r="G563" s="31">
        <f t="shared" si="119"/>
        <v>5050</v>
      </c>
      <c r="H563" s="32">
        <f t="shared" si="120"/>
        <v>7.6362804977626805E-2</v>
      </c>
      <c r="I563" s="32">
        <f t="shared" si="120"/>
        <v>1.9528984106113926E-2</v>
      </c>
      <c r="J563" s="225"/>
    </row>
    <row r="564" spans="1:10" ht="15" x14ac:dyDescent="0.2">
      <c r="A564" s="277"/>
      <c r="B564" s="231"/>
      <c r="C564" s="233"/>
      <c r="D564" s="233"/>
      <c r="E564" s="228"/>
      <c r="F564" s="229"/>
      <c r="G564" s="229"/>
      <c r="H564" s="230"/>
      <c r="I564" s="230"/>
      <c r="J564" s="225"/>
    </row>
    <row r="565" spans="1:10" ht="15.75" x14ac:dyDescent="0.25">
      <c r="A565" s="277"/>
      <c r="B565" s="264" t="s">
        <v>662</v>
      </c>
      <c r="C565" s="260">
        <v>422718</v>
      </c>
      <c r="D565" s="260">
        <v>454800</v>
      </c>
      <c r="E565" s="261">
        <f>ROUND('BEBR 2018 Estimates'!C613,-2)</f>
        <v>463600</v>
      </c>
      <c r="F565" s="262">
        <f t="shared" ref="F565:F573" si="121">E565-C565</f>
        <v>40882</v>
      </c>
      <c r="G565" s="262">
        <f t="shared" ref="G565:G573" si="122">E565-D565</f>
        <v>8800</v>
      </c>
      <c r="H565" s="263">
        <f t="shared" ref="H565:I573" si="123">F565/C565</f>
        <v>9.6712228956420121E-2</v>
      </c>
      <c r="I565" s="263">
        <f t="shared" si="123"/>
        <v>1.9349164467897976E-2</v>
      </c>
      <c r="J565" s="225"/>
    </row>
    <row r="566" spans="1:10" ht="15" x14ac:dyDescent="0.2">
      <c r="A566" s="277"/>
      <c r="B566" s="53" t="s">
        <v>443</v>
      </c>
      <c r="C566" s="30">
        <v>41496</v>
      </c>
      <c r="D566" s="30">
        <v>44480</v>
      </c>
      <c r="E566" s="54">
        <f>ROUND('BEBR 2018 Estimates'!C614,-1)</f>
        <v>44950</v>
      </c>
      <c r="F566" s="31">
        <f t="shared" si="121"/>
        <v>3454</v>
      </c>
      <c r="G566" s="31">
        <f t="shared" si="122"/>
        <v>470</v>
      </c>
      <c r="H566" s="32">
        <f t="shared" si="123"/>
        <v>8.3236938500096391E-2</v>
      </c>
      <c r="I566" s="32">
        <f t="shared" si="123"/>
        <v>1.0566546762589928E-2</v>
      </c>
      <c r="J566" s="225"/>
    </row>
    <row r="567" spans="1:10" ht="15" x14ac:dyDescent="0.2">
      <c r="A567" s="277"/>
      <c r="B567" s="53" t="s">
        <v>444</v>
      </c>
      <c r="C567" s="30">
        <v>26241</v>
      </c>
      <c r="D567" s="30">
        <v>28550</v>
      </c>
      <c r="E567" s="54">
        <f>ROUND('BEBR 2018 Estimates'!C615,-1)</f>
        <v>29780</v>
      </c>
      <c r="F567" s="31">
        <f t="shared" si="121"/>
        <v>3539</v>
      </c>
      <c r="G567" s="31">
        <f t="shared" si="122"/>
        <v>1230</v>
      </c>
      <c r="H567" s="32">
        <f t="shared" si="123"/>
        <v>0.13486528714606913</v>
      </c>
      <c r="I567" s="32">
        <f t="shared" si="123"/>
        <v>4.3082311733800352E-2</v>
      </c>
      <c r="J567" s="225"/>
    </row>
    <row r="568" spans="1:10" ht="15" x14ac:dyDescent="0.2">
      <c r="A568" s="277"/>
      <c r="B568" s="53" t="s">
        <v>445</v>
      </c>
      <c r="C568" s="30">
        <v>13822</v>
      </c>
      <c r="D568" s="30">
        <v>16540</v>
      </c>
      <c r="E568" s="54">
        <f>ROUND('BEBR 2018 Estimates'!C616,-1)</f>
        <v>16750</v>
      </c>
      <c r="F568" s="31">
        <f t="shared" si="121"/>
        <v>2928</v>
      </c>
      <c r="G568" s="31">
        <f t="shared" si="122"/>
        <v>210</v>
      </c>
      <c r="H568" s="32">
        <f t="shared" si="123"/>
        <v>0.21183620315439156</v>
      </c>
      <c r="I568" s="32">
        <f t="shared" si="123"/>
        <v>1.2696493349455865E-2</v>
      </c>
      <c r="J568" s="225"/>
    </row>
    <row r="569" spans="1:10" ht="15" x14ac:dyDescent="0.2">
      <c r="A569" s="277"/>
      <c r="B569" s="53" t="s">
        <v>446</v>
      </c>
      <c r="C569" s="30">
        <v>13657</v>
      </c>
      <c r="D569" s="30">
        <v>15160</v>
      </c>
      <c r="E569" s="54">
        <f>ROUND('BEBR 2018 Estimates'!C617,-1)</f>
        <v>15280</v>
      </c>
      <c r="F569" s="31">
        <f t="shared" si="121"/>
        <v>1623</v>
      </c>
      <c r="G569" s="31">
        <f t="shared" si="122"/>
        <v>120</v>
      </c>
      <c r="H569" s="32">
        <f t="shared" si="123"/>
        <v>0.11884015523174929</v>
      </c>
      <c r="I569" s="32">
        <f t="shared" si="123"/>
        <v>7.9155672823219003E-3</v>
      </c>
      <c r="J569" s="225"/>
    </row>
    <row r="570" spans="1:10" ht="15" x14ac:dyDescent="0.2">
      <c r="A570" s="277"/>
      <c r="B570" s="53" t="s">
        <v>447</v>
      </c>
      <c r="C570" s="30">
        <v>33342</v>
      </c>
      <c r="D570" s="30">
        <v>37700</v>
      </c>
      <c r="E570" s="54">
        <f>ROUND('BEBR 2018 Estimates'!C618,-1)</f>
        <v>39740</v>
      </c>
      <c r="F570" s="31">
        <f t="shared" si="121"/>
        <v>6398</v>
      </c>
      <c r="G570" s="31">
        <f t="shared" si="122"/>
        <v>2040</v>
      </c>
      <c r="H570" s="32">
        <f t="shared" si="123"/>
        <v>0.19189010857177133</v>
      </c>
      <c r="I570" s="32">
        <f t="shared" si="123"/>
        <v>5.4111405835543767E-2</v>
      </c>
      <c r="J570" s="225"/>
    </row>
    <row r="571" spans="1:10" ht="15" x14ac:dyDescent="0.2">
      <c r="A571" s="277"/>
      <c r="B571" s="53" t="s">
        <v>448</v>
      </c>
      <c r="C571" s="30">
        <v>53570</v>
      </c>
      <c r="D571" s="30">
        <v>57840</v>
      </c>
      <c r="E571" s="54">
        <f>ROUND('BEBR 2018 Estimates'!C619,-1)</f>
        <v>59030</v>
      </c>
      <c r="F571" s="31">
        <f t="shared" si="121"/>
        <v>5460</v>
      </c>
      <c r="G571" s="31">
        <f t="shared" si="122"/>
        <v>1190</v>
      </c>
      <c r="H571" s="32">
        <f t="shared" si="123"/>
        <v>0.10192271793914505</v>
      </c>
      <c r="I571" s="32">
        <f t="shared" si="123"/>
        <v>2.0573997233748271E-2</v>
      </c>
      <c r="J571" s="225"/>
    </row>
    <row r="572" spans="1:10" ht="15" x14ac:dyDescent="0.2">
      <c r="A572" s="277"/>
      <c r="B572" s="53" t="s">
        <v>449</v>
      </c>
      <c r="C572" s="30">
        <v>33282</v>
      </c>
      <c r="D572" s="30">
        <v>36650</v>
      </c>
      <c r="E572" s="54">
        <f>ROUND('BEBR 2018 Estimates'!C620,-1)</f>
        <v>37640</v>
      </c>
      <c r="F572" s="31">
        <f t="shared" si="121"/>
        <v>4358</v>
      </c>
      <c r="G572" s="31">
        <f t="shared" si="122"/>
        <v>990</v>
      </c>
      <c r="H572" s="32">
        <f t="shared" si="123"/>
        <v>0.13094165014121747</v>
      </c>
      <c r="I572" s="32">
        <f t="shared" si="123"/>
        <v>2.7012278308321966E-2</v>
      </c>
      <c r="J572" s="225"/>
    </row>
    <row r="573" spans="1:10" ht="15" x14ac:dyDescent="0.2">
      <c r="A573" s="277"/>
      <c r="B573" s="53" t="s">
        <v>19</v>
      </c>
      <c r="C573" s="30">
        <v>207308</v>
      </c>
      <c r="D573" s="30">
        <v>217840</v>
      </c>
      <c r="E573" s="54">
        <f>ROUND('BEBR 2018 Estimates'!C621,-1)</f>
        <v>220400</v>
      </c>
      <c r="F573" s="31">
        <f t="shared" si="121"/>
        <v>13092</v>
      </c>
      <c r="G573" s="31">
        <f t="shared" si="122"/>
        <v>2560</v>
      </c>
      <c r="H573" s="32">
        <f t="shared" si="123"/>
        <v>6.3152410905512574E-2</v>
      </c>
      <c r="I573" s="32">
        <f t="shared" si="123"/>
        <v>1.1751744399559309E-2</v>
      </c>
      <c r="J573" s="225"/>
    </row>
    <row r="574" spans="1:10" ht="15" x14ac:dyDescent="0.2">
      <c r="A574" s="277"/>
      <c r="B574" s="231"/>
      <c r="C574" s="233"/>
      <c r="D574" s="233"/>
      <c r="E574" s="228"/>
      <c r="F574" s="229"/>
      <c r="G574" s="229"/>
      <c r="H574" s="230"/>
      <c r="I574" s="230"/>
      <c r="J574" s="225"/>
    </row>
    <row r="575" spans="1:10" ht="15.75" x14ac:dyDescent="0.25">
      <c r="A575" s="277"/>
      <c r="B575" s="264" t="s">
        <v>663</v>
      </c>
      <c r="C575" s="260">
        <v>93420</v>
      </c>
      <c r="D575" s="260">
        <v>120700</v>
      </c>
      <c r="E575" s="261">
        <f>ROUND('BEBR 2018 Estimates'!C624,-2)</f>
        <v>124900</v>
      </c>
      <c r="F575" s="262">
        <f t="shared" ref="F575:F581" si="124">E575-C575</f>
        <v>31480</v>
      </c>
      <c r="G575" s="262">
        <f t="shared" ref="G575:G581" si="125">E575-D575</f>
        <v>4200</v>
      </c>
      <c r="H575" s="263">
        <f t="shared" ref="H575:I581" si="126">F575/C575</f>
        <v>0.33697281096125026</v>
      </c>
      <c r="I575" s="263">
        <f t="shared" si="126"/>
        <v>3.4797017398508698E-2</v>
      </c>
      <c r="J575" s="225"/>
    </row>
    <row r="576" spans="1:10" ht="15" x14ac:dyDescent="0.2">
      <c r="A576" s="277"/>
      <c r="B576" s="53" t="s">
        <v>451</v>
      </c>
      <c r="C576" s="30">
        <v>2418</v>
      </c>
      <c r="D576" s="30">
        <v>2490</v>
      </c>
      <c r="E576" s="54">
        <f>ROUND('BEBR 2018 Estimates'!C625,-1)</f>
        <v>2500</v>
      </c>
      <c r="F576" s="31">
        <f t="shared" si="124"/>
        <v>82</v>
      </c>
      <c r="G576" s="31">
        <f t="shared" si="125"/>
        <v>10</v>
      </c>
      <c r="H576" s="32">
        <f t="shared" si="126"/>
        <v>3.3912324234904881E-2</v>
      </c>
      <c r="I576" s="32">
        <f t="shared" si="126"/>
        <v>4.0160642570281121E-3</v>
      </c>
      <c r="J576" s="225"/>
    </row>
    <row r="577" spans="1:10" ht="15" x14ac:dyDescent="0.2">
      <c r="A577" s="277"/>
      <c r="B577" s="53" t="s">
        <v>452</v>
      </c>
      <c r="C577" s="30">
        <v>988</v>
      </c>
      <c r="D577" s="30">
        <v>1070</v>
      </c>
      <c r="E577" s="54">
        <f>ROUND('BEBR 2018 Estimates'!C626,-1)</f>
        <v>1100</v>
      </c>
      <c r="F577" s="31">
        <f t="shared" si="124"/>
        <v>112</v>
      </c>
      <c r="G577" s="31">
        <f t="shared" si="125"/>
        <v>30</v>
      </c>
      <c r="H577" s="32">
        <f t="shared" si="126"/>
        <v>0.11336032388663968</v>
      </c>
      <c r="I577" s="32">
        <f t="shared" si="126"/>
        <v>2.8037383177570093E-2</v>
      </c>
      <c r="J577" s="225"/>
    </row>
    <row r="578" spans="1:10" ht="15" x14ac:dyDescent="0.2">
      <c r="A578" s="277"/>
      <c r="B578" s="53" t="s">
        <v>453</v>
      </c>
      <c r="C578" s="30">
        <v>703</v>
      </c>
      <c r="D578" s="30">
        <v>720</v>
      </c>
      <c r="E578" s="54">
        <f>ROUND('BEBR 2018 Estimates'!C627,-1)</f>
        <v>720</v>
      </c>
      <c r="F578" s="31">
        <f t="shared" si="124"/>
        <v>17</v>
      </c>
      <c r="G578" s="31">
        <f t="shared" si="125"/>
        <v>0</v>
      </c>
      <c r="H578" s="32">
        <f t="shared" si="126"/>
        <v>2.4182076813655761E-2</v>
      </c>
      <c r="I578" s="32">
        <f t="shared" si="126"/>
        <v>0</v>
      </c>
      <c r="J578" s="225"/>
    </row>
    <row r="579" spans="1:10" ht="15" x14ac:dyDescent="0.2">
      <c r="A579" s="277"/>
      <c r="B579" s="53" t="s">
        <v>454</v>
      </c>
      <c r="C579" s="30">
        <v>785</v>
      </c>
      <c r="D579" s="30">
        <v>810</v>
      </c>
      <c r="E579" s="54">
        <f>ROUND('BEBR 2018 Estimates'!C628,-1)</f>
        <v>820</v>
      </c>
      <c r="F579" s="31">
        <f t="shared" si="124"/>
        <v>35</v>
      </c>
      <c r="G579" s="31">
        <f t="shared" si="125"/>
        <v>10</v>
      </c>
      <c r="H579" s="32">
        <f t="shared" si="126"/>
        <v>4.4585987261146494E-2</v>
      </c>
      <c r="I579" s="32">
        <f t="shared" si="126"/>
        <v>1.2345679012345678E-2</v>
      </c>
      <c r="J579" s="225"/>
    </row>
    <row r="580" spans="1:10" ht="15" x14ac:dyDescent="0.2">
      <c r="A580" s="277"/>
      <c r="B580" s="53" t="s">
        <v>455</v>
      </c>
      <c r="C580" s="30">
        <v>6709</v>
      </c>
      <c r="D580" s="30">
        <v>8450</v>
      </c>
      <c r="E580" s="54">
        <f>ROUND('BEBR 2018 Estimates'!C629,-1)</f>
        <v>9510</v>
      </c>
      <c r="F580" s="31">
        <f t="shared" si="124"/>
        <v>2801</v>
      </c>
      <c r="G580" s="31">
        <f t="shared" si="125"/>
        <v>1060</v>
      </c>
      <c r="H580" s="32">
        <f t="shared" si="126"/>
        <v>0.41749888209867342</v>
      </c>
      <c r="I580" s="32">
        <f t="shared" si="126"/>
        <v>0.12544378698224853</v>
      </c>
      <c r="J580" s="225"/>
    </row>
    <row r="581" spans="1:10" ht="15" x14ac:dyDescent="0.2">
      <c r="A581" s="277"/>
      <c r="B581" s="53" t="s">
        <v>19</v>
      </c>
      <c r="C581" s="30">
        <v>81817</v>
      </c>
      <c r="D581" s="30">
        <v>107160</v>
      </c>
      <c r="E581" s="54">
        <f>ROUND('BEBR 2018 Estimates'!C630,-1)</f>
        <v>110290</v>
      </c>
      <c r="F581" s="31">
        <f t="shared" si="124"/>
        <v>28473</v>
      </c>
      <c r="G581" s="31">
        <f t="shared" si="125"/>
        <v>3130</v>
      </c>
      <c r="H581" s="32">
        <f t="shared" si="126"/>
        <v>0.34800836012075731</v>
      </c>
      <c r="I581" s="32">
        <f t="shared" si="126"/>
        <v>2.9208659947741696E-2</v>
      </c>
      <c r="J581" s="225"/>
    </row>
    <row r="582" spans="1:10" ht="15" x14ac:dyDescent="0.2">
      <c r="A582" s="277"/>
      <c r="B582" s="231"/>
      <c r="C582" s="233"/>
      <c r="D582" s="233"/>
      <c r="E582" s="228"/>
      <c r="F582" s="229"/>
      <c r="G582" s="229"/>
      <c r="H582" s="230"/>
      <c r="I582" s="230"/>
      <c r="J582" s="225"/>
    </row>
    <row r="583" spans="1:10" ht="15.75" x14ac:dyDescent="0.25">
      <c r="A583" s="277"/>
      <c r="B583" s="264" t="s">
        <v>664</v>
      </c>
      <c r="C583" s="260">
        <v>41551</v>
      </c>
      <c r="D583" s="260">
        <v>44700</v>
      </c>
      <c r="E583" s="261">
        <f>ROUND('BEBR 2018 Estimates'!C633,-2)</f>
        <v>44900</v>
      </c>
      <c r="F583" s="262">
        <f>E583-C583</f>
        <v>3349</v>
      </c>
      <c r="G583" s="262">
        <f>E583-D583</f>
        <v>200</v>
      </c>
      <c r="H583" s="263">
        <f t="shared" ref="H583:I586" si="127">F583/C583</f>
        <v>8.0599744891819688E-2</v>
      </c>
      <c r="I583" s="263">
        <f t="shared" si="127"/>
        <v>4.4742729306487695E-3</v>
      </c>
      <c r="J583" s="225"/>
    </row>
    <row r="584" spans="1:10" ht="15" x14ac:dyDescent="0.2">
      <c r="A584" s="277"/>
      <c r="B584" s="53" t="s">
        <v>457</v>
      </c>
      <c r="C584" s="30">
        <v>712</v>
      </c>
      <c r="D584" s="30">
        <v>690</v>
      </c>
      <c r="E584" s="54">
        <f>ROUND('BEBR 2018 Estimates'!C634,-1)</f>
        <v>690</v>
      </c>
      <c r="F584" s="31">
        <f>E584-C584</f>
        <v>-22</v>
      </c>
      <c r="G584" s="31">
        <f>E584-D584</f>
        <v>0</v>
      </c>
      <c r="H584" s="32">
        <f t="shared" si="127"/>
        <v>-3.0898876404494381E-2</v>
      </c>
      <c r="I584" s="32">
        <f t="shared" si="127"/>
        <v>0</v>
      </c>
      <c r="J584" s="225"/>
    </row>
    <row r="585" spans="1:10" ht="15" x14ac:dyDescent="0.2">
      <c r="A585" s="277"/>
      <c r="B585" s="53" t="s">
        <v>458</v>
      </c>
      <c r="C585" s="30">
        <v>6850</v>
      </c>
      <c r="D585" s="30">
        <v>6860</v>
      </c>
      <c r="E585" s="54">
        <f>ROUND('BEBR 2018 Estimates'!C635,-1)</f>
        <v>6840</v>
      </c>
      <c r="F585" s="31">
        <f>E585-C585</f>
        <v>-10</v>
      </c>
      <c r="G585" s="31">
        <f>E585-D585</f>
        <v>-20</v>
      </c>
      <c r="H585" s="32">
        <f t="shared" si="127"/>
        <v>-1.4598540145985401E-3</v>
      </c>
      <c r="I585" s="32">
        <f t="shared" si="127"/>
        <v>-2.9154518950437317E-3</v>
      </c>
      <c r="J585" s="225"/>
    </row>
    <row r="586" spans="1:10" ht="15" x14ac:dyDescent="0.2">
      <c r="A586" s="277"/>
      <c r="B586" s="53" t="s">
        <v>19</v>
      </c>
      <c r="C586" s="30">
        <v>33989</v>
      </c>
      <c r="D586" s="30">
        <v>37140</v>
      </c>
      <c r="E586" s="54">
        <f>ROUND('BEBR 2018 Estimates'!C636,-1)</f>
        <v>37350</v>
      </c>
      <c r="F586" s="31">
        <f>E586-C586</f>
        <v>3361</v>
      </c>
      <c r="G586" s="31">
        <f>E586-D586</f>
        <v>210</v>
      </c>
      <c r="H586" s="32">
        <f t="shared" si="127"/>
        <v>9.8884933360793195E-2</v>
      </c>
      <c r="I586" s="32">
        <f t="shared" si="127"/>
        <v>5.6542810985460417E-3</v>
      </c>
      <c r="J586" s="225"/>
    </row>
    <row r="587" spans="1:10" ht="15" x14ac:dyDescent="0.2">
      <c r="A587" s="277"/>
      <c r="B587" s="231"/>
      <c r="C587" s="233"/>
      <c r="D587" s="233"/>
      <c r="E587" s="228"/>
      <c r="F587" s="229"/>
      <c r="G587" s="229"/>
      <c r="H587" s="230"/>
      <c r="I587" s="230"/>
      <c r="J587" s="225"/>
    </row>
    <row r="588" spans="1:10" ht="15.75" x14ac:dyDescent="0.25">
      <c r="A588" s="277"/>
      <c r="B588" s="264" t="s">
        <v>665</v>
      </c>
      <c r="C588" s="260">
        <v>22570</v>
      </c>
      <c r="D588" s="260">
        <v>22300</v>
      </c>
      <c r="E588" s="261">
        <f>ROUND('BEBR 2018 Estimates'!C639,-2)</f>
        <v>22300</v>
      </c>
      <c r="F588" s="262">
        <f>E588-C588</f>
        <v>-270</v>
      </c>
      <c r="G588" s="262">
        <f>E588-D588</f>
        <v>0</v>
      </c>
      <c r="H588" s="263">
        <f t="shared" ref="H588:I590" si="128">F588/C588</f>
        <v>-1.1962782454585734E-2</v>
      </c>
      <c r="I588" s="263">
        <f t="shared" si="128"/>
        <v>0</v>
      </c>
      <c r="J588" s="225"/>
    </row>
    <row r="589" spans="1:10" ht="15" x14ac:dyDescent="0.2">
      <c r="A589" s="277"/>
      <c r="B589" s="53" t="s">
        <v>460</v>
      </c>
      <c r="C589" s="30">
        <v>7017</v>
      </c>
      <c r="D589" s="30">
        <v>6950</v>
      </c>
      <c r="E589" s="54">
        <f>ROUND('BEBR 2018 Estimates'!C640,-1)</f>
        <v>7030</v>
      </c>
      <c r="F589" s="31">
        <f>E589-C589</f>
        <v>13</v>
      </c>
      <c r="G589" s="31">
        <f>E589-D589</f>
        <v>80</v>
      </c>
      <c r="H589" s="32">
        <f t="shared" si="128"/>
        <v>1.8526435798774405E-3</v>
      </c>
      <c r="I589" s="32">
        <f t="shared" si="128"/>
        <v>1.1510791366906475E-2</v>
      </c>
      <c r="J589" s="225"/>
    </row>
    <row r="590" spans="1:10" ht="15" x14ac:dyDescent="0.2">
      <c r="A590" s="277"/>
      <c r="B590" s="53" t="s">
        <v>19</v>
      </c>
      <c r="C590" s="30">
        <v>15553</v>
      </c>
      <c r="D590" s="30">
        <v>15340</v>
      </c>
      <c r="E590" s="54">
        <f>ROUND('BEBR 2018 Estimates'!C641,-1)</f>
        <v>15260</v>
      </c>
      <c r="F590" s="31">
        <f>E590-C590</f>
        <v>-293</v>
      </c>
      <c r="G590" s="31">
        <f>E590-D590</f>
        <v>-80</v>
      </c>
      <c r="H590" s="32">
        <f t="shared" si="128"/>
        <v>-1.8838809232945411E-2</v>
      </c>
      <c r="I590" s="32">
        <f t="shared" si="128"/>
        <v>-5.2151238591916557E-3</v>
      </c>
      <c r="J590" s="225"/>
    </row>
    <row r="591" spans="1:10" ht="15" x14ac:dyDescent="0.2">
      <c r="A591" s="277"/>
      <c r="B591" s="231"/>
      <c r="C591" s="233"/>
      <c r="D591" s="233"/>
      <c r="E591" s="228"/>
      <c r="F591" s="229"/>
      <c r="G591" s="229"/>
      <c r="H591" s="230"/>
      <c r="I591" s="230"/>
      <c r="J591" s="225"/>
    </row>
    <row r="592" spans="1:10" ht="15.75" x14ac:dyDescent="0.25">
      <c r="A592" s="277"/>
      <c r="B592" s="264" t="s">
        <v>666</v>
      </c>
      <c r="C592" s="260">
        <v>15535</v>
      </c>
      <c r="D592" s="260">
        <v>15900</v>
      </c>
      <c r="E592" s="261">
        <f>ROUND('BEBR 2018 Estimates'!C644,-2)</f>
        <v>15900</v>
      </c>
      <c r="F592" s="262">
        <f>E592-C592</f>
        <v>365</v>
      </c>
      <c r="G592" s="262">
        <f>E592-D592</f>
        <v>0</v>
      </c>
      <c r="H592" s="263">
        <f t="shared" ref="H592:I596" si="129">F592/C592</f>
        <v>2.3495333118764082E-2</v>
      </c>
      <c r="I592" s="263">
        <f t="shared" si="129"/>
        <v>0</v>
      </c>
      <c r="J592" s="225"/>
    </row>
    <row r="593" spans="1:10" ht="15" x14ac:dyDescent="0.2">
      <c r="A593" s="277"/>
      <c r="B593" s="53" t="s">
        <v>462</v>
      </c>
      <c r="C593" s="30">
        <v>1897</v>
      </c>
      <c r="D593" s="30">
        <v>1820</v>
      </c>
      <c r="E593" s="54">
        <f>ROUND('BEBR 2018 Estimates'!C645,-1)</f>
        <v>1810</v>
      </c>
      <c r="F593" s="31">
        <f>E593-C593</f>
        <v>-87</v>
      </c>
      <c r="G593" s="31">
        <f>E593-D593</f>
        <v>-10</v>
      </c>
      <c r="H593" s="32">
        <f t="shared" si="129"/>
        <v>-4.5861887190300474E-2</v>
      </c>
      <c r="I593" s="32">
        <f t="shared" si="129"/>
        <v>-5.4945054945054949E-3</v>
      </c>
      <c r="J593" s="225"/>
    </row>
    <row r="594" spans="1:10" ht="15" x14ac:dyDescent="0.2">
      <c r="A594" s="277"/>
      <c r="B594" s="53" t="s">
        <v>463</v>
      </c>
      <c r="C594" s="30">
        <v>255</v>
      </c>
      <c r="D594" s="30">
        <v>260</v>
      </c>
      <c r="E594" s="54">
        <f>ROUND('BEBR 2018 Estimates'!C646,-1)</f>
        <v>240</v>
      </c>
      <c r="F594" s="31">
        <f>E594-C594</f>
        <v>-15</v>
      </c>
      <c r="G594" s="31">
        <f>E594-D594</f>
        <v>-20</v>
      </c>
      <c r="H594" s="32">
        <f t="shared" si="129"/>
        <v>-5.8823529411764705E-2</v>
      </c>
      <c r="I594" s="32">
        <f t="shared" si="129"/>
        <v>-7.6923076923076927E-2</v>
      </c>
      <c r="J594" s="225"/>
    </row>
    <row r="595" spans="1:10" ht="15" x14ac:dyDescent="0.2">
      <c r="A595" s="277"/>
      <c r="B595" s="53" t="s">
        <v>464</v>
      </c>
      <c r="C595" s="30">
        <v>407</v>
      </c>
      <c r="D595" s="30">
        <v>320</v>
      </c>
      <c r="E595" s="54">
        <f>ROUND('BEBR 2018 Estimates'!C647,-1)</f>
        <v>350</v>
      </c>
      <c r="F595" s="31">
        <f>E595-C595</f>
        <v>-57</v>
      </c>
      <c r="G595" s="31">
        <f>E595-D595</f>
        <v>30</v>
      </c>
      <c r="H595" s="32">
        <f t="shared" si="129"/>
        <v>-0.14004914004914004</v>
      </c>
      <c r="I595" s="32">
        <f t="shared" si="129"/>
        <v>9.375E-2</v>
      </c>
      <c r="J595" s="225"/>
    </row>
    <row r="596" spans="1:10" ht="15" x14ac:dyDescent="0.2">
      <c r="A596" s="277"/>
      <c r="B596" s="53" t="s">
        <v>19</v>
      </c>
      <c r="C596" s="30">
        <v>12976</v>
      </c>
      <c r="D596" s="30">
        <v>13550</v>
      </c>
      <c r="E596" s="54">
        <f>ROUND('BEBR 2018 Estimates'!C648,-1)</f>
        <v>13460</v>
      </c>
      <c r="F596" s="31">
        <f>E596-C596</f>
        <v>484</v>
      </c>
      <c r="G596" s="31">
        <f>E596-D596</f>
        <v>-90</v>
      </c>
      <c r="H596" s="32">
        <f t="shared" si="129"/>
        <v>3.7299630086313193E-2</v>
      </c>
      <c r="I596" s="32">
        <f t="shared" si="129"/>
        <v>-6.6420664206642069E-3</v>
      </c>
      <c r="J596" s="225"/>
    </row>
    <row r="597" spans="1:10" ht="15" x14ac:dyDescent="0.2">
      <c r="A597" s="277"/>
      <c r="B597" s="231"/>
      <c r="C597" s="233"/>
      <c r="D597" s="233"/>
      <c r="E597" s="228"/>
      <c r="F597" s="229"/>
      <c r="G597" s="229"/>
      <c r="H597" s="230"/>
      <c r="I597" s="230"/>
      <c r="J597" s="225"/>
    </row>
    <row r="598" spans="1:10" ht="15.75" x14ac:dyDescent="0.25">
      <c r="A598" s="277"/>
      <c r="B598" s="264" t="s">
        <v>667</v>
      </c>
      <c r="C598" s="260">
        <v>494593</v>
      </c>
      <c r="D598" s="260">
        <v>523400</v>
      </c>
      <c r="E598" s="261">
        <f>ROUND('BEBR 2018 Estimates'!C651,-2)</f>
        <v>531100</v>
      </c>
      <c r="F598" s="262">
        <f t="shared" ref="F598:F616" si="130">E598-C598</f>
        <v>36507</v>
      </c>
      <c r="G598" s="262">
        <f t="shared" ref="G598:G616" si="131">E598-D598</f>
        <v>7700</v>
      </c>
      <c r="H598" s="263">
        <f t="shared" ref="H598:I613" si="132">F598/C598</f>
        <v>7.3812205186891036E-2</v>
      </c>
      <c r="I598" s="263">
        <f t="shared" si="132"/>
        <v>1.4711501719526175E-2</v>
      </c>
      <c r="J598" s="225"/>
    </row>
    <row r="599" spans="1:10" ht="15" x14ac:dyDescent="0.2">
      <c r="A599" s="277"/>
      <c r="B599" s="53" t="s">
        <v>466</v>
      </c>
      <c r="C599" s="30">
        <v>61005</v>
      </c>
      <c r="D599" s="30">
        <v>65570</v>
      </c>
      <c r="E599" s="54">
        <f>ROUND('BEBR 2018 Estimates'!C652,-1)</f>
        <v>66270</v>
      </c>
      <c r="F599" s="31">
        <f t="shared" si="130"/>
        <v>5265</v>
      </c>
      <c r="G599" s="31">
        <f t="shared" si="131"/>
        <v>700</v>
      </c>
      <c r="H599" s="32">
        <f t="shared" si="132"/>
        <v>8.6304401278583728E-2</v>
      </c>
      <c r="I599" s="32">
        <f t="shared" si="132"/>
        <v>1.0675613847796249E-2</v>
      </c>
      <c r="J599" s="225"/>
    </row>
    <row r="600" spans="1:10" ht="15" x14ac:dyDescent="0.2">
      <c r="A600" s="277"/>
      <c r="B600" s="53" t="s">
        <v>467</v>
      </c>
      <c r="C600" s="30">
        <v>4247</v>
      </c>
      <c r="D600" s="30">
        <v>4290</v>
      </c>
      <c r="E600" s="54">
        <f>ROUND('BEBR 2018 Estimates'!C653,-1)</f>
        <v>4290</v>
      </c>
      <c r="F600" s="31">
        <f t="shared" si="130"/>
        <v>43</v>
      </c>
      <c r="G600" s="31">
        <f t="shared" si="131"/>
        <v>0</v>
      </c>
      <c r="H600" s="32">
        <f t="shared" si="132"/>
        <v>1.0124793972215681E-2</v>
      </c>
      <c r="I600" s="32">
        <f t="shared" si="132"/>
        <v>0</v>
      </c>
      <c r="J600" s="225"/>
    </row>
    <row r="601" spans="1:10" ht="15" x14ac:dyDescent="0.2">
      <c r="A601" s="277"/>
      <c r="B601" s="53" t="s">
        <v>468</v>
      </c>
      <c r="C601" s="30">
        <v>19320</v>
      </c>
      <c r="D601" s="30">
        <v>20430</v>
      </c>
      <c r="E601" s="54">
        <f>ROUND('BEBR 2018 Estimates'!C654,-1)</f>
        <v>20770</v>
      </c>
      <c r="F601" s="31">
        <f t="shared" si="130"/>
        <v>1450</v>
      </c>
      <c r="G601" s="31">
        <f t="shared" si="131"/>
        <v>340</v>
      </c>
      <c r="H601" s="32">
        <f t="shared" si="132"/>
        <v>7.5051759834368528E-2</v>
      </c>
      <c r="I601" s="32">
        <f t="shared" si="132"/>
        <v>1.6642192853646598E-2</v>
      </c>
      <c r="J601" s="225"/>
    </row>
    <row r="602" spans="1:10" ht="15" x14ac:dyDescent="0.2">
      <c r="A602" s="277"/>
      <c r="B602" s="53" t="s">
        <v>469</v>
      </c>
      <c r="C602" s="30">
        <v>27031</v>
      </c>
      <c r="D602" s="30">
        <v>32780</v>
      </c>
      <c r="E602" s="54">
        <f>ROUND('BEBR 2018 Estimates'!C655,-1)</f>
        <v>34110</v>
      </c>
      <c r="F602" s="31">
        <f t="shared" si="130"/>
        <v>7079</v>
      </c>
      <c r="G602" s="31">
        <f t="shared" si="131"/>
        <v>1330</v>
      </c>
      <c r="H602" s="32">
        <f t="shared" si="132"/>
        <v>0.26188450297806221</v>
      </c>
      <c r="I602" s="32">
        <f t="shared" si="132"/>
        <v>4.057352043929225E-2</v>
      </c>
      <c r="J602" s="225"/>
    </row>
    <row r="603" spans="1:10" ht="15" x14ac:dyDescent="0.2">
      <c r="A603" s="277"/>
      <c r="B603" s="53" t="s">
        <v>470</v>
      </c>
      <c r="C603" s="30">
        <v>85182</v>
      </c>
      <c r="D603" s="30">
        <v>89980</v>
      </c>
      <c r="E603" s="54">
        <f>ROUND('BEBR 2018 Estimates'!C656,-1)</f>
        <v>91010</v>
      </c>
      <c r="F603" s="31">
        <f t="shared" si="130"/>
        <v>5828</v>
      </c>
      <c r="G603" s="31">
        <f t="shared" si="131"/>
        <v>1030</v>
      </c>
      <c r="H603" s="32">
        <f t="shared" si="132"/>
        <v>6.8418210420041786E-2</v>
      </c>
      <c r="I603" s="32">
        <f t="shared" si="132"/>
        <v>1.1446988219604357E-2</v>
      </c>
      <c r="J603" s="225"/>
    </row>
    <row r="604" spans="1:10" ht="15" x14ac:dyDescent="0.2">
      <c r="A604" s="277"/>
      <c r="B604" s="53" t="s">
        <v>471</v>
      </c>
      <c r="C604" s="30">
        <v>20750</v>
      </c>
      <c r="D604" s="30">
        <v>21510</v>
      </c>
      <c r="E604" s="54">
        <f>ROUND('BEBR 2018 Estimates'!C657,-1)</f>
        <v>23320</v>
      </c>
      <c r="F604" s="31">
        <f t="shared" si="130"/>
        <v>2570</v>
      </c>
      <c r="G604" s="31">
        <f t="shared" si="131"/>
        <v>1810</v>
      </c>
      <c r="H604" s="32">
        <f t="shared" si="132"/>
        <v>0.12385542168674699</v>
      </c>
      <c r="I604" s="32">
        <f t="shared" si="132"/>
        <v>8.4146908414690844E-2</v>
      </c>
      <c r="J604" s="225"/>
    </row>
    <row r="605" spans="1:10" ht="15" x14ac:dyDescent="0.2">
      <c r="A605" s="277"/>
      <c r="B605" s="53" t="s">
        <v>124</v>
      </c>
      <c r="C605" s="30">
        <v>60</v>
      </c>
      <c r="D605" s="30">
        <v>60</v>
      </c>
      <c r="E605" s="54">
        <f>ROUND('BEBR 2018 Estimates'!C658,-1)</f>
        <v>60</v>
      </c>
      <c r="F605" s="31">
        <f t="shared" si="130"/>
        <v>0</v>
      </c>
      <c r="G605" s="31">
        <f t="shared" si="131"/>
        <v>0</v>
      </c>
      <c r="H605" s="32">
        <f t="shared" si="132"/>
        <v>0</v>
      </c>
      <c r="I605" s="32">
        <f t="shared" si="132"/>
        <v>0</v>
      </c>
      <c r="J605" s="225"/>
    </row>
    <row r="606" spans="1:10" ht="15" x14ac:dyDescent="0.2">
      <c r="A606" s="277"/>
      <c r="B606" s="53" t="s">
        <v>472</v>
      </c>
      <c r="C606" s="30">
        <v>11659</v>
      </c>
      <c r="D606" s="30">
        <v>11890</v>
      </c>
      <c r="E606" s="54">
        <f>ROUND('BEBR 2018 Estimates'!C659,-1)</f>
        <v>11960</v>
      </c>
      <c r="F606" s="31">
        <f t="shared" si="130"/>
        <v>301</v>
      </c>
      <c r="G606" s="31">
        <f t="shared" si="131"/>
        <v>70</v>
      </c>
      <c r="H606" s="32">
        <f t="shared" si="132"/>
        <v>2.5816965434428338E-2</v>
      </c>
      <c r="I606" s="32">
        <f t="shared" si="132"/>
        <v>5.8873002523128683E-3</v>
      </c>
      <c r="J606" s="225"/>
    </row>
    <row r="607" spans="1:10" ht="15" x14ac:dyDescent="0.2">
      <c r="A607" s="277"/>
      <c r="B607" s="53" t="s">
        <v>473</v>
      </c>
      <c r="C607" s="30">
        <v>2624</v>
      </c>
      <c r="D607" s="30">
        <v>2690</v>
      </c>
      <c r="E607" s="54">
        <f>ROUND('BEBR 2018 Estimates'!C660,-1)</f>
        <v>2750</v>
      </c>
      <c r="F607" s="31">
        <f t="shared" si="130"/>
        <v>126</v>
      </c>
      <c r="G607" s="31">
        <f t="shared" si="131"/>
        <v>60</v>
      </c>
      <c r="H607" s="32">
        <f t="shared" si="132"/>
        <v>4.801829268292683E-2</v>
      </c>
      <c r="I607" s="32">
        <f t="shared" si="132"/>
        <v>2.2304832713754646E-2</v>
      </c>
      <c r="J607" s="225"/>
    </row>
    <row r="608" spans="1:10" ht="15" x14ac:dyDescent="0.2">
      <c r="A608" s="277"/>
      <c r="B608" s="53" t="s">
        <v>474</v>
      </c>
      <c r="C608" s="30">
        <v>22464</v>
      </c>
      <c r="D608" s="30">
        <v>25800</v>
      </c>
      <c r="E608" s="54">
        <f>ROUND('BEBR 2018 Estimates'!C661,-1)</f>
        <v>26410</v>
      </c>
      <c r="F608" s="31">
        <f t="shared" si="130"/>
        <v>3946</v>
      </c>
      <c r="G608" s="31">
        <f t="shared" si="131"/>
        <v>610</v>
      </c>
      <c r="H608" s="32">
        <f t="shared" si="132"/>
        <v>0.17565883190883191</v>
      </c>
      <c r="I608" s="32">
        <f t="shared" si="132"/>
        <v>2.3643410852713178E-2</v>
      </c>
      <c r="J608" s="225"/>
    </row>
    <row r="609" spans="1:10" ht="15" x14ac:dyDescent="0.2">
      <c r="A609" s="277"/>
      <c r="B609" s="53" t="s">
        <v>475</v>
      </c>
      <c r="C609" s="30">
        <v>1792</v>
      </c>
      <c r="D609" s="30">
        <v>1990</v>
      </c>
      <c r="E609" s="54">
        <f>ROUND('BEBR 2018 Estimates'!C662,-1)</f>
        <v>2000</v>
      </c>
      <c r="F609" s="31">
        <f t="shared" si="130"/>
        <v>208</v>
      </c>
      <c r="G609" s="31">
        <f t="shared" si="131"/>
        <v>10</v>
      </c>
      <c r="H609" s="32">
        <f t="shared" si="132"/>
        <v>0.11607142857142858</v>
      </c>
      <c r="I609" s="32">
        <f t="shared" si="132"/>
        <v>5.0251256281407036E-3</v>
      </c>
      <c r="J609" s="225"/>
    </row>
    <row r="610" spans="1:10" ht="15" x14ac:dyDescent="0.2">
      <c r="A610" s="277"/>
      <c r="B610" s="53" t="s">
        <v>476</v>
      </c>
      <c r="C610" s="30">
        <v>10599</v>
      </c>
      <c r="D610" s="30">
        <v>11850</v>
      </c>
      <c r="E610" s="54">
        <f>ROUND('BEBR 2018 Estimates'!C663,-1)</f>
        <v>11720</v>
      </c>
      <c r="F610" s="31">
        <f t="shared" si="130"/>
        <v>1121</v>
      </c>
      <c r="G610" s="31">
        <f t="shared" si="131"/>
        <v>-130</v>
      </c>
      <c r="H610" s="32">
        <f t="shared" si="132"/>
        <v>0.10576469478252665</v>
      </c>
      <c r="I610" s="32">
        <f t="shared" si="132"/>
        <v>-1.0970464135021098E-2</v>
      </c>
      <c r="J610" s="225"/>
    </row>
    <row r="611" spans="1:10" ht="15" x14ac:dyDescent="0.2">
      <c r="A611" s="277"/>
      <c r="B611" s="53" t="s">
        <v>477</v>
      </c>
      <c r="C611" s="30">
        <v>38137</v>
      </c>
      <c r="D611" s="30">
        <v>40720</v>
      </c>
      <c r="E611" s="54">
        <f>ROUND('BEBR 2018 Estimates'!C664,-1)</f>
        <v>41140</v>
      </c>
      <c r="F611" s="31">
        <f t="shared" si="130"/>
        <v>3003</v>
      </c>
      <c r="G611" s="31">
        <f t="shared" si="131"/>
        <v>420</v>
      </c>
      <c r="H611" s="32">
        <f t="shared" si="132"/>
        <v>7.8742428612633406E-2</v>
      </c>
      <c r="I611" s="32">
        <f t="shared" si="132"/>
        <v>1.031434184675835E-2</v>
      </c>
      <c r="J611" s="225"/>
    </row>
    <row r="612" spans="1:10" ht="15" x14ac:dyDescent="0.2">
      <c r="A612" s="277"/>
      <c r="B612" s="53" t="s">
        <v>478</v>
      </c>
      <c r="C612" s="30">
        <v>1736</v>
      </c>
      <c r="D612" s="30">
        <v>1750</v>
      </c>
      <c r="E612" s="54">
        <f>ROUND('BEBR 2018 Estimates'!C665,-1)</f>
        <v>1760</v>
      </c>
      <c r="F612" s="31">
        <f t="shared" si="130"/>
        <v>24</v>
      </c>
      <c r="G612" s="31">
        <f t="shared" si="131"/>
        <v>10</v>
      </c>
      <c r="H612" s="32">
        <f t="shared" si="132"/>
        <v>1.3824884792626729E-2</v>
      </c>
      <c r="I612" s="32">
        <f t="shared" si="132"/>
        <v>5.7142857142857143E-3</v>
      </c>
      <c r="J612" s="225"/>
    </row>
    <row r="613" spans="1:10" ht="15" x14ac:dyDescent="0.2">
      <c r="A613" s="277"/>
      <c r="B613" s="53" t="s">
        <v>479</v>
      </c>
      <c r="C613" s="30">
        <v>3032</v>
      </c>
      <c r="D613" s="30">
        <v>3080</v>
      </c>
      <c r="E613" s="54">
        <f>ROUND('BEBR 2018 Estimates'!C666,-1)</f>
        <v>3110</v>
      </c>
      <c r="F613" s="31">
        <f t="shared" si="130"/>
        <v>78</v>
      </c>
      <c r="G613" s="31">
        <f t="shared" si="131"/>
        <v>30</v>
      </c>
      <c r="H613" s="32">
        <f t="shared" si="132"/>
        <v>2.5725593667546173E-2</v>
      </c>
      <c r="I613" s="32">
        <f t="shared" si="132"/>
        <v>9.74025974025974E-3</v>
      </c>
      <c r="J613" s="225"/>
    </row>
    <row r="614" spans="1:10" ht="15" x14ac:dyDescent="0.2">
      <c r="A614" s="277"/>
      <c r="B614" s="53" t="s">
        <v>480</v>
      </c>
      <c r="C614" s="30">
        <v>56048</v>
      </c>
      <c r="D614" s="30">
        <v>59630</v>
      </c>
      <c r="E614" s="54">
        <f>ROUND('BEBR 2018 Estimates'!C667,-1)</f>
        <v>61010</v>
      </c>
      <c r="F614" s="31">
        <f t="shared" si="130"/>
        <v>4962</v>
      </c>
      <c r="G614" s="31">
        <f t="shared" si="131"/>
        <v>1380</v>
      </c>
      <c r="H614" s="32">
        <f t="shared" ref="H614:I616" si="133">F614/C614</f>
        <v>8.8531258920924921E-2</v>
      </c>
      <c r="I614" s="32">
        <f t="shared" si="133"/>
        <v>2.3142713399295658E-2</v>
      </c>
      <c r="J614" s="225"/>
    </row>
    <row r="615" spans="1:10" ht="15" x14ac:dyDescent="0.2">
      <c r="A615" s="277"/>
      <c r="B615" s="53" t="s">
        <v>481</v>
      </c>
      <c r="C615" s="30">
        <v>12252</v>
      </c>
      <c r="D615" s="30">
        <v>12680</v>
      </c>
      <c r="E615" s="54">
        <f>ROUND('BEBR 2018 Estimates'!C668,-1)</f>
        <v>12700</v>
      </c>
      <c r="F615" s="31">
        <f t="shared" si="130"/>
        <v>448</v>
      </c>
      <c r="G615" s="31">
        <f t="shared" si="131"/>
        <v>20</v>
      </c>
      <c r="H615" s="32">
        <f t="shared" si="133"/>
        <v>3.6565458700620307E-2</v>
      </c>
      <c r="I615" s="32">
        <f t="shared" si="133"/>
        <v>1.5772870662460567E-3</v>
      </c>
      <c r="J615" s="225"/>
    </row>
    <row r="616" spans="1:10" ht="15" x14ac:dyDescent="0.2">
      <c r="A616" s="277"/>
      <c r="B616" s="53" t="s">
        <v>19</v>
      </c>
      <c r="C616" s="30">
        <v>116655</v>
      </c>
      <c r="D616" s="30">
        <v>116710</v>
      </c>
      <c r="E616" s="54">
        <f>ROUND('BEBR 2018 Estimates'!C669,-1)</f>
        <v>116680</v>
      </c>
      <c r="F616" s="31">
        <f t="shared" si="130"/>
        <v>25</v>
      </c>
      <c r="G616" s="31">
        <f t="shared" si="131"/>
        <v>-30</v>
      </c>
      <c r="H616" s="32">
        <f t="shared" si="133"/>
        <v>2.1430714500021432E-4</v>
      </c>
      <c r="I616" s="32">
        <f t="shared" si="133"/>
        <v>-2.5704738240082254E-4</v>
      </c>
      <c r="J616" s="225"/>
    </row>
    <row r="617" spans="1:10" ht="15" x14ac:dyDescent="0.2">
      <c r="A617" s="277"/>
      <c r="B617" s="231"/>
      <c r="C617" s="233"/>
      <c r="D617" s="233"/>
      <c r="E617" s="228"/>
      <c r="F617" s="229"/>
      <c r="G617" s="229"/>
      <c r="H617" s="230"/>
      <c r="I617" s="230"/>
      <c r="J617" s="225"/>
    </row>
    <row r="618" spans="1:10" ht="15.75" x14ac:dyDescent="0.25">
      <c r="A618" s="277"/>
      <c r="B618" s="264" t="s">
        <v>668</v>
      </c>
      <c r="C618" s="260">
        <v>30776</v>
      </c>
      <c r="D618" s="260">
        <v>31900</v>
      </c>
      <c r="E618" s="261">
        <f>ROUND('BEBR 2018 Estimates'!C672,-2)</f>
        <v>31900</v>
      </c>
      <c r="F618" s="262">
        <f>E618-C618</f>
        <v>1124</v>
      </c>
      <c r="G618" s="262">
        <f>E618-D618</f>
        <v>0</v>
      </c>
      <c r="H618" s="263">
        <f t="shared" ref="H618:I621" si="134">F618/C618</f>
        <v>3.6521965167663116E-2</v>
      </c>
      <c r="I618" s="263">
        <f t="shared" si="134"/>
        <v>0</v>
      </c>
      <c r="J618" s="225"/>
    </row>
    <row r="619" spans="1:10" ht="15" x14ac:dyDescent="0.2">
      <c r="A619" s="277"/>
      <c r="B619" s="53" t="s">
        <v>483</v>
      </c>
      <c r="C619" s="30">
        <v>293</v>
      </c>
      <c r="D619" s="30">
        <v>280</v>
      </c>
      <c r="E619" s="54">
        <f>ROUND('BEBR 2018 Estimates'!C673,-1)</f>
        <v>280</v>
      </c>
      <c r="F619" s="31">
        <f>E619-C619</f>
        <v>-13</v>
      </c>
      <c r="G619" s="31">
        <f>E619-D619</f>
        <v>0</v>
      </c>
      <c r="H619" s="32">
        <f t="shared" si="134"/>
        <v>-4.4368600682593858E-2</v>
      </c>
      <c r="I619" s="32">
        <f t="shared" si="134"/>
        <v>0</v>
      </c>
      <c r="J619" s="225"/>
    </row>
    <row r="620" spans="1:10" ht="15" x14ac:dyDescent="0.2">
      <c r="A620" s="277"/>
      <c r="B620" s="53" t="s">
        <v>484</v>
      </c>
      <c r="C620" s="30">
        <v>457</v>
      </c>
      <c r="D620" s="30">
        <v>470</v>
      </c>
      <c r="E620" s="54">
        <f>ROUND('BEBR 2018 Estimates'!C674,-1)</f>
        <v>470</v>
      </c>
      <c r="F620" s="31">
        <f>E620-C620</f>
        <v>13</v>
      </c>
      <c r="G620" s="31">
        <f>E620-D620</f>
        <v>0</v>
      </c>
      <c r="H620" s="32">
        <f t="shared" si="134"/>
        <v>2.8446389496717725E-2</v>
      </c>
      <c r="I620" s="32">
        <f t="shared" si="134"/>
        <v>0</v>
      </c>
      <c r="J620" s="225"/>
    </row>
    <row r="621" spans="1:10" ht="15" x14ac:dyDescent="0.2">
      <c r="A621" s="277"/>
      <c r="B621" s="53" t="s">
        <v>19</v>
      </c>
      <c r="C621" s="30">
        <v>30026</v>
      </c>
      <c r="D621" s="30">
        <v>31170</v>
      </c>
      <c r="E621" s="54">
        <f>ROUND('BEBR 2018 Estimates'!C675,-1)</f>
        <v>31190</v>
      </c>
      <c r="F621" s="31">
        <f>E621-C621</f>
        <v>1164</v>
      </c>
      <c r="G621" s="31">
        <f>E621-D621</f>
        <v>20</v>
      </c>
      <c r="H621" s="32">
        <f t="shared" si="134"/>
        <v>3.8766402451208951E-2</v>
      </c>
      <c r="I621" s="32">
        <f t="shared" si="134"/>
        <v>6.4164260506897658E-4</v>
      </c>
      <c r="J621" s="225"/>
    </row>
    <row r="622" spans="1:10" ht="15" x14ac:dyDescent="0.2">
      <c r="A622" s="277"/>
      <c r="B622" s="231"/>
      <c r="C622" s="233"/>
      <c r="D622" s="233"/>
      <c r="E622" s="228"/>
      <c r="F622" s="229"/>
      <c r="G622" s="229"/>
      <c r="H622" s="230"/>
      <c r="I622" s="230"/>
      <c r="J622" s="225"/>
    </row>
    <row r="623" spans="1:10" ht="15.75" x14ac:dyDescent="0.25">
      <c r="A623" s="277"/>
      <c r="B623" s="264" t="s">
        <v>669</v>
      </c>
      <c r="C623" s="260">
        <v>55043</v>
      </c>
      <c r="D623" s="260">
        <v>65300</v>
      </c>
      <c r="E623" s="261">
        <f>ROUND('BEBR 2018 Estimates'!C678,-2)</f>
        <v>67700</v>
      </c>
      <c r="F623" s="262">
        <f>E623-C623</f>
        <v>12657</v>
      </c>
      <c r="G623" s="262">
        <f>E623-D623</f>
        <v>2400</v>
      </c>
      <c r="H623" s="263">
        <f t="shared" ref="H623:I627" si="135">F623/C623</f>
        <v>0.22994749559435351</v>
      </c>
      <c r="I623" s="263">
        <f t="shared" si="135"/>
        <v>3.6753445635528334E-2</v>
      </c>
      <c r="J623" s="225"/>
    </row>
    <row r="624" spans="1:10" ht="15" x14ac:dyDescent="0.2">
      <c r="A624" s="277"/>
      <c r="B624" s="53" t="s">
        <v>486</v>
      </c>
      <c r="C624" s="30">
        <v>5177</v>
      </c>
      <c r="D624" s="30">
        <v>5470</v>
      </c>
      <c r="E624" s="54">
        <f>ROUND('BEBR 2018 Estimates'!C679,-1)</f>
        <v>5480</v>
      </c>
      <c r="F624" s="31">
        <f>E624-C624</f>
        <v>303</v>
      </c>
      <c r="G624" s="31">
        <f>E624-D624</f>
        <v>10</v>
      </c>
      <c r="H624" s="32">
        <f t="shared" si="135"/>
        <v>5.8528105080162256E-2</v>
      </c>
      <c r="I624" s="32">
        <f t="shared" si="135"/>
        <v>1.8281535648994515E-3</v>
      </c>
      <c r="J624" s="225"/>
    </row>
    <row r="625" spans="1:10" ht="15" x14ac:dyDescent="0.2">
      <c r="A625" s="277"/>
      <c r="B625" s="53" t="s">
        <v>487</v>
      </c>
      <c r="C625" s="30">
        <v>1787</v>
      </c>
      <c r="D625" s="30">
        <v>3240</v>
      </c>
      <c r="E625" s="54">
        <f>ROUND('BEBR 2018 Estimates'!C680,-1)</f>
        <v>3850</v>
      </c>
      <c r="F625" s="31">
        <f>E625-C625</f>
        <v>2063</v>
      </c>
      <c r="G625" s="31">
        <f>E625-D625</f>
        <v>610</v>
      </c>
      <c r="H625" s="32">
        <f t="shared" si="135"/>
        <v>1.1544487968662562</v>
      </c>
      <c r="I625" s="32">
        <f t="shared" si="135"/>
        <v>0.18827160493827161</v>
      </c>
      <c r="J625" s="225"/>
    </row>
    <row r="626" spans="1:10" ht="15" x14ac:dyDescent="0.2">
      <c r="A626" s="277"/>
      <c r="B626" s="53" t="s">
        <v>488</v>
      </c>
      <c r="C626" s="30">
        <v>644</v>
      </c>
      <c r="D626" s="30">
        <v>600</v>
      </c>
      <c r="E626" s="54">
        <f>ROUND('BEBR 2018 Estimates'!C681,-1)</f>
        <v>610</v>
      </c>
      <c r="F626" s="31">
        <f>E626-C626</f>
        <v>-34</v>
      </c>
      <c r="G626" s="31">
        <f>E626-D626</f>
        <v>10</v>
      </c>
      <c r="H626" s="32">
        <f t="shared" si="135"/>
        <v>-5.2795031055900624E-2</v>
      </c>
      <c r="I626" s="32">
        <f t="shared" si="135"/>
        <v>1.6666666666666666E-2</v>
      </c>
      <c r="J626" s="225"/>
    </row>
    <row r="627" spans="1:10" ht="15" x14ac:dyDescent="0.2">
      <c r="A627" s="277"/>
      <c r="B627" s="53" t="s">
        <v>19</v>
      </c>
      <c r="C627" s="30">
        <v>47435</v>
      </c>
      <c r="D627" s="30">
        <v>55990</v>
      </c>
      <c r="E627" s="54">
        <f>ROUND('BEBR 2018 Estimates'!C682,-1)</f>
        <v>57720</v>
      </c>
      <c r="F627" s="31">
        <f>E627-C627</f>
        <v>10285</v>
      </c>
      <c r="G627" s="31">
        <f>E627-D627</f>
        <v>1730</v>
      </c>
      <c r="H627" s="32">
        <f t="shared" si="135"/>
        <v>0.21682302097607253</v>
      </c>
      <c r="I627" s="32">
        <f t="shared" si="135"/>
        <v>3.08983747097696E-2</v>
      </c>
      <c r="J627" s="225"/>
    </row>
    <row r="628" spans="1:10" ht="15" x14ac:dyDescent="0.2">
      <c r="A628" s="277"/>
      <c r="B628" s="231"/>
      <c r="C628" s="233"/>
      <c r="D628" s="233"/>
      <c r="E628" s="228"/>
      <c r="F628" s="229"/>
      <c r="G628" s="229"/>
      <c r="H628" s="230"/>
      <c r="I628" s="230"/>
      <c r="J628" s="225"/>
    </row>
    <row r="629" spans="1:10" ht="15.75" x14ac:dyDescent="0.25">
      <c r="A629" s="277"/>
      <c r="B629" s="264" t="s">
        <v>670</v>
      </c>
      <c r="C629" s="260">
        <v>24896</v>
      </c>
      <c r="D629" s="260">
        <v>25000</v>
      </c>
      <c r="E629" s="261">
        <f>ROUND('BEBR 2018 Estimates'!C685,-2)</f>
        <v>25100</v>
      </c>
      <c r="F629" s="262">
        <f t="shared" ref="F629:F635" si="136">E629-C629</f>
        <v>204</v>
      </c>
      <c r="G629" s="262">
        <f t="shared" ref="G629:G635" si="137">E629-D629</f>
        <v>100</v>
      </c>
      <c r="H629" s="263">
        <f t="shared" ref="H629:I635" si="138">F629/C629</f>
        <v>8.1940874035989712E-3</v>
      </c>
      <c r="I629" s="263">
        <f t="shared" si="138"/>
        <v>4.0000000000000001E-3</v>
      </c>
      <c r="J629" s="225"/>
    </row>
    <row r="630" spans="1:10" ht="15" x14ac:dyDescent="0.2">
      <c r="A630" s="277"/>
      <c r="B630" s="53" t="s">
        <v>490</v>
      </c>
      <c r="C630" s="30">
        <v>411</v>
      </c>
      <c r="D630" s="30">
        <v>290</v>
      </c>
      <c r="E630" s="54">
        <f>ROUND('BEBR 2018 Estimates'!C686,-1)</f>
        <v>290</v>
      </c>
      <c r="F630" s="31">
        <f t="shared" si="136"/>
        <v>-121</v>
      </c>
      <c r="G630" s="31">
        <f t="shared" si="137"/>
        <v>0</v>
      </c>
      <c r="H630" s="32">
        <f t="shared" si="138"/>
        <v>-0.2944038929440389</v>
      </c>
      <c r="I630" s="32">
        <f t="shared" si="138"/>
        <v>0</v>
      </c>
      <c r="J630" s="225"/>
    </row>
    <row r="631" spans="1:10" ht="15" x14ac:dyDescent="0.2">
      <c r="A631" s="277"/>
      <c r="B631" s="53" t="s">
        <v>491</v>
      </c>
      <c r="C631" s="30">
        <v>3605</v>
      </c>
      <c r="D631" s="30">
        <v>3470</v>
      </c>
      <c r="E631" s="54">
        <f>ROUND('BEBR 2018 Estimates'!C687,-1)</f>
        <v>3510</v>
      </c>
      <c r="F631" s="31">
        <f t="shared" si="136"/>
        <v>-95</v>
      </c>
      <c r="G631" s="31">
        <f t="shared" si="137"/>
        <v>40</v>
      </c>
      <c r="H631" s="32">
        <f t="shared" si="138"/>
        <v>-2.6352288488210817E-2</v>
      </c>
      <c r="I631" s="32">
        <f t="shared" si="138"/>
        <v>1.1527377521613832E-2</v>
      </c>
      <c r="J631" s="225"/>
    </row>
    <row r="632" spans="1:10" ht="15" x14ac:dyDescent="0.2">
      <c r="A632" s="277"/>
      <c r="B632" s="53" t="s">
        <v>492</v>
      </c>
      <c r="C632" s="30">
        <v>270</v>
      </c>
      <c r="D632" s="30">
        <v>230</v>
      </c>
      <c r="E632" s="54">
        <f>ROUND('BEBR 2018 Estimates'!C688,-1)</f>
        <v>240</v>
      </c>
      <c r="F632" s="31">
        <f t="shared" si="136"/>
        <v>-30</v>
      </c>
      <c r="G632" s="31">
        <f t="shared" si="137"/>
        <v>10</v>
      </c>
      <c r="H632" s="32">
        <f t="shared" si="138"/>
        <v>-0.1111111111111111</v>
      </c>
      <c r="I632" s="32">
        <f t="shared" si="138"/>
        <v>4.3478260869565216E-2</v>
      </c>
      <c r="J632" s="225"/>
    </row>
    <row r="633" spans="1:10" ht="15" x14ac:dyDescent="0.2">
      <c r="A633" s="277"/>
      <c r="B633" s="53" t="s">
        <v>493</v>
      </c>
      <c r="C633" s="30">
        <v>687</v>
      </c>
      <c r="D633" s="30">
        <v>740</v>
      </c>
      <c r="E633" s="54">
        <f>ROUND('BEBR 2018 Estimates'!C689,-1)</f>
        <v>750</v>
      </c>
      <c r="F633" s="31">
        <f t="shared" si="136"/>
        <v>63</v>
      </c>
      <c r="G633" s="31">
        <f t="shared" si="137"/>
        <v>10</v>
      </c>
      <c r="H633" s="32">
        <f t="shared" si="138"/>
        <v>9.1703056768558958E-2</v>
      </c>
      <c r="I633" s="32">
        <f t="shared" si="138"/>
        <v>1.3513513513513514E-2</v>
      </c>
      <c r="J633" s="225"/>
    </row>
    <row r="634" spans="1:10" ht="15" x14ac:dyDescent="0.2">
      <c r="A634" s="277"/>
      <c r="B634" s="53" t="s">
        <v>494</v>
      </c>
      <c r="C634" s="30">
        <v>383</v>
      </c>
      <c r="D634" s="30">
        <v>380</v>
      </c>
      <c r="E634" s="54">
        <f>ROUND('BEBR 2018 Estimates'!C690,-1)</f>
        <v>380</v>
      </c>
      <c r="F634" s="31">
        <f t="shared" si="136"/>
        <v>-3</v>
      </c>
      <c r="G634" s="31">
        <f t="shared" si="137"/>
        <v>0</v>
      </c>
      <c r="H634" s="32">
        <f t="shared" si="138"/>
        <v>-7.832898172323759E-3</v>
      </c>
      <c r="I634" s="32">
        <f t="shared" si="138"/>
        <v>0</v>
      </c>
      <c r="J634" s="225"/>
    </row>
    <row r="635" spans="1:10" ht="15" x14ac:dyDescent="0.2">
      <c r="A635" s="277"/>
      <c r="B635" s="53" t="s">
        <v>19</v>
      </c>
      <c r="C635" s="30">
        <v>19540</v>
      </c>
      <c r="D635" s="30">
        <v>19870</v>
      </c>
      <c r="E635" s="54">
        <f>ROUND('BEBR 2018 Estimates'!C691,-1)</f>
        <v>19970</v>
      </c>
      <c r="F635" s="31">
        <f t="shared" si="136"/>
        <v>430</v>
      </c>
      <c r="G635" s="31">
        <f t="shared" si="137"/>
        <v>100</v>
      </c>
      <c r="H635" s="32">
        <f t="shared" si="138"/>
        <v>2.2006141248720572E-2</v>
      </c>
      <c r="I635" s="32">
        <f t="shared" si="138"/>
        <v>5.0327126321087065E-3</v>
      </c>
      <c r="J635" s="225"/>
    </row>
    <row r="636" spans="1:10" ht="15" x14ac:dyDescent="0.2">
      <c r="A636" s="277"/>
      <c r="B636" s="231"/>
      <c r="C636" s="234"/>
      <c r="D636" s="234"/>
      <c r="E636" s="235"/>
      <c r="F636" s="236"/>
      <c r="G636" s="237"/>
      <c r="H636" s="238"/>
      <c r="I636" s="239"/>
      <c r="J636" s="225"/>
    </row>
    <row r="637" spans="1:10" ht="15.75" x14ac:dyDescent="0.25">
      <c r="A637" s="277"/>
      <c r="B637" s="221" t="s">
        <v>495</v>
      </c>
      <c r="C637" s="254">
        <f>C8+C20+C25+C35+C42+C61+C97+C102+C106+C111+C118+C124+C129+C133+C139+C146+C151+C159+C164+C173+C179+C183+C188+C194+C200+C206+C211+C217+C223+C231+C239+C256+C260+C264+C281+C290+C294+C305+C309+C315+C324+C332+C341+C381+C389+C395+C408+C412+C428+C433+C475+C484+C511+C531+C539+C546+C552+C558+C565+C575+C583+C588+C592+C598+C618+C623+C629</f>
        <v>18801332</v>
      </c>
      <c r="D637" s="254">
        <f>D8+D20+D25+D35+D42+D61+D97+D102+D106+D111+D118+D124+D129+D133+D139+D146+D151+D159+D164+D173+D179+D183+D188+D194+D200+D206+D211+D217+D223+D231+D239+D256+D260+D264+D281+D290+D294+D305+D309+D315+D324+D332+D341+D381+D389+D395+D408+D412+D428+D433+D475+D484+D511+D531+D539+D546+D552+D558+D565+D575+D583+D588+D592+D598+D618+D623+D629</f>
        <v>20484100</v>
      </c>
      <c r="E637" s="255">
        <f>E8+E20+E25+E35+E42+E61+E97+E102+E106+E111+E118+E124+E129+E133+E139+E146+E151+E159+E164+E173+E179+E183+E188+E194+E200+E206+E211+E217+E223+E231+E239+E256+E260+E264+E281+E290+E294+E305+E309+E315+E324+E332+E341+E381+E389+E395+E408+E412+E428+E433+E475+E484+E511+E531+E539+E546+E552+E558+E565+E575+E583+E588+E592+E598+E618+E623+E629</f>
        <v>20840400</v>
      </c>
      <c r="F637" s="256">
        <f>E637-C637</f>
        <v>2039068</v>
      </c>
      <c r="G637" s="256">
        <f>E637-D637</f>
        <v>356300</v>
      </c>
      <c r="H637" s="257">
        <f t="shared" ref="H637:I639" si="139">F637/C637</f>
        <v>0.10845337979245301</v>
      </c>
      <c r="I637" s="257">
        <f t="shared" si="139"/>
        <v>1.7393978744489627E-2</v>
      </c>
      <c r="J637" s="225"/>
    </row>
    <row r="638" spans="1:10" ht="15.75" x14ac:dyDescent="0.25">
      <c r="A638" s="277"/>
      <c r="B638" s="258" t="s">
        <v>496</v>
      </c>
      <c r="C638" s="46">
        <f>C637-C639</f>
        <v>9453181</v>
      </c>
      <c r="D638" s="46">
        <f>D637-D639</f>
        <v>10368700</v>
      </c>
      <c r="E638" s="55">
        <f>E637-E639</f>
        <v>10556760</v>
      </c>
      <c r="F638" s="44">
        <f>E638-C638</f>
        <v>1103579</v>
      </c>
      <c r="G638" s="44">
        <f>E638-D638</f>
        <v>188060</v>
      </c>
      <c r="H638" s="59">
        <f t="shared" si="139"/>
        <v>0.11674154974923256</v>
      </c>
      <c r="I638" s="59">
        <f t="shared" si="139"/>
        <v>1.8137278540222013E-2</v>
      </c>
      <c r="J638" s="225"/>
    </row>
    <row r="639" spans="1:10" ht="15.75" x14ac:dyDescent="0.25">
      <c r="A639" s="277"/>
      <c r="B639" s="258" t="s">
        <v>19</v>
      </c>
      <c r="C639" s="26">
        <f>C18+C23+C33+C40+C59+C95+C100+C104+C109+C116+C122+C127+C131+C136+C149+C157+C162+C171+C177+C181+C186+C192+C198+C203+C209+C215+C221+C229+C410+C237+C253+C258+C262+C279+C288+C292+C303+C307+C313+C322+C330+C338+C379+C387+C393+C405+C426+C431+C473+C482+C509+C529+C537+C544+C550+C556+C563+C573+C581+C586+C590+C596+C616+C621+C627+C635</f>
        <v>9348151</v>
      </c>
      <c r="D639" s="26">
        <f>D18+D23+D33+D40+D59+D95+D100+D104+D109+D116+D122+D127+D131+D136+D149+D157+D162+D171+D177+D181+D186+D192+D198+D203+D209+D215+D221+D229+D410+D237+D253+D258+D262+D279+D288+D292+D303+D307+D313+D322+D330+D338+D379+D387+D393+D405+D426+D431+D473+D482+D509+D529+D537+D544+D550+D556+D563+D573+D581+D586+D590+D596+D616+D621+D627+D635</f>
        <v>10115400</v>
      </c>
      <c r="E639" s="55">
        <f>E18+E23+E33+E40+E59+E95+E100+E104+E109+E116+E122+E127+E131+E136+E149+E157+E162+E171+E177+E181+E186+E192+E198+E203+E209+E215+E221+E229+E410+E237+E253+E258+E262+E279+E288+E292+E303+E307+E313+E322+E330+E338+E379+E387+E393+E405+E426+E431+E473+E482+E509+E529+E537+E544+E550+E556+E563+E573+E581+E586+E590+E596+E616+E621+E627+E635</f>
        <v>10283640</v>
      </c>
      <c r="F639" s="44">
        <f>E639-C639</f>
        <v>935489</v>
      </c>
      <c r="G639" s="44">
        <f>E639-D639</f>
        <v>168240</v>
      </c>
      <c r="H639" s="59">
        <f t="shared" si="139"/>
        <v>0.10007208912222321</v>
      </c>
      <c r="I639" s="59">
        <f t="shared" si="139"/>
        <v>1.6632065958835044E-2</v>
      </c>
      <c r="J639" s="225"/>
    </row>
    <row r="640" spans="1:10" x14ac:dyDescent="0.2">
      <c r="A640" s="277"/>
      <c r="B640" s="240"/>
      <c r="C640" s="241"/>
      <c r="D640" s="241"/>
      <c r="E640" s="241"/>
      <c r="F640" s="242"/>
      <c r="G640" s="243"/>
      <c r="H640" s="244"/>
      <c r="I640" s="245"/>
      <c r="J640" s="225"/>
    </row>
    <row r="641" spans="1:10" x14ac:dyDescent="0.2">
      <c r="A641" s="277"/>
      <c r="B641" s="240"/>
      <c r="C641" s="241"/>
      <c r="D641" s="241"/>
      <c r="E641" s="241"/>
      <c r="F641" s="242"/>
      <c r="G641" s="243"/>
      <c r="H641" s="244"/>
      <c r="I641" s="245"/>
      <c r="J641" s="225"/>
    </row>
    <row r="642" spans="1:10" x14ac:dyDescent="0.2">
      <c r="A642" s="277"/>
      <c r="B642" s="227" t="s">
        <v>497</v>
      </c>
      <c r="C642" s="243"/>
      <c r="D642" s="243"/>
      <c r="E642" s="243"/>
      <c r="F642" s="242"/>
      <c r="G642" s="243"/>
      <c r="H642" s="244"/>
      <c r="I642" s="245"/>
      <c r="J642" s="225"/>
    </row>
    <row r="643" spans="1:10" x14ac:dyDescent="0.2">
      <c r="A643" s="277"/>
      <c r="B643" s="225" t="s">
        <v>672</v>
      </c>
      <c r="C643" s="243"/>
      <c r="D643" s="243"/>
      <c r="E643" s="243"/>
      <c r="F643" s="242"/>
      <c r="G643" s="243"/>
      <c r="H643" s="244"/>
      <c r="I643" s="245"/>
      <c r="J643" s="225"/>
    </row>
    <row r="644" spans="1:10" x14ac:dyDescent="0.2">
      <c r="A644" s="277"/>
      <c r="B644" s="225" t="s">
        <v>673</v>
      </c>
      <c r="C644" s="243"/>
      <c r="D644" s="243"/>
      <c r="E644" s="243"/>
      <c r="F644" s="242"/>
      <c r="G644" s="243"/>
      <c r="H644" s="244"/>
      <c r="I644" s="245"/>
      <c r="J644" s="225"/>
    </row>
    <row r="645" spans="1:10" x14ac:dyDescent="0.2">
      <c r="A645" s="277"/>
      <c r="B645" s="225" t="s">
        <v>674</v>
      </c>
      <c r="C645" s="243"/>
      <c r="D645" s="243"/>
      <c r="E645" s="243"/>
      <c r="F645" s="242"/>
      <c r="G645" s="243"/>
      <c r="H645" s="244"/>
      <c r="I645" s="245"/>
      <c r="J645" s="225"/>
    </row>
    <row r="646" spans="1:10" x14ac:dyDescent="0.2">
      <c r="A646" s="277"/>
      <c r="B646" s="225" t="s">
        <v>675</v>
      </c>
      <c r="C646" s="243"/>
      <c r="D646" s="243"/>
      <c r="E646" s="243"/>
      <c r="F646" s="242"/>
      <c r="G646" s="243"/>
      <c r="H646" s="244"/>
      <c r="I646" s="245"/>
      <c r="J646" s="225"/>
    </row>
    <row r="647" spans="1:10" x14ac:dyDescent="0.2">
      <c r="A647" s="277"/>
      <c r="B647" s="225" t="s">
        <v>676</v>
      </c>
      <c r="C647" s="243"/>
      <c r="D647" s="243"/>
      <c r="E647" s="243"/>
      <c r="F647" s="242"/>
      <c r="G647" s="243"/>
      <c r="H647" s="244"/>
      <c r="I647" s="245"/>
      <c r="J647" s="225"/>
    </row>
    <row r="648" spans="1:10" x14ac:dyDescent="0.2">
      <c r="A648" s="277"/>
      <c r="B648" s="225" t="s">
        <v>677</v>
      </c>
      <c r="C648" s="243"/>
      <c r="D648" s="243"/>
      <c r="E648" s="243"/>
      <c r="F648" s="242"/>
      <c r="G648" s="243"/>
      <c r="H648" s="244"/>
      <c r="I648" s="245"/>
      <c r="J648" s="225"/>
    </row>
    <row r="649" spans="1:10" x14ac:dyDescent="0.2">
      <c r="A649" s="277"/>
      <c r="B649" s="225" t="s">
        <v>678</v>
      </c>
      <c r="C649" s="243"/>
      <c r="D649" s="243"/>
      <c r="E649" s="243"/>
      <c r="F649" s="242"/>
      <c r="G649" s="243"/>
      <c r="H649" s="244"/>
      <c r="I649" s="245"/>
      <c r="J649" s="225"/>
    </row>
    <row r="650" spans="1:10" x14ac:dyDescent="0.2">
      <c r="A650" s="277"/>
      <c r="B650" s="225" t="s">
        <v>679</v>
      </c>
      <c r="C650" s="243"/>
      <c r="D650" s="243"/>
      <c r="E650" s="243"/>
      <c r="F650" s="242"/>
      <c r="G650" s="243"/>
      <c r="H650" s="244"/>
      <c r="I650" s="245"/>
      <c r="J650" s="225"/>
    </row>
    <row r="651" spans="1:10" ht="5.0999999999999996" customHeight="1" x14ac:dyDescent="0.2">
      <c r="A651" s="277"/>
      <c r="B651" s="225"/>
      <c r="C651" s="243"/>
      <c r="D651" s="243"/>
      <c r="E651" s="243"/>
      <c r="F651" s="242"/>
      <c r="G651" s="243"/>
      <c r="H651" s="244"/>
      <c r="I651" s="245"/>
      <c r="J651" s="225"/>
    </row>
    <row r="652" spans="1:10" x14ac:dyDescent="0.2">
      <c r="A652" s="277"/>
      <c r="B652" s="227" t="s">
        <v>500</v>
      </c>
      <c r="C652" s="241"/>
      <c r="D652" s="241"/>
      <c r="E652" s="241"/>
      <c r="F652" s="242"/>
      <c r="G652" s="243"/>
      <c r="H652" s="244"/>
      <c r="I652" s="245"/>
      <c r="J652" s="225"/>
    </row>
    <row r="653" spans="1:10" s="49" customFormat="1" x14ac:dyDescent="0.2">
      <c r="A653" s="280"/>
      <c r="B653" s="225" t="s">
        <v>501</v>
      </c>
      <c r="C653" s="241"/>
      <c r="D653" s="241"/>
      <c r="E653" s="241"/>
      <c r="F653" s="242"/>
      <c r="G653" s="243"/>
      <c r="H653" s="244"/>
      <c r="I653" s="245"/>
      <c r="J653" s="225"/>
    </row>
    <row r="654" spans="1:10" s="49" customFormat="1" x14ac:dyDescent="0.2">
      <c r="A654" s="280"/>
      <c r="B654" s="225" t="s">
        <v>502</v>
      </c>
      <c r="C654" s="241"/>
      <c r="D654" s="241"/>
      <c r="E654" s="241"/>
      <c r="F654" s="242"/>
      <c r="G654" s="243"/>
      <c r="H654" s="244"/>
      <c r="I654" s="245"/>
      <c r="J654" s="225"/>
    </row>
    <row r="655" spans="1:10" s="49" customFormat="1" x14ac:dyDescent="0.2">
      <c r="A655" s="280"/>
      <c r="B655" s="225" t="s">
        <v>680</v>
      </c>
      <c r="C655" s="241"/>
      <c r="D655" s="241"/>
      <c r="E655" s="241"/>
      <c r="F655" s="242"/>
      <c r="G655" s="243"/>
      <c r="H655" s="244"/>
      <c r="I655" s="245"/>
      <c r="J655" s="225"/>
    </row>
    <row r="656" spans="1:10" x14ac:dyDescent="0.2">
      <c r="A656" s="277"/>
      <c r="B656" s="225"/>
      <c r="C656" s="243"/>
      <c r="D656" s="243"/>
      <c r="E656" s="243"/>
      <c r="F656" s="242"/>
      <c r="G656" s="243"/>
      <c r="H656" s="244"/>
      <c r="I656" s="245"/>
      <c r="J656" s="225"/>
    </row>
  </sheetData>
  <mergeCells count="2">
    <mergeCell ref="F4:G4"/>
    <mergeCell ref="H4:I4"/>
  </mergeCells>
  <printOptions horizontalCentered="1"/>
  <pageMargins left="0.25" right="0.25" top="0.55000000000000004" bottom="0.45" header="0.3" footer="0.2"/>
  <pageSetup scale="66" fitToHeight="11" orientation="portrait" r:id="rId1"/>
  <headerFooter alignWithMargins="0">
    <oddFooter>&amp;L&amp;11March 2019&amp;C&amp;11Forecasting and Trends Office
http://www.fdot.gov/planning/demographic/&amp;R&amp;11Page &amp;P of &amp;N</oddFooter>
  </headerFooter>
  <rowBreaks count="10" manualBreakCount="10">
    <brk id="67" max="9" man="1"/>
    <brk id="128" max="9" man="1"/>
    <brk id="187" max="9" man="1"/>
    <brk id="247" max="9" man="1"/>
    <brk id="308" max="9" man="1"/>
    <brk id="367" max="9" man="1"/>
    <brk id="427" max="9" man="1"/>
    <brk id="483" max="9" man="1"/>
    <brk id="538" max="9" man="1"/>
    <brk id="597" max="9" man="1"/>
  </rowBreak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L643"/>
  <sheetViews>
    <sheetView zoomScaleNormal="100" zoomScalePageLayoutView="22" workbookViewId="0">
      <selection activeCell="N43" sqref="N43"/>
    </sheetView>
  </sheetViews>
  <sheetFormatPr defaultColWidth="9.140625" defaultRowHeight="12.75" x14ac:dyDescent="0.2"/>
  <cols>
    <col min="1" max="1" width="32.28515625" style="17" customWidth="1"/>
    <col min="2" max="2" width="17" style="50" bestFit="1" customWidth="1"/>
    <col min="3" max="3" width="15.7109375" style="50" bestFit="1" customWidth="1"/>
    <col min="4" max="4" width="17" style="50" bestFit="1" customWidth="1"/>
    <col min="5" max="5" width="15.140625" style="49" bestFit="1" customWidth="1"/>
    <col min="6" max="6" width="12.7109375" style="50" bestFit="1" customWidth="1"/>
    <col min="7" max="7" width="10.7109375" style="51" customWidth="1"/>
    <col min="8" max="8" width="10.28515625" style="52" customWidth="1"/>
    <col min="9" max="16384" width="9.140625" style="17"/>
  </cols>
  <sheetData>
    <row r="1" spans="1:11" ht="30" customHeight="1" x14ac:dyDescent="0.35">
      <c r="A1" s="496" t="s">
        <v>1472</v>
      </c>
      <c r="B1" s="496"/>
      <c r="C1" s="496"/>
      <c r="D1" s="496"/>
      <c r="E1" s="496"/>
      <c r="F1" s="496"/>
      <c r="G1" s="496"/>
      <c r="H1" s="496"/>
    </row>
    <row r="2" spans="1:11" ht="30" customHeight="1" x14ac:dyDescent="0.2">
      <c r="A2" s="497" t="s">
        <v>1335</v>
      </c>
      <c r="B2" s="497"/>
      <c r="C2" s="497"/>
      <c r="D2" s="497"/>
      <c r="E2" s="497"/>
      <c r="F2" s="497"/>
      <c r="G2" s="497"/>
      <c r="H2" s="497"/>
    </row>
    <row r="3" spans="1:11" ht="12" customHeight="1" x14ac:dyDescent="0.25">
      <c r="A3" s="191"/>
      <c r="B3" s="192" t="s">
        <v>0</v>
      </c>
      <c r="C3" s="192" t="s">
        <v>1</v>
      </c>
      <c r="D3" s="192" t="s">
        <v>2</v>
      </c>
      <c r="E3" s="494" t="s">
        <v>1473</v>
      </c>
      <c r="F3" s="494"/>
      <c r="G3" s="494" t="s">
        <v>4</v>
      </c>
      <c r="H3" s="494"/>
    </row>
    <row r="4" spans="1:11" ht="15.6" customHeight="1" x14ac:dyDescent="0.2">
      <c r="A4" s="192" t="s">
        <v>5</v>
      </c>
      <c r="B4" s="192" t="s">
        <v>1446</v>
      </c>
      <c r="C4" s="192" t="s">
        <v>1447</v>
      </c>
      <c r="D4" s="192" t="s">
        <v>1447</v>
      </c>
      <c r="E4" s="193">
        <v>2010</v>
      </c>
      <c r="F4" s="193">
        <v>2016</v>
      </c>
      <c r="G4" s="194">
        <v>2000</v>
      </c>
      <c r="H4" s="194">
        <v>2016</v>
      </c>
    </row>
    <row r="5" spans="1:11" ht="16.350000000000001" customHeight="1" x14ac:dyDescent="0.2">
      <c r="A5" s="192" t="s">
        <v>8</v>
      </c>
      <c r="B5" s="195">
        <v>40269</v>
      </c>
      <c r="C5" s="195">
        <v>42461</v>
      </c>
      <c r="D5" s="195">
        <v>42826</v>
      </c>
      <c r="E5" s="193">
        <v>2017</v>
      </c>
      <c r="F5" s="193">
        <v>2017</v>
      </c>
      <c r="G5" s="193">
        <v>2017</v>
      </c>
      <c r="H5" s="193">
        <v>2017</v>
      </c>
    </row>
    <row r="6" spans="1:11" ht="12" customHeight="1" x14ac:dyDescent="0.2">
      <c r="A6" s="18"/>
      <c r="B6" s="19"/>
      <c r="C6" s="19"/>
      <c r="D6" s="19"/>
      <c r="E6" s="20"/>
      <c r="F6" s="21"/>
      <c r="G6" s="22"/>
      <c r="H6" s="23"/>
    </row>
    <row r="7" spans="1:11" ht="14.65" customHeight="1" x14ac:dyDescent="0.25">
      <c r="A7" s="24" t="s">
        <v>598</v>
      </c>
      <c r="B7" s="25">
        <v>247336</v>
      </c>
      <c r="C7" s="25">
        <v>257100</v>
      </c>
      <c r="D7" s="35">
        <f>ROUND('BEBR 2017 Estimates'!B10,-2)</f>
        <v>260000</v>
      </c>
      <c r="E7" s="27">
        <f>D7-B7</f>
        <v>12664</v>
      </c>
      <c r="F7" s="27">
        <f>D7-C7</f>
        <v>2900</v>
      </c>
      <c r="G7" s="28">
        <f t="shared" ref="G7:G17" si="0">E7/B7</f>
        <v>5.1201604295371475E-2</v>
      </c>
      <c r="H7" s="28">
        <f t="shared" ref="H7:H17" si="1">F7/C7</f>
        <v>1.1279657720731234E-2</v>
      </c>
      <c r="J7" s="190"/>
      <c r="K7" s="190"/>
    </row>
    <row r="8" spans="1:11" ht="15" x14ac:dyDescent="0.2">
      <c r="A8" s="53" t="s">
        <v>10</v>
      </c>
      <c r="B8" s="29">
        <v>9059</v>
      </c>
      <c r="C8" s="29">
        <v>9890</v>
      </c>
      <c r="D8" s="54">
        <f>ROUND('BEBR 2017 Estimates'!B11,-1)</f>
        <v>9940</v>
      </c>
      <c r="E8" s="31">
        <f t="shared" ref="E8:E17" si="2">D8-B8</f>
        <v>881</v>
      </c>
      <c r="F8" s="31">
        <f t="shared" ref="F8:F17" si="3">D8-C8</f>
        <v>50</v>
      </c>
      <c r="G8" s="32">
        <f t="shared" si="0"/>
        <v>9.7251352246384815E-2</v>
      </c>
      <c r="H8" s="32">
        <f t="shared" si="1"/>
        <v>5.0556117290192111E-3</v>
      </c>
      <c r="J8" s="190"/>
      <c r="K8" s="190"/>
    </row>
    <row r="9" spans="1:11" ht="15" x14ac:dyDescent="0.2">
      <c r="A9" s="53" t="s">
        <v>11</v>
      </c>
      <c r="B9" s="29">
        <v>1118</v>
      </c>
      <c r="C9" s="29">
        <v>1160</v>
      </c>
      <c r="D9" s="54">
        <f>ROUND('BEBR 2017 Estimates'!B12,-1)</f>
        <v>1170</v>
      </c>
      <c r="E9" s="31">
        <f t="shared" si="2"/>
        <v>52</v>
      </c>
      <c r="F9" s="31">
        <f t="shared" si="3"/>
        <v>10</v>
      </c>
      <c r="G9" s="32">
        <f t="shared" si="0"/>
        <v>4.6511627906976744E-2</v>
      </c>
      <c r="H9" s="32">
        <f t="shared" si="1"/>
        <v>8.6206896551724137E-3</v>
      </c>
      <c r="J9" s="190"/>
      <c r="K9" s="190"/>
    </row>
    <row r="10" spans="1:11" ht="15" x14ac:dyDescent="0.2">
      <c r="A10" s="53" t="s">
        <v>12</v>
      </c>
      <c r="B10" s="29">
        <v>124476</v>
      </c>
      <c r="C10" s="29">
        <v>128610</v>
      </c>
      <c r="D10" s="54">
        <f>ROUND('BEBR 2017 Estimates'!B13,-1)</f>
        <v>129820</v>
      </c>
      <c r="E10" s="31">
        <f t="shared" si="2"/>
        <v>5344</v>
      </c>
      <c r="F10" s="31">
        <f t="shared" si="3"/>
        <v>1210</v>
      </c>
      <c r="G10" s="32">
        <f t="shared" si="0"/>
        <v>4.2931970821684498E-2</v>
      </c>
      <c r="H10" s="32">
        <f t="shared" si="1"/>
        <v>9.4082886245237547E-3</v>
      </c>
      <c r="J10" s="190"/>
      <c r="K10" s="190"/>
    </row>
    <row r="11" spans="1:11" ht="15" x14ac:dyDescent="0.2">
      <c r="A11" s="53" t="s">
        <v>13</v>
      </c>
      <c r="B11" s="29">
        <v>1417</v>
      </c>
      <c r="C11" s="29">
        <v>1430</v>
      </c>
      <c r="D11" s="54">
        <f>ROUND('BEBR 2017 Estimates'!B14,-1)</f>
        <v>1410</v>
      </c>
      <c r="E11" s="31">
        <f t="shared" si="2"/>
        <v>-7</v>
      </c>
      <c r="F11" s="31">
        <f t="shared" si="3"/>
        <v>-20</v>
      </c>
      <c r="G11" s="32">
        <f t="shared" si="0"/>
        <v>-4.9400141143260412E-3</v>
      </c>
      <c r="H11" s="32">
        <f t="shared" si="1"/>
        <v>-1.3986013986013986E-2</v>
      </c>
      <c r="J11" s="190"/>
      <c r="K11" s="190"/>
    </row>
    <row r="12" spans="1:11" ht="15" x14ac:dyDescent="0.2">
      <c r="A12" s="53" t="s">
        <v>14</v>
      </c>
      <c r="B12" s="29">
        <v>5350</v>
      </c>
      <c r="C12" s="29">
        <v>5810</v>
      </c>
      <c r="D12" s="54">
        <f>ROUND('BEBR 2017 Estimates'!B15,-1)</f>
        <v>6020</v>
      </c>
      <c r="E12" s="31">
        <f t="shared" si="2"/>
        <v>670</v>
      </c>
      <c r="F12" s="31">
        <f t="shared" si="3"/>
        <v>210</v>
      </c>
      <c r="G12" s="32">
        <f t="shared" si="0"/>
        <v>0.12523364485981309</v>
      </c>
      <c r="H12" s="32">
        <f t="shared" si="1"/>
        <v>3.614457831325301E-2</v>
      </c>
      <c r="J12" s="190"/>
      <c r="K12" s="190"/>
    </row>
    <row r="13" spans="1:11" ht="15" x14ac:dyDescent="0.2">
      <c r="A13" s="53" t="s">
        <v>15</v>
      </c>
      <c r="B13" s="29">
        <v>360</v>
      </c>
      <c r="C13" s="29">
        <v>380</v>
      </c>
      <c r="D13" s="54">
        <f>ROUND('BEBR 2017 Estimates'!B16,-1)</f>
        <v>370</v>
      </c>
      <c r="E13" s="31">
        <f t="shared" si="2"/>
        <v>10</v>
      </c>
      <c r="F13" s="31">
        <f t="shared" si="3"/>
        <v>-10</v>
      </c>
      <c r="G13" s="32">
        <f t="shared" si="0"/>
        <v>2.7777777777777776E-2</v>
      </c>
      <c r="H13" s="32">
        <f t="shared" si="1"/>
        <v>-2.6315789473684209E-2</v>
      </c>
      <c r="J13" s="190"/>
      <c r="K13" s="190"/>
    </row>
    <row r="14" spans="1:11" ht="15" x14ac:dyDescent="0.2">
      <c r="A14" s="53" t="s">
        <v>16</v>
      </c>
      <c r="B14" s="29">
        <v>600</v>
      </c>
      <c r="C14" s="29">
        <v>600</v>
      </c>
      <c r="D14" s="54">
        <f>ROUND('BEBR 2017 Estimates'!B17,-1)</f>
        <v>610</v>
      </c>
      <c r="E14" s="31">
        <f t="shared" si="2"/>
        <v>10</v>
      </c>
      <c r="F14" s="31">
        <f t="shared" si="3"/>
        <v>10</v>
      </c>
      <c r="G14" s="32">
        <f t="shared" si="0"/>
        <v>1.6666666666666666E-2</v>
      </c>
      <c r="H14" s="32">
        <f t="shared" si="1"/>
        <v>1.6666666666666666E-2</v>
      </c>
      <c r="J14" s="190"/>
      <c r="K14" s="190"/>
    </row>
    <row r="15" spans="1:11" ht="15" x14ac:dyDescent="0.2">
      <c r="A15" s="53" t="s">
        <v>17</v>
      </c>
      <c r="B15" s="29">
        <v>4950</v>
      </c>
      <c r="C15" s="29">
        <v>5950</v>
      </c>
      <c r="D15" s="54">
        <f>ROUND('BEBR 2017 Estimates'!B18,-1)</f>
        <v>5910</v>
      </c>
      <c r="E15" s="31">
        <f t="shared" si="2"/>
        <v>960</v>
      </c>
      <c r="F15" s="31">
        <f t="shared" si="3"/>
        <v>-40</v>
      </c>
      <c r="G15" s="32">
        <f t="shared" si="0"/>
        <v>0.19393939393939394</v>
      </c>
      <c r="H15" s="32">
        <f t="shared" si="1"/>
        <v>-6.7226890756302525E-3</v>
      </c>
      <c r="J15" s="190"/>
      <c r="K15" s="190"/>
    </row>
    <row r="16" spans="1:11" ht="15" x14ac:dyDescent="0.2">
      <c r="A16" s="53" t="s">
        <v>18</v>
      </c>
      <c r="B16" s="29">
        <v>1015</v>
      </c>
      <c r="C16" s="29">
        <v>940</v>
      </c>
      <c r="D16" s="54">
        <f>ROUND('BEBR 2017 Estimates'!B19,-1)</f>
        <v>960</v>
      </c>
      <c r="E16" s="31">
        <f t="shared" si="2"/>
        <v>-55</v>
      </c>
      <c r="F16" s="31">
        <f t="shared" si="3"/>
        <v>20</v>
      </c>
      <c r="G16" s="32">
        <f t="shared" si="0"/>
        <v>-5.4187192118226604E-2</v>
      </c>
      <c r="H16" s="32">
        <f t="shared" si="1"/>
        <v>2.1276595744680851E-2</v>
      </c>
      <c r="J16" s="190"/>
      <c r="K16" s="190"/>
    </row>
    <row r="17" spans="1:11" ht="15" x14ac:dyDescent="0.2">
      <c r="A17" s="53" t="s">
        <v>143</v>
      </c>
      <c r="B17" s="29">
        <v>98991</v>
      </c>
      <c r="C17" s="29">
        <v>102300</v>
      </c>
      <c r="D17" s="54">
        <f>ROUND('BEBR 2017 Estimates'!B20,-1)</f>
        <v>103810</v>
      </c>
      <c r="E17" s="31">
        <f t="shared" si="2"/>
        <v>4819</v>
      </c>
      <c r="F17" s="31">
        <f t="shared" si="3"/>
        <v>1510</v>
      </c>
      <c r="G17" s="32">
        <f t="shared" si="0"/>
        <v>4.8681193239789478E-2</v>
      </c>
      <c r="H17" s="32">
        <f t="shared" si="1"/>
        <v>1.4760508308895406E-2</v>
      </c>
      <c r="J17" s="190"/>
      <c r="K17" s="190"/>
    </row>
    <row r="18" spans="1:11" ht="15" x14ac:dyDescent="0.2">
      <c r="A18" s="33"/>
      <c r="B18" s="34"/>
      <c r="C18" s="34"/>
      <c r="D18" s="34"/>
      <c r="E18" s="31"/>
      <c r="F18" s="31"/>
      <c r="G18" s="32"/>
      <c r="H18" s="32"/>
    </row>
    <row r="19" spans="1:11" ht="15.75" x14ac:dyDescent="0.25">
      <c r="A19" s="24" t="s">
        <v>1474</v>
      </c>
      <c r="B19" s="35">
        <v>27115</v>
      </c>
      <c r="C19" s="35">
        <v>27000</v>
      </c>
      <c r="D19" s="55">
        <f>ROUND('BEBR 2017 Estimates'!B23,-2)</f>
        <v>27200</v>
      </c>
      <c r="E19" s="27">
        <f>D19-B19</f>
        <v>85</v>
      </c>
      <c r="F19" s="27">
        <f>D19-C19</f>
        <v>200</v>
      </c>
      <c r="G19" s="28">
        <f t="shared" ref="G19:H22" si="4">E19/B19</f>
        <v>3.134796238244514E-3</v>
      </c>
      <c r="H19" s="28">
        <f t="shared" si="4"/>
        <v>7.4074074074074077E-3</v>
      </c>
      <c r="J19" s="190"/>
      <c r="K19" s="190"/>
    </row>
    <row r="20" spans="1:11" ht="15" x14ac:dyDescent="0.2">
      <c r="A20" s="33" t="s">
        <v>21</v>
      </c>
      <c r="B20" s="34">
        <v>437</v>
      </c>
      <c r="C20" s="34">
        <v>440</v>
      </c>
      <c r="D20" s="54">
        <f>ROUND('BEBR 2017 Estimates'!B24,-1)</f>
        <v>460</v>
      </c>
      <c r="E20" s="31">
        <f>D20-B20</f>
        <v>23</v>
      </c>
      <c r="F20" s="31">
        <f>D20-C20</f>
        <v>20</v>
      </c>
      <c r="G20" s="32">
        <f t="shared" si="4"/>
        <v>5.2631578947368418E-2</v>
      </c>
      <c r="H20" s="32">
        <f t="shared" si="4"/>
        <v>4.5454545454545456E-2</v>
      </c>
      <c r="J20" s="190"/>
      <c r="K20" s="190"/>
    </row>
    <row r="21" spans="1:11" ht="15" x14ac:dyDescent="0.2">
      <c r="A21" s="33" t="s">
        <v>22</v>
      </c>
      <c r="B21" s="34">
        <v>6374</v>
      </c>
      <c r="C21" s="34">
        <v>6450</v>
      </c>
      <c r="D21" s="54">
        <f>ROUND('BEBR 2017 Estimates'!B25,-1)</f>
        <v>6520</v>
      </c>
      <c r="E21" s="31">
        <f>D21-B21</f>
        <v>146</v>
      </c>
      <c r="F21" s="31">
        <f>D21-C21</f>
        <v>70</v>
      </c>
      <c r="G21" s="32">
        <f t="shared" si="4"/>
        <v>2.2905553812362724E-2</v>
      </c>
      <c r="H21" s="32">
        <f t="shared" si="4"/>
        <v>1.0852713178294573E-2</v>
      </c>
      <c r="J21" s="190"/>
      <c r="K21" s="190"/>
    </row>
    <row r="22" spans="1:11" ht="15" x14ac:dyDescent="0.2">
      <c r="A22" s="33" t="s">
        <v>143</v>
      </c>
      <c r="B22" s="34">
        <v>20304</v>
      </c>
      <c r="C22" s="34">
        <v>20070</v>
      </c>
      <c r="D22" s="54">
        <f>ROUND('BEBR 2017 Estimates'!B26,-1)</f>
        <v>20210</v>
      </c>
      <c r="E22" s="31">
        <f>D22-B22</f>
        <v>-94</v>
      </c>
      <c r="F22" s="31">
        <f>D22-C22</f>
        <v>140</v>
      </c>
      <c r="G22" s="32">
        <f t="shared" si="4"/>
        <v>-4.6296296296296294E-3</v>
      </c>
      <c r="H22" s="32">
        <f t="shared" si="4"/>
        <v>6.9755854509217742E-3</v>
      </c>
      <c r="J22" s="190"/>
      <c r="K22" s="190"/>
    </row>
    <row r="23" spans="1:11" ht="15" x14ac:dyDescent="0.2">
      <c r="A23" s="33"/>
      <c r="B23" s="34"/>
      <c r="C23" s="34"/>
      <c r="D23" s="54"/>
      <c r="E23" s="31"/>
      <c r="F23" s="31"/>
      <c r="G23" s="32"/>
      <c r="H23" s="32"/>
      <c r="K23" s="190"/>
    </row>
    <row r="24" spans="1:11" ht="15.75" x14ac:dyDescent="0.25">
      <c r="A24" s="36" t="s">
        <v>1475</v>
      </c>
      <c r="B24" s="35">
        <v>168852</v>
      </c>
      <c r="C24" s="35">
        <v>176000</v>
      </c>
      <c r="D24" s="55">
        <f>ROUND('BEBR 2017 Estimates'!B29,-2)</f>
        <v>178800</v>
      </c>
      <c r="E24" s="27">
        <f t="shared" ref="E24:E32" si="5">D24-B24</f>
        <v>9948</v>
      </c>
      <c r="F24" s="27">
        <f t="shared" ref="F24:F32" si="6">D24-C24</f>
        <v>2800</v>
      </c>
      <c r="G24" s="28">
        <f t="shared" ref="G24:G32" si="7">E24/B24</f>
        <v>5.891549996446592E-2</v>
      </c>
      <c r="H24" s="28">
        <f t="shared" ref="H24:H32" si="8">F24/C24</f>
        <v>1.5909090909090907E-2</v>
      </c>
      <c r="J24" s="190"/>
      <c r="K24" s="190"/>
    </row>
    <row r="25" spans="1:11" ht="15" x14ac:dyDescent="0.2">
      <c r="A25" s="33" t="s">
        <v>24</v>
      </c>
      <c r="B25" s="34">
        <v>14405</v>
      </c>
      <c r="C25" s="34">
        <v>15630</v>
      </c>
      <c r="D25" s="54">
        <f>ROUND('BEBR 2017 Estimates'!B30,-1)</f>
        <v>15740</v>
      </c>
      <c r="E25" s="31">
        <f t="shared" si="5"/>
        <v>1335</v>
      </c>
      <c r="F25" s="31">
        <f t="shared" si="6"/>
        <v>110</v>
      </c>
      <c r="G25" s="32">
        <f t="shared" si="7"/>
        <v>9.2676154113155149E-2</v>
      </c>
      <c r="H25" s="32">
        <f t="shared" si="8"/>
        <v>7.0377479206653873E-3</v>
      </c>
      <c r="J25" s="190"/>
      <c r="K25" s="190"/>
    </row>
    <row r="26" spans="1:11" ht="15" x14ac:dyDescent="0.2">
      <c r="A26" s="33" t="s">
        <v>25</v>
      </c>
      <c r="B26" s="34">
        <v>18493</v>
      </c>
      <c r="C26" s="34">
        <v>20000</v>
      </c>
      <c r="D26" s="54">
        <f>ROUND('BEBR 2017 Estimates'!B31,-1)</f>
        <v>20890</v>
      </c>
      <c r="E26" s="31">
        <f t="shared" si="5"/>
        <v>2397</v>
      </c>
      <c r="F26" s="31">
        <f t="shared" si="6"/>
        <v>890</v>
      </c>
      <c r="G26" s="32">
        <f t="shared" si="7"/>
        <v>0.12961661169091007</v>
      </c>
      <c r="H26" s="32">
        <f t="shared" si="8"/>
        <v>4.4499999999999998E-2</v>
      </c>
      <c r="J26" s="190"/>
      <c r="K26" s="190"/>
    </row>
    <row r="27" spans="1:11" ht="15" x14ac:dyDescent="0.2">
      <c r="A27" s="33" t="s">
        <v>26</v>
      </c>
      <c r="B27" s="34">
        <v>1072</v>
      </c>
      <c r="C27" s="34">
        <v>1200</v>
      </c>
      <c r="D27" s="54">
        <f>ROUND('BEBR 2017 Estimates'!B32,-1)</f>
        <v>1200</v>
      </c>
      <c r="E27" s="31">
        <f t="shared" si="5"/>
        <v>128</v>
      </c>
      <c r="F27" s="31">
        <f t="shared" si="6"/>
        <v>0</v>
      </c>
      <c r="G27" s="32">
        <f t="shared" si="7"/>
        <v>0.11940298507462686</v>
      </c>
      <c r="H27" s="32">
        <f t="shared" si="8"/>
        <v>0</v>
      </c>
      <c r="J27" s="190"/>
      <c r="K27" s="190"/>
    </row>
    <row r="28" spans="1:11" ht="15" x14ac:dyDescent="0.2">
      <c r="A28" s="33" t="s">
        <v>27</v>
      </c>
      <c r="B28" s="34">
        <v>35505</v>
      </c>
      <c r="C28" s="34">
        <v>36910</v>
      </c>
      <c r="D28" s="54">
        <f>ROUND('BEBR 2017 Estimates'!B33,-1)</f>
        <v>36990</v>
      </c>
      <c r="E28" s="31">
        <f t="shared" si="5"/>
        <v>1485</v>
      </c>
      <c r="F28" s="31">
        <f t="shared" si="6"/>
        <v>80</v>
      </c>
      <c r="G28" s="32">
        <f t="shared" si="7"/>
        <v>4.1825095057034217E-2</v>
      </c>
      <c r="H28" s="32">
        <f t="shared" si="8"/>
        <v>2.167434299647792E-3</v>
      </c>
      <c r="J28" s="190"/>
      <c r="K28" s="190"/>
    </row>
    <row r="29" spans="1:11" ht="15" x14ac:dyDescent="0.2">
      <c r="A29" s="33" t="s">
        <v>28</v>
      </c>
      <c r="B29" s="34">
        <v>12018</v>
      </c>
      <c r="C29" s="34">
        <v>12550</v>
      </c>
      <c r="D29" s="54">
        <f>ROUND('BEBR 2017 Estimates'!B34,-1)</f>
        <v>12740</v>
      </c>
      <c r="E29" s="31">
        <f t="shared" si="5"/>
        <v>722</v>
      </c>
      <c r="F29" s="31">
        <f t="shared" si="6"/>
        <v>190</v>
      </c>
      <c r="G29" s="32">
        <f t="shared" si="7"/>
        <v>6.0076551838908303E-2</v>
      </c>
      <c r="H29" s="32">
        <f t="shared" si="8"/>
        <v>1.5139442231075698E-2</v>
      </c>
      <c r="J29" s="190"/>
      <c r="K29" s="190"/>
    </row>
    <row r="30" spans="1:11" ht="15" x14ac:dyDescent="0.2">
      <c r="A30" s="33" t="s">
        <v>29</v>
      </c>
      <c r="B30" s="34">
        <v>4317</v>
      </c>
      <c r="C30" s="34">
        <v>4440</v>
      </c>
      <c r="D30" s="54">
        <f>ROUND('BEBR 2017 Estimates'!B35,-1)</f>
        <v>4420</v>
      </c>
      <c r="E30" s="31">
        <f t="shared" si="5"/>
        <v>103</v>
      </c>
      <c r="F30" s="31">
        <f t="shared" si="6"/>
        <v>-20</v>
      </c>
      <c r="G30" s="32">
        <f t="shared" si="7"/>
        <v>2.3859161454713923E-2</v>
      </c>
      <c r="H30" s="32">
        <f t="shared" si="8"/>
        <v>-4.5045045045045045E-3</v>
      </c>
      <c r="J30" s="190"/>
      <c r="K30" s="190"/>
    </row>
    <row r="31" spans="1:11" ht="15" x14ac:dyDescent="0.2">
      <c r="A31" s="33" t="s">
        <v>30</v>
      </c>
      <c r="B31" s="34">
        <v>8903</v>
      </c>
      <c r="C31" s="34">
        <v>9490</v>
      </c>
      <c r="D31" s="54">
        <f>ROUND('BEBR 2017 Estimates'!B36,-1)</f>
        <v>9570</v>
      </c>
      <c r="E31" s="31">
        <f t="shared" si="5"/>
        <v>667</v>
      </c>
      <c r="F31" s="31">
        <f t="shared" si="6"/>
        <v>80</v>
      </c>
      <c r="G31" s="32">
        <f t="shared" si="7"/>
        <v>7.4918566775244305E-2</v>
      </c>
      <c r="H31" s="32">
        <f t="shared" si="8"/>
        <v>8.4299262381454156E-3</v>
      </c>
      <c r="J31" s="190"/>
      <c r="K31" s="190"/>
    </row>
    <row r="32" spans="1:11" ht="15" x14ac:dyDescent="0.2">
      <c r="A32" s="33" t="s">
        <v>143</v>
      </c>
      <c r="B32" s="34">
        <v>74139</v>
      </c>
      <c r="C32" s="34">
        <v>75810</v>
      </c>
      <c r="D32" s="54">
        <f>ROUND('BEBR 2017 Estimates'!B37,-1)</f>
        <v>77280</v>
      </c>
      <c r="E32" s="31">
        <f t="shared" si="5"/>
        <v>3141</v>
      </c>
      <c r="F32" s="31">
        <f t="shared" si="6"/>
        <v>1470</v>
      </c>
      <c r="G32" s="32">
        <f t="shared" si="7"/>
        <v>4.2366365880305915E-2</v>
      </c>
      <c r="H32" s="32">
        <f t="shared" si="8"/>
        <v>1.9390581717451522E-2</v>
      </c>
      <c r="J32" s="190"/>
      <c r="K32" s="190"/>
    </row>
    <row r="33" spans="1:11" ht="15" x14ac:dyDescent="0.2">
      <c r="A33" s="33"/>
      <c r="B33" s="34"/>
      <c r="C33" s="34"/>
      <c r="D33" s="34"/>
      <c r="E33" s="31"/>
      <c r="F33" s="31"/>
      <c r="G33" s="32"/>
      <c r="H33" s="32"/>
      <c r="K33" s="190"/>
    </row>
    <row r="34" spans="1:11" ht="15.75" x14ac:dyDescent="0.25">
      <c r="A34" s="36" t="s">
        <v>1476</v>
      </c>
      <c r="B34" s="35">
        <v>28520</v>
      </c>
      <c r="C34" s="35">
        <v>27400</v>
      </c>
      <c r="D34" s="55">
        <f>ROUND('BEBR 2017 Estimates'!B40,-2)</f>
        <v>27600</v>
      </c>
      <c r="E34" s="27">
        <f t="shared" ref="E34:E39" si="9">D34-B34</f>
        <v>-920</v>
      </c>
      <c r="F34" s="27">
        <f t="shared" ref="F34:F39" si="10">D34-C34</f>
        <v>200</v>
      </c>
      <c r="G34" s="28">
        <f t="shared" ref="G34:H39" si="11">E34/B34</f>
        <v>-3.2258064516129031E-2</v>
      </c>
      <c r="H34" s="28">
        <f t="shared" si="11"/>
        <v>7.2992700729927005E-3</v>
      </c>
      <c r="J34" s="190"/>
      <c r="K34" s="190"/>
    </row>
    <row r="35" spans="1:11" ht="15" x14ac:dyDescent="0.2">
      <c r="A35" s="33" t="s">
        <v>32</v>
      </c>
      <c r="B35" s="34">
        <v>338</v>
      </c>
      <c r="C35" s="34">
        <v>320</v>
      </c>
      <c r="D35" s="54">
        <f>ROUND('BEBR 2017 Estimates'!B41,-1)</f>
        <v>320</v>
      </c>
      <c r="E35" s="31">
        <f t="shared" si="9"/>
        <v>-18</v>
      </c>
      <c r="F35" s="31">
        <f t="shared" si="10"/>
        <v>0</v>
      </c>
      <c r="G35" s="32">
        <f t="shared" si="11"/>
        <v>-5.3254437869822487E-2</v>
      </c>
      <c r="H35" s="32">
        <f t="shared" si="11"/>
        <v>0</v>
      </c>
      <c r="J35" s="190"/>
      <c r="K35" s="190"/>
    </row>
    <row r="36" spans="1:11" ht="15" x14ac:dyDescent="0.2">
      <c r="A36" s="33" t="s">
        <v>602</v>
      </c>
      <c r="B36" s="34">
        <v>500</v>
      </c>
      <c r="C36" s="34">
        <v>490</v>
      </c>
      <c r="D36" s="54">
        <f>ROUND('BEBR 2017 Estimates'!B42,-1)</f>
        <v>480</v>
      </c>
      <c r="E36" s="31">
        <f t="shared" si="9"/>
        <v>-20</v>
      </c>
      <c r="F36" s="31">
        <f t="shared" si="10"/>
        <v>-10</v>
      </c>
      <c r="G36" s="32">
        <f t="shared" si="11"/>
        <v>-0.04</v>
      </c>
      <c r="H36" s="32">
        <f t="shared" si="11"/>
        <v>-2.0408163265306121E-2</v>
      </c>
      <c r="J36" s="190"/>
      <c r="K36" s="190"/>
    </row>
    <row r="37" spans="1:11" ht="15" x14ac:dyDescent="0.2">
      <c r="A37" s="33" t="s">
        <v>34</v>
      </c>
      <c r="B37" s="34">
        <v>730</v>
      </c>
      <c r="C37" s="34">
        <v>720</v>
      </c>
      <c r="D37" s="54">
        <f>ROUND('BEBR 2017 Estimates'!B43,-1)</f>
        <v>720</v>
      </c>
      <c r="E37" s="31">
        <f t="shared" si="9"/>
        <v>-10</v>
      </c>
      <c r="F37" s="31">
        <f t="shared" si="10"/>
        <v>0</v>
      </c>
      <c r="G37" s="32">
        <f t="shared" si="11"/>
        <v>-1.3698630136986301E-2</v>
      </c>
      <c r="H37" s="32">
        <f t="shared" si="11"/>
        <v>0</v>
      </c>
      <c r="J37" s="190"/>
      <c r="K37" s="190"/>
    </row>
    <row r="38" spans="1:11" ht="15" x14ac:dyDescent="0.2">
      <c r="A38" s="33" t="s">
        <v>35</v>
      </c>
      <c r="B38" s="34">
        <v>5449</v>
      </c>
      <c r="C38" s="34">
        <v>5520</v>
      </c>
      <c r="D38" s="54">
        <f>ROUND('BEBR 2017 Estimates'!B44,-1)</f>
        <v>5520</v>
      </c>
      <c r="E38" s="31">
        <f t="shared" si="9"/>
        <v>71</v>
      </c>
      <c r="F38" s="31">
        <f t="shared" si="10"/>
        <v>0</v>
      </c>
      <c r="G38" s="32">
        <f t="shared" si="11"/>
        <v>1.3029913745641402E-2</v>
      </c>
      <c r="H38" s="32">
        <f t="shared" si="11"/>
        <v>0</v>
      </c>
      <c r="J38" s="190"/>
      <c r="K38" s="190"/>
    </row>
    <row r="39" spans="1:11" ht="15" x14ac:dyDescent="0.2">
      <c r="A39" s="33" t="s">
        <v>143</v>
      </c>
      <c r="B39" s="34">
        <v>21503</v>
      </c>
      <c r="C39" s="34">
        <v>20400</v>
      </c>
      <c r="D39" s="54">
        <f>ROUND('BEBR 2017 Estimates'!B45,-1)</f>
        <v>20600</v>
      </c>
      <c r="E39" s="31">
        <f t="shared" si="9"/>
        <v>-903</v>
      </c>
      <c r="F39" s="31">
        <f t="shared" si="10"/>
        <v>200</v>
      </c>
      <c r="G39" s="32">
        <f t="shared" si="11"/>
        <v>-4.1994140352508952E-2</v>
      </c>
      <c r="H39" s="32">
        <f t="shared" si="11"/>
        <v>9.8039215686274508E-3</v>
      </c>
      <c r="J39" s="190"/>
      <c r="K39" s="190"/>
    </row>
    <row r="40" spans="1:11" ht="15" x14ac:dyDescent="0.2">
      <c r="A40" s="33"/>
      <c r="B40" s="34"/>
      <c r="C40" s="34"/>
      <c r="D40" s="54"/>
      <c r="E40" s="31"/>
      <c r="F40" s="31"/>
      <c r="G40" s="32"/>
      <c r="H40" s="32"/>
    </row>
    <row r="41" spans="1:11" ht="15.75" x14ac:dyDescent="0.25">
      <c r="A41" s="36" t="s">
        <v>1469</v>
      </c>
      <c r="B41" s="35">
        <v>543376</v>
      </c>
      <c r="C41" s="35">
        <v>568900</v>
      </c>
      <c r="D41" s="55">
        <f>ROUND('BEBR 2017 Estimates'!B48,-2)</f>
        <v>575200</v>
      </c>
      <c r="E41" s="27">
        <f t="shared" ref="E41:E58" si="12">D41-B41</f>
        <v>31824</v>
      </c>
      <c r="F41" s="27">
        <f t="shared" ref="F41:F58" si="13">D41-C41</f>
        <v>6300</v>
      </c>
      <c r="G41" s="28">
        <f t="shared" ref="G41:G58" si="14">E41/B41</f>
        <v>5.8567180000588914E-2</v>
      </c>
      <c r="H41" s="28">
        <f t="shared" ref="H41:H58" si="15">F41/C41</f>
        <v>1.1074002460889435E-2</v>
      </c>
      <c r="J41" s="190"/>
      <c r="K41" s="190"/>
    </row>
    <row r="42" spans="1:11" ht="15" x14ac:dyDescent="0.2">
      <c r="A42" s="33" t="s">
        <v>38</v>
      </c>
      <c r="B42" s="34">
        <v>9912</v>
      </c>
      <c r="C42" s="34">
        <v>10170</v>
      </c>
      <c r="D42" s="54">
        <f>ROUND('BEBR 2017 Estimates'!B49,-1)</f>
        <v>10210</v>
      </c>
      <c r="E42" s="31">
        <f t="shared" si="12"/>
        <v>298</v>
      </c>
      <c r="F42" s="31">
        <f t="shared" si="13"/>
        <v>40</v>
      </c>
      <c r="G42" s="32">
        <f t="shared" si="14"/>
        <v>3.0064568200161422E-2</v>
      </c>
      <c r="H42" s="32">
        <f t="shared" si="15"/>
        <v>3.9331366764995086E-3</v>
      </c>
      <c r="J42" s="190"/>
      <c r="K42" s="190"/>
    </row>
    <row r="43" spans="1:11" ht="15" x14ac:dyDescent="0.2">
      <c r="A43" s="33" t="s">
        <v>39</v>
      </c>
      <c r="B43" s="34">
        <v>17140</v>
      </c>
      <c r="C43" s="34">
        <v>18830</v>
      </c>
      <c r="D43" s="54">
        <f>ROUND('BEBR 2017 Estimates'!B50,-1)</f>
        <v>18980</v>
      </c>
      <c r="E43" s="31">
        <f t="shared" si="12"/>
        <v>1840</v>
      </c>
      <c r="F43" s="31">
        <f t="shared" si="13"/>
        <v>150</v>
      </c>
      <c r="G43" s="32">
        <f t="shared" si="14"/>
        <v>0.10735122520420071</v>
      </c>
      <c r="H43" s="32">
        <f t="shared" si="15"/>
        <v>7.9660116834838028E-3</v>
      </c>
      <c r="J43" s="190"/>
      <c r="K43" s="190"/>
    </row>
    <row r="44" spans="1:11" ht="15" x14ac:dyDescent="0.2">
      <c r="A44" s="33" t="s">
        <v>40</v>
      </c>
      <c r="B44" s="34">
        <v>11231</v>
      </c>
      <c r="C44" s="34">
        <v>11280</v>
      </c>
      <c r="D44" s="54">
        <f>ROUND('BEBR 2017 Estimates'!B51,-1)</f>
        <v>11290</v>
      </c>
      <c r="E44" s="31">
        <f t="shared" si="12"/>
        <v>59</v>
      </c>
      <c r="F44" s="31">
        <f t="shared" si="13"/>
        <v>10</v>
      </c>
      <c r="G44" s="32">
        <f t="shared" si="14"/>
        <v>5.2533167126702874E-3</v>
      </c>
      <c r="H44" s="32">
        <f t="shared" si="15"/>
        <v>8.8652482269503544E-4</v>
      </c>
      <c r="J44" s="190"/>
      <c r="K44" s="190"/>
    </row>
    <row r="45" spans="1:11" ht="15" x14ac:dyDescent="0.2">
      <c r="A45" s="33" t="s">
        <v>41</v>
      </c>
      <c r="B45" s="37">
        <v>3850</v>
      </c>
      <c r="C45" s="37">
        <v>4070</v>
      </c>
      <c r="D45" s="54">
        <f>ROUND('BEBR 2017 Estimates'!B52,-1)</f>
        <v>4140</v>
      </c>
      <c r="E45" s="31">
        <f t="shared" si="12"/>
        <v>290</v>
      </c>
      <c r="F45" s="31">
        <f t="shared" si="13"/>
        <v>70</v>
      </c>
      <c r="G45" s="32">
        <f t="shared" si="14"/>
        <v>7.5324675324675322E-2</v>
      </c>
      <c r="H45" s="32">
        <f t="shared" si="15"/>
        <v>1.7199017199017199E-2</v>
      </c>
      <c r="J45" s="190"/>
      <c r="K45" s="190"/>
    </row>
    <row r="46" spans="1:11" ht="15" x14ac:dyDescent="0.2">
      <c r="A46" s="33" t="s">
        <v>42</v>
      </c>
      <c r="B46" s="34">
        <v>2720</v>
      </c>
      <c r="C46" s="34">
        <v>2810</v>
      </c>
      <c r="D46" s="54">
        <f>ROUND('BEBR 2017 Estimates'!B53,-1)</f>
        <v>2820</v>
      </c>
      <c r="E46" s="31">
        <f t="shared" si="12"/>
        <v>100</v>
      </c>
      <c r="F46" s="31">
        <f t="shared" si="13"/>
        <v>10</v>
      </c>
      <c r="G46" s="32">
        <f t="shared" si="14"/>
        <v>3.6764705882352942E-2</v>
      </c>
      <c r="H46" s="32">
        <f t="shared" si="15"/>
        <v>3.5587188612099642E-3</v>
      </c>
      <c r="J46" s="190"/>
      <c r="K46" s="190"/>
    </row>
    <row r="47" spans="1:11" ht="15" x14ac:dyDescent="0.2">
      <c r="A47" s="33" t="s">
        <v>43</v>
      </c>
      <c r="B47" s="34">
        <v>8225</v>
      </c>
      <c r="C47" s="34">
        <v>8450</v>
      </c>
      <c r="D47" s="54">
        <f>ROUND('BEBR 2017 Estimates'!B54,-1)</f>
        <v>8470</v>
      </c>
      <c r="E47" s="31">
        <f t="shared" si="12"/>
        <v>245</v>
      </c>
      <c r="F47" s="31">
        <f t="shared" si="13"/>
        <v>20</v>
      </c>
      <c r="G47" s="32">
        <f t="shared" si="14"/>
        <v>2.9787234042553193E-2</v>
      </c>
      <c r="H47" s="32">
        <f t="shared" si="15"/>
        <v>2.3668639053254438E-3</v>
      </c>
      <c r="J47" s="190"/>
      <c r="K47" s="190"/>
    </row>
    <row r="48" spans="1:11" ht="15" x14ac:dyDescent="0.2">
      <c r="A48" s="33" t="s">
        <v>44</v>
      </c>
      <c r="B48" s="34">
        <v>2757</v>
      </c>
      <c r="C48" s="34">
        <v>2820</v>
      </c>
      <c r="D48" s="54">
        <f>ROUND('BEBR 2017 Estimates'!B55,-1)</f>
        <v>2870</v>
      </c>
      <c r="E48" s="31">
        <f t="shared" si="12"/>
        <v>113</v>
      </c>
      <c r="F48" s="31">
        <f t="shared" si="13"/>
        <v>50</v>
      </c>
      <c r="G48" s="32">
        <f t="shared" si="14"/>
        <v>4.098657961552412E-2</v>
      </c>
      <c r="H48" s="32">
        <f t="shared" si="15"/>
        <v>1.7730496453900711E-2</v>
      </c>
      <c r="J48" s="190"/>
      <c r="K48" s="190"/>
    </row>
    <row r="49" spans="1:11" ht="15" x14ac:dyDescent="0.2">
      <c r="A49" s="33" t="s">
        <v>45</v>
      </c>
      <c r="B49" s="34">
        <v>76205</v>
      </c>
      <c r="C49" s="34">
        <v>80420</v>
      </c>
      <c r="D49" s="54">
        <f>ROUND('BEBR 2017 Estimates'!B56,-1)</f>
        <v>80980</v>
      </c>
      <c r="E49" s="31">
        <f t="shared" si="12"/>
        <v>4775</v>
      </c>
      <c r="F49" s="31">
        <f t="shared" si="13"/>
        <v>560</v>
      </c>
      <c r="G49" s="32">
        <f t="shared" si="14"/>
        <v>6.2659930450757823E-2</v>
      </c>
      <c r="H49" s="32">
        <f t="shared" si="15"/>
        <v>6.9634419298681919E-3</v>
      </c>
      <c r="J49" s="190"/>
      <c r="K49" s="190"/>
    </row>
    <row r="50" spans="1:11" ht="15" x14ac:dyDescent="0.2">
      <c r="A50" s="33" t="s">
        <v>46</v>
      </c>
      <c r="B50" s="34">
        <v>3101</v>
      </c>
      <c r="C50" s="34">
        <v>3080</v>
      </c>
      <c r="D50" s="54">
        <f>ROUND('BEBR 2017 Estimates'!B57,-1)</f>
        <v>3090</v>
      </c>
      <c r="E50" s="31">
        <f t="shared" si="12"/>
        <v>-11</v>
      </c>
      <c r="F50" s="31">
        <f t="shared" si="13"/>
        <v>10</v>
      </c>
      <c r="G50" s="32">
        <f t="shared" si="14"/>
        <v>-3.547242824895195E-3</v>
      </c>
      <c r="H50" s="32">
        <f t="shared" si="15"/>
        <v>3.246753246753247E-3</v>
      </c>
      <c r="J50" s="190"/>
      <c r="K50" s="190"/>
    </row>
    <row r="51" spans="1:11" ht="15" x14ac:dyDescent="0.2">
      <c r="A51" s="33" t="s">
        <v>47</v>
      </c>
      <c r="B51" s="34">
        <v>662</v>
      </c>
      <c r="C51" s="34">
        <v>670</v>
      </c>
      <c r="D51" s="54">
        <f>ROUND('BEBR 2017 Estimates'!B58,-1)</f>
        <v>670</v>
      </c>
      <c r="E51" s="31">
        <f t="shared" si="12"/>
        <v>8</v>
      </c>
      <c r="F51" s="31">
        <f t="shared" si="13"/>
        <v>0</v>
      </c>
      <c r="G51" s="32">
        <f t="shared" si="14"/>
        <v>1.2084592145015106E-2</v>
      </c>
      <c r="H51" s="32">
        <f t="shared" si="15"/>
        <v>0</v>
      </c>
      <c r="J51" s="190"/>
      <c r="K51" s="190"/>
    </row>
    <row r="52" spans="1:11" ht="15" x14ac:dyDescent="0.2">
      <c r="A52" s="33" t="s">
        <v>48</v>
      </c>
      <c r="B52" s="34">
        <v>103190</v>
      </c>
      <c r="C52" s="34">
        <v>109160</v>
      </c>
      <c r="D52" s="54">
        <f>ROUND('BEBR 2017 Estimates'!B59,-1)</f>
        <v>110620</v>
      </c>
      <c r="E52" s="31">
        <f t="shared" si="12"/>
        <v>7430</v>
      </c>
      <c r="F52" s="31">
        <f t="shared" si="13"/>
        <v>1460</v>
      </c>
      <c r="G52" s="32">
        <f t="shared" si="14"/>
        <v>7.2003101075685624E-2</v>
      </c>
      <c r="H52" s="32">
        <f t="shared" si="15"/>
        <v>1.3374862587028215E-2</v>
      </c>
      <c r="J52" s="190"/>
      <c r="K52" s="190"/>
    </row>
    <row r="53" spans="1:11" ht="15" x14ac:dyDescent="0.2">
      <c r="A53" s="33" t="s">
        <v>49</v>
      </c>
      <c r="B53" s="34">
        <v>900</v>
      </c>
      <c r="C53" s="34">
        <v>980</v>
      </c>
      <c r="D53" s="54">
        <f>ROUND('BEBR 2017 Estimates'!B60,-1)</f>
        <v>1110</v>
      </c>
      <c r="E53" s="31">
        <f t="shared" si="12"/>
        <v>210</v>
      </c>
      <c r="F53" s="31">
        <f t="shared" si="13"/>
        <v>130</v>
      </c>
      <c r="G53" s="32">
        <f t="shared" si="14"/>
        <v>0.23333333333333334</v>
      </c>
      <c r="H53" s="32">
        <f t="shared" si="15"/>
        <v>0.1326530612244898</v>
      </c>
      <c r="J53" s="190"/>
      <c r="K53" s="190"/>
    </row>
    <row r="54" spans="1:11" ht="15" x14ac:dyDescent="0.2">
      <c r="A54" s="33" t="s">
        <v>50</v>
      </c>
      <c r="B54" s="34">
        <v>24926</v>
      </c>
      <c r="C54" s="34">
        <v>26300</v>
      </c>
      <c r="D54" s="54">
        <f>ROUND('BEBR 2017 Estimates'!B61,-1)</f>
        <v>26540</v>
      </c>
      <c r="E54" s="31">
        <f t="shared" si="12"/>
        <v>1614</v>
      </c>
      <c r="F54" s="31">
        <f t="shared" si="13"/>
        <v>240</v>
      </c>
      <c r="G54" s="32">
        <f t="shared" si="14"/>
        <v>6.475166492818743E-2</v>
      </c>
      <c r="H54" s="32">
        <f t="shared" si="15"/>
        <v>9.125475285171103E-3</v>
      </c>
      <c r="J54" s="190"/>
      <c r="K54" s="190"/>
    </row>
    <row r="55" spans="1:11" ht="15" x14ac:dyDescent="0.2">
      <c r="A55" s="33" t="s">
        <v>51</v>
      </c>
      <c r="B55" s="34">
        <v>10109</v>
      </c>
      <c r="C55" s="34">
        <v>10490</v>
      </c>
      <c r="D55" s="54">
        <f>ROUND('BEBR 2017 Estimates'!B62,-1)</f>
        <v>10500</v>
      </c>
      <c r="E55" s="31">
        <f t="shared" si="12"/>
        <v>391</v>
      </c>
      <c r="F55" s="31">
        <f t="shared" si="13"/>
        <v>10</v>
      </c>
      <c r="G55" s="32">
        <f t="shared" si="14"/>
        <v>3.8678405381343359E-2</v>
      </c>
      <c r="H55" s="32">
        <f t="shared" si="15"/>
        <v>9.5328884652049568E-4</v>
      </c>
      <c r="J55" s="190"/>
      <c r="K55" s="190"/>
    </row>
    <row r="56" spans="1:11" ht="15" x14ac:dyDescent="0.2">
      <c r="A56" s="33" t="s">
        <v>52</v>
      </c>
      <c r="B56" s="34">
        <v>43761</v>
      </c>
      <c r="C56" s="34">
        <v>46020</v>
      </c>
      <c r="D56" s="54">
        <f>ROUND('BEBR 2017 Estimates'!B63,-1)</f>
        <v>46410</v>
      </c>
      <c r="E56" s="31">
        <f t="shared" si="12"/>
        <v>2649</v>
      </c>
      <c r="F56" s="31">
        <f t="shared" si="13"/>
        <v>390</v>
      </c>
      <c r="G56" s="32">
        <f t="shared" si="14"/>
        <v>6.0533351614451225E-2</v>
      </c>
      <c r="H56" s="32">
        <f t="shared" si="15"/>
        <v>8.4745762711864406E-3</v>
      </c>
      <c r="J56" s="190"/>
      <c r="K56" s="190"/>
    </row>
    <row r="57" spans="1:11" ht="15" x14ac:dyDescent="0.2">
      <c r="A57" s="33" t="s">
        <v>53</v>
      </c>
      <c r="B57" s="34">
        <v>18355</v>
      </c>
      <c r="C57" s="34">
        <v>20640</v>
      </c>
      <c r="D57" s="54">
        <f>ROUND('BEBR 2017 Estimates'!B64,-1)</f>
        <v>21360</v>
      </c>
      <c r="E57" s="31">
        <f t="shared" si="12"/>
        <v>3005</v>
      </c>
      <c r="F57" s="31">
        <f t="shared" si="13"/>
        <v>720</v>
      </c>
      <c r="G57" s="32">
        <f t="shared" si="14"/>
        <v>0.163715608825933</v>
      </c>
      <c r="H57" s="32">
        <f t="shared" si="15"/>
        <v>3.4883720930232558E-2</v>
      </c>
      <c r="J57" s="190"/>
      <c r="K57" s="190"/>
    </row>
    <row r="58" spans="1:11" ht="15" x14ac:dyDescent="0.2">
      <c r="A58" s="33" t="s">
        <v>143</v>
      </c>
      <c r="B58" s="34">
        <v>206332</v>
      </c>
      <c r="C58" s="34">
        <v>212740</v>
      </c>
      <c r="D58" s="54">
        <f>ROUND('BEBR 2017 Estimates'!B65,-1)</f>
        <v>215140</v>
      </c>
      <c r="E58" s="31">
        <f t="shared" si="12"/>
        <v>8808</v>
      </c>
      <c r="F58" s="31">
        <f t="shared" si="13"/>
        <v>2400</v>
      </c>
      <c r="G58" s="32">
        <f t="shared" si="14"/>
        <v>4.2688482639629335E-2</v>
      </c>
      <c r="H58" s="32">
        <f t="shared" si="15"/>
        <v>1.1281376327912006E-2</v>
      </c>
      <c r="J58" s="190"/>
      <c r="K58" s="190"/>
    </row>
    <row r="59" spans="1:11" ht="15" x14ac:dyDescent="0.2">
      <c r="A59" s="33"/>
      <c r="B59" s="34"/>
      <c r="C59" s="34"/>
      <c r="D59" s="54"/>
      <c r="E59" s="31"/>
      <c r="F59" s="31"/>
      <c r="G59" s="32"/>
      <c r="H59" s="32"/>
    </row>
    <row r="60" spans="1:11" ht="15.75" x14ac:dyDescent="0.25">
      <c r="A60" s="36" t="s">
        <v>1477</v>
      </c>
      <c r="B60" s="35">
        <v>1748066</v>
      </c>
      <c r="C60" s="35">
        <v>1854500</v>
      </c>
      <c r="D60" s="55">
        <f>ROUND('BEBR 2017 Estimates'!B68,-2)</f>
        <v>1874000</v>
      </c>
      <c r="E60" s="27">
        <f t="shared" ref="E60:E69" si="16">D60-B60</f>
        <v>125934</v>
      </c>
      <c r="F60" s="27">
        <f t="shared" ref="F60:F69" si="17">D60-C60</f>
        <v>19500</v>
      </c>
      <c r="G60" s="28">
        <f t="shared" ref="G60:G69" si="18">E60/B60</f>
        <v>7.2041902308036421E-2</v>
      </c>
      <c r="H60" s="28">
        <f t="shared" ref="H60:H69" si="19">F60/C60</f>
        <v>1.0514963602049069E-2</v>
      </c>
      <c r="J60" s="190"/>
      <c r="K60" s="190"/>
    </row>
    <row r="61" spans="1:11" ht="15" x14ac:dyDescent="0.2">
      <c r="A61" s="33" t="s">
        <v>55</v>
      </c>
      <c r="B61" s="34">
        <v>52909</v>
      </c>
      <c r="C61" s="34">
        <v>57120</v>
      </c>
      <c r="D61" s="54">
        <f>ROUND('BEBR 2017 Estimates'!B69,-1)</f>
        <v>57400</v>
      </c>
      <c r="E61" s="31">
        <f t="shared" si="16"/>
        <v>4491</v>
      </c>
      <c r="F61" s="31">
        <f t="shared" si="17"/>
        <v>280</v>
      </c>
      <c r="G61" s="32">
        <f t="shared" si="18"/>
        <v>8.4881589143623953E-2</v>
      </c>
      <c r="H61" s="32">
        <f t="shared" si="19"/>
        <v>4.9019607843137254E-3</v>
      </c>
      <c r="J61" s="190"/>
      <c r="K61" s="190"/>
    </row>
    <row r="62" spans="1:11" ht="15" x14ac:dyDescent="0.2">
      <c r="A62" s="33" t="s">
        <v>56</v>
      </c>
      <c r="B62" s="34">
        <v>28547</v>
      </c>
      <c r="C62" s="34">
        <v>33670</v>
      </c>
      <c r="D62" s="54">
        <f>ROUND('BEBR 2017 Estimates'!B70,-1)</f>
        <v>33760</v>
      </c>
      <c r="E62" s="31">
        <f t="shared" si="16"/>
        <v>5213</v>
      </c>
      <c r="F62" s="31">
        <f t="shared" si="17"/>
        <v>90</v>
      </c>
      <c r="G62" s="32">
        <f t="shared" si="18"/>
        <v>0.18261113251830316</v>
      </c>
      <c r="H62" s="32">
        <f t="shared" si="19"/>
        <v>2.673002673002673E-3</v>
      </c>
      <c r="J62" s="190"/>
      <c r="K62" s="190"/>
    </row>
    <row r="63" spans="1:11" ht="15" x14ac:dyDescent="0.2">
      <c r="A63" s="33" t="s">
        <v>57</v>
      </c>
      <c r="B63" s="34">
        <v>121096</v>
      </c>
      <c r="C63" s="34">
        <v>126260</v>
      </c>
      <c r="D63" s="54">
        <f>ROUND('BEBR 2017 Estimates'!B71,-1)</f>
        <v>127380</v>
      </c>
      <c r="E63" s="31">
        <f t="shared" si="16"/>
        <v>6284</v>
      </c>
      <c r="F63" s="31">
        <f t="shared" si="17"/>
        <v>1120</v>
      </c>
      <c r="G63" s="32">
        <f t="shared" si="18"/>
        <v>5.1892713219264058E-2</v>
      </c>
      <c r="H63" s="32">
        <f t="shared" si="19"/>
        <v>8.8705845081577701E-3</v>
      </c>
      <c r="J63" s="190"/>
      <c r="K63" s="190"/>
    </row>
    <row r="64" spans="1:11" ht="15" x14ac:dyDescent="0.2">
      <c r="A64" s="33" t="s">
        <v>58</v>
      </c>
      <c r="B64" s="34">
        <v>29639</v>
      </c>
      <c r="C64" s="34">
        <v>31090</v>
      </c>
      <c r="D64" s="54">
        <f>ROUND('BEBR 2017 Estimates'!B72,-1)</f>
        <v>31470</v>
      </c>
      <c r="E64" s="31">
        <f t="shared" si="16"/>
        <v>1831</v>
      </c>
      <c r="F64" s="31">
        <f t="shared" si="17"/>
        <v>380</v>
      </c>
      <c r="G64" s="32">
        <f t="shared" si="18"/>
        <v>6.1776713114477549E-2</v>
      </c>
      <c r="H64" s="32">
        <f t="shared" si="19"/>
        <v>1.2222579607590866E-2</v>
      </c>
      <c r="J64" s="190"/>
      <c r="K64" s="190"/>
    </row>
    <row r="65" spans="1:11" ht="15" x14ac:dyDescent="0.2">
      <c r="A65" s="33" t="s">
        <v>59</v>
      </c>
      <c r="B65" s="34">
        <v>91992</v>
      </c>
      <c r="C65" s="34">
        <v>99450</v>
      </c>
      <c r="D65" s="54">
        <f>ROUND('BEBR 2017 Estimates'!B73,-1)</f>
        <v>100690</v>
      </c>
      <c r="E65" s="31">
        <f t="shared" si="16"/>
        <v>8698</v>
      </c>
      <c r="F65" s="31">
        <f t="shared" si="17"/>
        <v>1240</v>
      </c>
      <c r="G65" s="32">
        <f t="shared" si="18"/>
        <v>9.4551700147838938E-2</v>
      </c>
      <c r="H65" s="32">
        <f t="shared" si="19"/>
        <v>1.2468577174459528E-2</v>
      </c>
      <c r="J65" s="190"/>
      <c r="K65" s="190"/>
    </row>
    <row r="66" spans="1:11" ht="15" x14ac:dyDescent="0.2">
      <c r="A66" s="33" t="s">
        <v>61</v>
      </c>
      <c r="B66" s="34">
        <v>75018</v>
      </c>
      <c r="C66" s="34">
        <v>77660</v>
      </c>
      <c r="D66" s="54">
        <f>ROUND('BEBR 2017 Estimates'!B74,-1)</f>
        <v>78040</v>
      </c>
      <c r="E66" s="31">
        <f t="shared" si="16"/>
        <v>3022</v>
      </c>
      <c r="F66" s="31">
        <f t="shared" si="17"/>
        <v>380</v>
      </c>
      <c r="G66" s="32">
        <f t="shared" si="18"/>
        <v>4.0283665253672454E-2</v>
      </c>
      <c r="H66" s="32">
        <f t="shared" si="19"/>
        <v>4.8931238732938453E-3</v>
      </c>
      <c r="J66" s="190"/>
      <c r="K66" s="190"/>
    </row>
    <row r="67" spans="1:11" ht="15" x14ac:dyDescent="0.2">
      <c r="A67" s="33" t="s">
        <v>1448</v>
      </c>
      <c r="B67" s="34">
        <v>165521</v>
      </c>
      <c r="C67" s="34">
        <v>176750</v>
      </c>
      <c r="D67" s="54">
        <f>ROUND('BEBR 2017 Estimates'!B75,-1)</f>
        <v>179060</v>
      </c>
      <c r="E67" s="31">
        <f t="shared" si="16"/>
        <v>13539</v>
      </c>
      <c r="F67" s="31">
        <f t="shared" si="17"/>
        <v>2310</v>
      </c>
      <c r="G67" s="32">
        <f>E67/B67</f>
        <v>8.1796267543091203E-2</v>
      </c>
      <c r="H67" s="32">
        <f>F67/C67</f>
        <v>1.3069306930693069E-2</v>
      </c>
      <c r="J67" s="190"/>
      <c r="K67" s="190"/>
    </row>
    <row r="68" spans="1:11" ht="15" x14ac:dyDescent="0.2">
      <c r="A68" s="33" t="s">
        <v>1449</v>
      </c>
      <c r="B68" s="34">
        <v>37113</v>
      </c>
      <c r="C68" s="34">
        <v>38620</v>
      </c>
      <c r="D68" s="54">
        <f>ROUND('BEBR 2017 Estimates'!B76,-1)</f>
        <v>38750</v>
      </c>
      <c r="E68" s="31">
        <f t="shared" si="16"/>
        <v>1637</v>
      </c>
      <c r="F68" s="31">
        <f t="shared" si="17"/>
        <v>130</v>
      </c>
      <c r="G68" s="32">
        <f t="shared" si="18"/>
        <v>4.41085333980007E-2</v>
      </c>
      <c r="H68" s="32">
        <f t="shared" si="19"/>
        <v>3.3661315380631796E-3</v>
      </c>
      <c r="J68" s="190"/>
      <c r="K68" s="190"/>
    </row>
    <row r="69" spans="1:11" ht="15" x14ac:dyDescent="0.2">
      <c r="A69" s="33" t="s">
        <v>64</v>
      </c>
      <c r="B69" s="34">
        <v>1875</v>
      </c>
      <c r="C69" s="34">
        <v>1910</v>
      </c>
      <c r="D69" s="54">
        <f>ROUND('BEBR 2017 Estimates'!B77,-1)</f>
        <v>1910</v>
      </c>
      <c r="E69" s="31">
        <f t="shared" si="16"/>
        <v>35</v>
      </c>
      <c r="F69" s="31">
        <f t="shared" si="17"/>
        <v>0</v>
      </c>
      <c r="G69" s="32">
        <f t="shared" si="18"/>
        <v>1.8666666666666668E-2</v>
      </c>
      <c r="H69" s="32">
        <f t="shared" si="19"/>
        <v>0</v>
      </c>
      <c r="J69" s="190"/>
      <c r="K69" s="190"/>
    </row>
    <row r="70" spans="1:11" ht="15.75" x14ac:dyDescent="0.25">
      <c r="A70" s="36" t="s">
        <v>1478</v>
      </c>
      <c r="B70" s="34"/>
      <c r="C70" s="34"/>
      <c r="D70" s="54"/>
      <c r="E70" s="31"/>
      <c r="F70" s="31"/>
      <c r="G70" s="32"/>
      <c r="H70" s="32"/>
    </row>
    <row r="71" spans="1:11" ht="15" x14ac:dyDescent="0.2">
      <c r="A71" s="33" t="s">
        <v>65</v>
      </c>
      <c r="B71" s="34">
        <v>140768</v>
      </c>
      <c r="C71" s="34">
        <v>146160</v>
      </c>
      <c r="D71" s="54">
        <f>ROUND('BEBR 2017 Estimates'!B78,-1)</f>
        <v>147210</v>
      </c>
      <c r="E71" s="31">
        <f t="shared" ref="E71:E93" si="20">D71-B71</f>
        <v>6442</v>
      </c>
      <c r="F71" s="31">
        <f t="shared" ref="F71:F93" si="21">D71-C71</f>
        <v>1050</v>
      </c>
      <c r="G71" s="32">
        <f t="shared" ref="G71:G93" si="22">E71/B71</f>
        <v>4.5763241645828595E-2</v>
      </c>
      <c r="H71" s="32">
        <f t="shared" ref="H71:H93" si="23">F71/C71</f>
        <v>7.1839080459770114E-3</v>
      </c>
      <c r="J71" s="190"/>
      <c r="K71" s="190"/>
    </row>
    <row r="72" spans="1:11" ht="15" x14ac:dyDescent="0.2">
      <c r="A72" s="33" t="s">
        <v>606</v>
      </c>
      <c r="B72" s="34">
        <v>6056</v>
      </c>
      <c r="C72" s="34">
        <v>6140</v>
      </c>
      <c r="D72" s="54">
        <f>ROUND('BEBR 2017 Estimates'!B79,-1)</f>
        <v>6180</v>
      </c>
      <c r="E72" s="31">
        <f t="shared" si="20"/>
        <v>124</v>
      </c>
      <c r="F72" s="31">
        <f t="shared" si="21"/>
        <v>40</v>
      </c>
      <c r="G72" s="32">
        <f t="shared" si="22"/>
        <v>2.0475561426684281E-2</v>
      </c>
      <c r="H72" s="32">
        <f t="shared" si="23"/>
        <v>6.5146579804560263E-3</v>
      </c>
      <c r="J72" s="190"/>
      <c r="K72" s="190"/>
    </row>
    <row r="73" spans="1:11" ht="15" x14ac:dyDescent="0.2">
      <c r="A73" s="33" t="s">
        <v>67</v>
      </c>
      <c r="B73" s="34">
        <v>32593</v>
      </c>
      <c r="C73" s="34">
        <v>34830</v>
      </c>
      <c r="D73" s="54">
        <f>ROUND('BEBR 2017 Estimates'!B80,-1)</f>
        <v>35090</v>
      </c>
      <c r="E73" s="31">
        <f t="shared" si="20"/>
        <v>2497</v>
      </c>
      <c r="F73" s="31">
        <f t="shared" si="21"/>
        <v>260</v>
      </c>
      <c r="G73" s="32">
        <f t="shared" si="22"/>
        <v>7.6611542355720555E-2</v>
      </c>
      <c r="H73" s="32">
        <f t="shared" si="23"/>
        <v>7.4648291702555268E-3</v>
      </c>
      <c r="J73" s="190"/>
      <c r="K73" s="190"/>
    </row>
    <row r="74" spans="1:11" ht="15" x14ac:dyDescent="0.2">
      <c r="A74" s="33" t="s">
        <v>68</v>
      </c>
      <c r="B74" s="34">
        <v>66887</v>
      </c>
      <c r="C74" s="34">
        <v>70680</v>
      </c>
      <c r="D74" s="54">
        <f>ROUND('BEBR 2017 Estimates'!B81,-1)</f>
        <v>71180</v>
      </c>
      <c r="E74" s="31">
        <f t="shared" si="20"/>
        <v>4293</v>
      </c>
      <c r="F74" s="31">
        <f t="shared" si="21"/>
        <v>500</v>
      </c>
      <c r="G74" s="32">
        <f t="shared" si="22"/>
        <v>6.4182875596154709E-2</v>
      </c>
      <c r="H74" s="32">
        <f t="shared" si="23"/>
        <v>7.0741369552914544E-3</v>
      </c>
      <c r="J74" s="190"/>
      <c r="K74" s="190"/>
    </row>
    <row r="75" spans="1:11" ht="15" x14ac:dyDescent="0.2">
      <c r="A75" s="33" t="s">
        <v>1450</v>
      </c>
      <c r="B75" s="34">
        <v>24</v>
      </c>
      <c r="C75" s="34">
        <v>20</v>
      </c>
      <c r="D75" s="54">
        <f>ROUND('BEBR 2017 Estimates'!B82,-1)</f>
        <v>30</v>
      </c>
      <c r="E75" s="31">
        <f t="shared" si="20"/>
        <v>6</v>
      </c>
      <c r="F75" s="31">
        <f t="shared" si="21"/>
        <v>10</v>
      </c>
      <c r="G75" s="32">
        <f t="shared" si="22"/>
        <v>0.25</v>
      </c>
      <c r="H75" s="32">
        <f t="shared" si="23"/>
        <v>0.5</v>
      </c>
      <c r="J75" s="190"/>
      <c r="K75" s="190"/>
    </row>
    <row r="76" spans="1:11" ht="15" x14ac:dyDescent="0.2">
      <c r="A76" s="33" t="s">
        <v>70</v>
      </c>
      <c r="B76" s="34">
        <v>10344</v>
      </c>
      <c r="C76" s="34">
        <v>10510</v>
      </c>
      <c r="D76" s="54">
        <f>ROUND('BEBR 2017 Estimates'!B83,-1)</f>
        <v>10530</v>
      </c>
      <c r="E76" s="31">
        <f t="shared" si="20"/>
        <v>186</v>
      </c>
      <c r="F76" s="31">
        <f t="shared" si="21"/>
        <v>20</v>
      </c>
      <c r="G76" s="32">
        <f t="shared" si="22"/>
        <v>1.7981438515081206E-2</v>
      </c>
      <c r="H76" s="32">
        <f t="shared" si="23"/>
        <v>1.9029495718363464E-3</v>
      </c>
      <c r="J76" s="190"/>
      <c r="K76" s="190"/>
    </row>
    <row r="77" spans="1:11" ht="15" x14ac:dyDescent="0.2">
      <c r="A77" s="33" t="s">
        <v>71</v>
      </c>
      <c r="B77" s="34">
        <v>53284</v>
      </c>
      <c r="C77" s="34">
        <v>57230</v>
      </c>
      <c r="D77" s="54">
        <f>ROUND('BEBR 2017 Estimates'!B84,-1)</f>
        <v>57960</v>
      </c>
      <c r="E77" s="31">
        <f t="shared" si="20"/>
        <v>4676</v>
      </c>
      <c r="F77" s="31">
        <f t="shared" si="21"/>
        <v>730</v>
      </c>
      <c r="G77" s="32">
        <f t="shared" si="22"/>
        <v>8.7756174461376776E-2</v>
      </c>
      <c r="H77" s="32">
        <f t="shared" si="23"/>
        <v>1.2755547789620828E-2</v>
      </c>
      <c r="J77" s="190"/>
      <c r="K77" s="190"/>
    </row>
    <row r="78" spans="1:11" ht="15" x14ac:dyDescent="0.2">
      <c r="A78" s="33" t="s">
        <v>72</v>
      </c>
      <c r="B78" s="34">
        <v>122041</v>
      </c>
      <c r="C78" s="34">
        <v>134040</v>
      </c>
      <c r="D78" s="54">
        <f>ROUND('BEBR 2017 Estimates'!B85,-1)</f>
        <v>136250</v>
      </c>
      <c r="E78" s="31">
        <f t="shared" si="20"/>
        <v>14209</v>
      </c>
      <c r="F78" s="31">
        <f t="shared" si="21"/>
        <v>2210</v>
      </c>
      <c r="G78" s="32">
        <f t="shared" si="22"/>
        <v>0.11642808564334936</v>
      </c>
      <c r="H78" s="32">
        <f t="shared" si="23"/>
        <v>1.6487615637123247E-2</v>
      </c>
      <c r="J78" s="190"/>
      <c r="K78" s="190"/>
    </row>
    <row r="79" spans="1:11" ht="15" x14ac:dyDescent="0.2">
      <c r="A79" s="33" t="s">
        <v>73</v>
      </c>
      <c r="B79" s="34">
        <v>41023</v>
      </c>
      <c r="C79" s="34">
        <v>44060</v>
      </c>
      <c r="D79" s="54">
        <f>ROUND('BEBR 2017 Estimates'!B86,-1)</f>
        <v>44410</v>
      </c>
      <c r="E79" s="31">
        <f t="shared" si="20"/>
        <v>3387</v>
      </c>
      <c r="F79" s="31">
        <f t="shared" si="21"/>
        <v>350</v>
      </c>
      <c r="G79" s="32">
        <f t="shared" si="22"/>
        <v>8.2563440021451384E-2</v>
      </c>
      <c r="H79" s="32">
        <f t="shared" si="23"/>
        <v>7.9437131184748079E-3</v>
      </c>
      <c r="J79" s="190"/>
      <c r="K79" s="190"/>
    </row>
    <row r="80" spans="1:11" ht="15" x14ac:dyDescent="0.2">
      <c r="A80" s="33" t="s">
        <v>74</v>
      </c>
      <c r="B80" s="34">
        <v>41363</v>
      </c>
      <c r="C80" s="34">
        <v>44100</v>
      </c>
      <c r="D80" s="54">
        <f>ROUND('BEBR 2017 Estimates'!B87,-1)</f>
        <v>44410</v>
      </c>
      <c r="E80" s="31">
        <f t="shared" si="20"/>
        <v>3047</v>
      </c>
      <c r="F80" s="31">
        <f t="shared" si="21"/>
        <v>310</v>
      </c>
      <c r="G80" s="32">
        <f t="shared" si="22"/>
        <v>7.3664869569421948E-2</v>
      </c>
      <c r="H80" s="32">
        <f t="shared" si="23"/>
        <v>7.0294784580498867E-3</v>
      </c>
      <c r="J80" s="190"/>
      <c r="K80" s="190"/>
    </row>
    <row r="81" spans="1:11" ht="15" x14ac:dyDescent="0.2">
      <c r="A81" s="33" t="s">
        <v>75</v>
      </c>
      <c r="B81" s="34">
        <v>23962</v>
      </c>
      <c r="C81" s="34">
        <v>29590</v>
      </c>
      <c r="D81" s="54">
        <f>ROUND('BEBR 2017 Estimates'!B88,-1)</f>
        <v>31480</v>
      </c>
      <c r="E81" s="31">
        <f t="shared" si="20"/>
        <v>7518</v>
      </c>
      <c r="F81" s="31">
        <f t="shared" si="21"/>
        <v>1890</v>
      </c>
      <c r="G81" s="32">
        <f t="shared" si="22"/>
        <v>0.31374676571237792</v>
      </c>
      <c r="H81" s="32">
        <f t="shared" si="23"/>
        <v>6.3872930043933768E-2</v>
      </c>
      <c r="J81" s="190"/>
      <c r="K81" s="190"/>
    </row>
    <row r="82" spans="1:11" ht="15" x14ac:dyDescent="0.2">
      <c r="A82" s="33" t="s">
        <v>76</v>
      </c>
      <c r="B82" s="34">
        <v>6102</v>
      </c>
      <c r="C82" s="34">
        <v>6320</v>
      </c>
      <c r="D82" s="54">
        <f>ROUND('BEBR 2017 Estimates'!B89,-1)</f>
        <v>6370</v>
      </c>
      <c r="E82" s="31">
        <f t="shared" si="20"/>
        <v>268</v>
      </c>
      <c r="F82" s="31">
        <f t="shared" si="21"/>
        <v>50</v>
      </c>
      <c r="G82" s="32">
        <f t="shared" si="22"/>
        <v>4.3920026220911179E-2</v>
      </c>
      <c r="H82" s="32">
        <f t="shared" si="23"/>
        <v>7.9113924050632917E-3</v>
      </c>
      <c r="J82" s="190"/>
      <c r="K82" s="190"/>
    </row>
    <row r="83" spans="1:11" ht="15" x14ac:dyDescent="0.2">
      <c r="A83" s="33" t="s">
        <v>77</v>
      </c>
      <c r="B83" s="34">
        <v>154019</v>
      </c>
      <c r="C83" s="34">
        <v>161800</v>
      </c>
      <c r="D83" s="54">
        <f>ROUND('BEBR 2017 Estimates'!B90,-1)</f>
        <v>163100</v>
      </c>
      <c r="E83" s="31">
        <f t="shared" si="20"/>
        <v>9081</v>
      </c>
      <c r="F83" s="31">
        <f t="shared" si="21"/>
        <v>1300</v>
      </c>
      <c r="G83" s="32">
        <f t="shared" si="22"/>
        <v>5.8960258149968511E-2</v>
      </c>
      <c r="H83" s="32">
        <f t="shared" si="23"/>
        <v>8.034610630407911E-3</v>
      </c>
      <c r="J83" s="190"/>
      <c r="K83" s="190"/>
    </row>
    <row r="84" spans="1:11" ht="15" x14ac:dyDescent="0.2">
      <c r="A84" s="33" t="s">
        <v>78</v>
      </c>
      <c r="B84" s="34">
        <v>84955</v>
      </c>
      <c r="C84" s="34">
        <v>88330</v>
      </c>
      <c r="D84" s="54">
        <f>ROUND('BEBR 2017 Estimates'!B91,-1)</f>
        <v>88620</v>
      </c>
      <c r="E84" s="31">
        <f t="shared" si="20"/>
        <v>3665</v>
      </c>
      <c r="F84" s="31">
        <f t="shared" si="21"/>
        <v>290</v>
      </c>
      <c r="G84" s="32">
        <f t="shared" si="22"/>
        <v>4.3140486139721032E-2</v>
      </c>
      <c r="H84" s="32">
        <f t="shared" si="23"/>
        <v>3.2831427601041547E-3</v>
      </c>
      <c r="J84" s="190"/>
      <c r="K84" s="190"/>
    </row>
    <row r="85" spans="1:11" ht="15" x14ac:dyDescent="0.2">
      <c r="A85" s="33" t="s">
        <v>79</v>
      </c>
      <c r="B85" s="34">
        <v>99845</v>
      </c>
      <c r="C85" s="34">
        <v>107430</v>
      </c>
      <c r="D85" s="54">
        <f>ROUND('BEBR 2017 Estimates'!B92,-1)</f>
        <v>109440</v>
      </c>
      <c r="E85" s="31">
        <f t="shared" si="20"/>
        <v>9595</v>
      </c>
      <c r="F85" s="31">
        <f t="shared" si="21"/>
        <v>2010</v>
      </c>
      <c r="G85" s="32">
        <f t="shared" si="22"/>
        <v>9.6098953377735497E-2</v>
      </c>
      <c r="H85" s="32">
        <f t="shared" si="23"/>
        <v>1.8709857581681096E-2</v>
      </c>
      <c r="J85" s="190"/>
      <c r="K85" s="190"/>
    </row>
    <row r="86" spans="1:11" ht="15" x14ac:dyDescent="0.2">
      <c r="A86" s="33" t="s">
        <v>80</v>
      </c>
      <c r="B86" s="34">
        <v>670</v>
      </c>
      <c r="C86" s="34">
        <v>680</v>
      </c>
      <c r="D86" s="54">
        <f>ROUND('BEBR 2017 Estimates'!B93,-1)</f>
        <v>690</v>
      </c>
      <c r="E86" s="31">
        <f t="shared" si="20"/>
        <v>20</v>
      </c>
      <c r="F86" s="31">
        <f t="shared" si="21"/>
        <v>10</v>
      </c>
      <c r="G86" s="32">
        <f t="shared" si="22"/>
        <v>2.9850746268656716E-2</v>
      </c>
      <c r="H86" s="32">
        <f t="shared" si="23"/>
        <v>1.4705882352941176E-2</v>
      </c>
      <c r="J86" s="190"/>
      <c r="K86" s="190"/>
    </row>
    <row r="87" spans="1:11" ht="15" x14ac:dyDescent="0.2">
      <c r="A87" s="33" t="s">
        <v>81</v>
      </c>
      <c r="B87" s="37">
        <v>7345</v>
      </c>
      <c r="C87" s="37">
        <v>7570</v>
      </c>
      <c r="D87" s="54">
        <f>ROUND('BEBR 2017 Estimates'!B94,-1)</f>
        <v>7610</v>
      </c>
      <c r="E87" s="31">
        <f t="shared" si="20"/>
        <v>265</v>
      </c>
      <c r="F87" s="31">
        <f t="shared" si="21"/>
        <v>40</v>
      </c>
      <c r="G87" s="32">
        <f t="shared" si="22"/>
        <v>3.6078965282505107E-2</v>
      </c>
      <c r="H87" s="32">
        <f t="shared" si="23"/>
        <v>5.2840158520475562E-3</v>
      </c>
      <c r="J87" s="190"/>
      <c r="K87" s="190"/>
    </row>
    <row r="88" spans="1:11" ht="15" x14ac:dyDescent="0.2">
      <c r="A88" s="33" t="s">
        <v>82</v>
      </c>
      <c r="B88" s="34">
        <v>84439</v>
      </c>
      <c r="C88" s="34">
        <v>90710</v>
      </c>
      <c r="D88" s="54">
        <f>ROUND('BEBR 2017 Estimates'!B95,-1)</f>
        <v>91870</v>
      </c>
      <c r="E88" s="31">
        <f t="shared" si="20"/>
        <v>7431</v>
      </c>
      <c r="F88" s="31">
        <f t="shared" si="21"/>
        <v>1160</v>
      </c>
      <c r="G88" s="32">
        <f t="shared" si="22"/>
        <v>8.8004358175724481E-2</v>
      </c>
      <c r="H88" s="32">
        <f t="shared" si="23"/>
        <v>1.2788005732554293E-2</v>
      </c>
      <c r="J88" s="190"/>
      <c r="K88" s="190"/>
    </row>
    <row r="89" spans="1:11" ht="15" x14ac:dyDescent="0.2">
      <c r="A89" s="33" t="s">
        <v>83</v>
      </c>
      <c r="B89" s="34">
        <v>60427</v>
      </c>
      <c r="C89" s="34">
        <v>63310</v>
      </c>
      <c r="D89" s="54">
        <f>ROUND('BEBR 2017 Estimates'!B96,-1)</f>
        <v>63910</v>
      </c>
      <c r="E89" s="31">
        <f t="shared" si="20"/>
        <v>3483</v>
      </c>
      <c r="F89" s="31">
        <f t="shared" si="21"/>
        <v>600</v>
      </c>
      <c r="G89" s="32">
        <f t="shared" si="22"/>
        <v>5.7639796779585285E-2</v>
      </c>
      <c r="H89" s="32">
        <f t="shared" si="23"/>
        <v>9.4771758016111204E-3</v>
      </c>
      <c r="J89" s="190"/>
      <c r="K89" s="190"/>
    </row>
    <row r="90" spans="1:11" ht="15" x14ac:dyDescent="0.2">
      <c r="A90" s="33" t="s">
        <v>84</v>
      </c>
      <c r="B90" s="34">
        <v>65333</v>
      </c>
      <c r="C90" s="34">
        <v>66530</v>
      </c>
      <c r="D90" s="54">
        <f>ROUND('BEBR 2017 Estimates'!B97,-1)</f>
        <v>66610</v>
      </c>
      <c r="E90" s="31">
        <f t="shared" si="20"/>
        <v>1277</v>
      </c>
      <c r="F90" s="31">
        <f t="shared" si="21"/>
        <v>80</v>
      </c>
      <c r="G90" s="32">
        <f t="shared" si="22"/>
        <v>1.9546018091929039E-2</v>
      </c>
      <c r="H90" s="32">
        <f t="shared" si="23"/>
        <v>1.2024650533593868E-3</v>
      </c>
      <c r="J90" s="190"/>
      <c r="K90" s="190"/>
    </row>
    <row r="91" spans="1:11" ht="15" x14ac:dyDescent="0.2">
      <c r="A91" s="33" t="s">
        <v>85</v>
      </c>
      <c r="B91" s="37">
        <v>14156</v>
      </c>
      <c r="C91" s="37">
        <v>14770</v>
      </c>
      <c r="D91" s="54">
        <f>ROUND('BEBR 2017 Estimates'!B98,-1)</f>
        <v>14910</v>
      </c>
      <c r="E91" s="31">
        <f t="shared" si="20"/>
        <v>754</v>
      </c>
      <c r="F91" s="31">
        <f t="shared" si="21"/>
        <v>140</v>
      </c>
      <c r="G91" s="32">
        <f t="shared" si="22"/>
        <v>5.3263633794857303E-2</v>
      </c>
      <c r="H91" s="32">
        <f t="shared" si="23"/>
        <v>9.4786729857819912E-3</v>
      </c>
      <c r="J91" s="190"/>
      <c r="K91" s="190"/>
    </row>
    <row r="92" spans="1:11" ht="15" x14ac:dyDescent="0.2">
      <c r="A92" s="33" t="s">
        <v>86</v>
      </c>
      <c r="B92" s="34">
        <v>11632</v>
      </c>
      <c r="C92" s="34">
        <v>12450</v>
      </c>
      <c r="D92" s="54">
        <f>ROUND('BEBR 2017 Estimates'!B99,-1)</f>
        <v>12660</v>
      </c>
      <c r="E92" s="31">
        <f t="shared" si="20"/>
        <v>1028</v>
      </c>
      <c r="F92" s="31">
        <f t="shared" si="21"/>
        <v>210</v>
      </c>
      <c r="G92" s="32">
        <f t="shared" si="22"/>
        <v>8.8376891334250349E-2</v>
      </c>
      <c r="H92" s="32">
        <f t="shared" si="23"/>
        <v>1.6867469879518072E-2</v>
      </c>
      <c r="J92" s="190"/>
      <c r="K92" s="190"/>
    </row>
    <row r="93" spans="1:11" ht="15" x14ac:dyDescent="0.2">
      <c r="A93" s="33" t="s">
        <v>143</v>
      </c>
      <c r="B93" s="34">
        <v>17088</v>
      </c>
      <c r="C93" s="34">
        <v>14760</v>
      </c>
      <c r="D93" s="54">
        <f>ROUND('BEBR 2017 Estimates'!B100,-1)</f>
        <v>15010</v>
      </c>
      <c r="E93" s="31">
        <f t="shared" si="20"/>
        <v>-2078</v>
      </c>
      <c r="F93" s="31">
        <f t="shared" si="21"/>
        <v>250</v>
      </c>
      <c r="G93" s="32">
        <f t="shared" si="22"/>
        <v>-0.12160580524344569</v>
      </c>
      <c r="H93" s="32">
        <f t="shared" si="23"/>
        <v>1.6937669376693765E-2</v>
      </c>
      <c r="J93" s="190"/>
      <c r="K93" s="190"/>
    </row>
    <row r="94" spans="1:11" ht="15" x14ac:dyDescent="0.2">
      <c r="A94" s="33"/>
      <c r="B94" s="34"/>
      <c r="C94" s="34"/>
      <c r="D94" s="54"/>
      <c r="E94" s="31"/>
      <c r="F94" s="31"/>
      <c r="G94" s="32"/>
      <c r="H94" s="32"/>
    </row>
    <row r="95" spans="1:11" ht="15.75" x14ac:dyDescent="0.25">
      <c r="A95" s="36" t="s">
        <v>607</v>
      </c>
      <c r="B95" s="35">
        <v>14625</v>
      </c>
      <c r="C95" s="35">
        <v>14600</v>
      </c>
      <c r="D95" s="55">
        <f>ROUND('BEBR 2017 Estimates'!B103,-2)</f>
        <v>15000</v>
      </c>
      <c r="E95" s="27">
        <f>D95-B95</f>
        <v>375</v>
      </c>
      <c r="F95" s="27">
        <f>D95-C95</f>
        <v>400</v>
      </c>
      <c r="G95" s="28">
        <f t="shared" ref="G95:H98" si="24">E95/B95</f>
        <v>2.564102564102564E-2</v>
      </c>
      <c r="H95" s="28">
        <f t="shared" si="24"/>
        <v>2.7397260273972601E-2</v>
      </c>
    </row>
    <row r="96" spans="1:11" ht="15" x14ac:dyDescent="0.2">
      <c r="A96" s="33" t="s">
        <v>88</v>
      </c>
      <c r="B96" s="34">
        <v>536</v>
      </c>
      <c r="C96" s="34">
        <v>560</v>
      </c>
      <c r="D96" s="54">
        <f>ROUND('BEBR 2017 Estimates'!B104,-1)</f>
        <v>570</v>
      </c>
      <c r="E96" s="31">
        <f>D96-B96</f>
        <v>34</v>
      </c>
      <c r="F96" s="31">
        <f>D96-C96</f>
        <v>10</v>
      </c>
      <c r="G96" s="32">
        <f t="shared" si="24"/>
        <v>6.3432835820895525E-2</v>
      </c>
      <c r="H96" s="32">
        <f t="shared" si="24"/>
        <v>1.7857142857142856E-2</v>
      </c>
    </row>
    <row r="97" spans="1:8" ht="15" x14ac:dyDescent="0.2">
      <c r="A97" s="33" t="s">
        <v>89</v>
      </c>
      <c r="B97" s="34">
        <v>2514</v>
      </c>
      <c r="C97" s="34">
        <v>2470</v>
      </c>
      <c r="D97" s="54">
        <f>ROUND('BEBR 2017 Estimates'!B105,-1)</f>
        <v>2490</v>
      </c>
      <c r="E97" s="31">
        <f>D97-B97</f>
        <v>-24</v>
      </c>
      <c r="F97" s="31">
        <f>D97-C97</f>
        <v>20</v>
      </c>
      <c r="G97" s="32">
        <f t="shared" si="24"/>
        <v>-9.5465393794749408E-3</v>
      </c>
      <c r="H97" s="32">
        <f t="shared" si="24"/>
        <v>8.0971659919028341E-3</v>
      </c>
    </row>
    <row r="98" spans="1:8" ht="15" x14ac:dyDescent="0.2">
      <c r="A98" s="33" t="s">
        <v>143</v>
      </c>
      <c r="B98" s="34">
        <v>11575</v>
      </c>
      <c r="C98" s="34">
        <v>11550</v>
      </c>
      <c r="D98" s="54">
        <f>ROUND('BEBR 2017 Estimates'!B106,-1)</f>
        <v>11940</v>
      </c>
      <c r="E98" s="31">
        <f>D98-B98</f>
        <v>365</v>
      </c>
      <c r="F98" s="31">
        <f>D98-C98</f>
        <v>390</v>
      </c>
      <c r="G98" s="32">
        <f t="shared" si="24"/>
        <v>3.1533477321814253E-2</v>
      </c>
      <c r="H98" s="32">
        <f t="shared" si="24"/>
        <v>3.3766233766233764E-2</v>
      </c>
    </row>
    <row r="99" spans="1:8" ht="15" x14ac:dyDescent="0.2">
      <c r="A99" s="33"/>
      <c r="B99" s="34"/>
      <c r="C99" s="34"/>
      <c r="D99" s="54"/>
      <c r="E99" s="31"/>
      <c r="F99" s="31"/>
      <c r="G99" s="32"/>
      <c r="H99" s="32"/>
    </row>
    <row r="100" spans="1:8" ht="15.75" x14ac:dyDescent="0.25">
      <c r="A100" s="36" t="s">
        <v>608</v>
      </c>
      <c r="B100" s="35">
        <v>159978</v>
      </c>
      <c r="C100" s="35">
        <v>170500</v>
      </c>
      <c r="D100" s="35">
        <f>ROUND('BEBR 2017 Estimates'!B109,-2)</f>
        <v>172700</v>
      </c>
      <c r="E100" s="27">
        <f>D100-B100</f>
        <v>12722</v>
      </c>
      <c r="F100" s="27">
        <f>D100-C100</f>
        <v>2200</v>
      </c>
      <c r="G100" s="28">
        <f t="shared" ref="G100:H102" si="25">E100/B100</f>
        <v>7.9523434472239932E-2</v>
      </c>
      <c r="H100" s="28">
        <f t="shared" si="25"/>
        <v>1.2903225806451613E-2</v>
      </c>
    </row>
    <row r="101" spans="1:8" ht="15" x14ac:dyDescent="0.2">
      <c r="A101" s="33" t="s">
        <v>91</v>
      </c>
      <c r="B101" s="34">
        <v>16641</v>
      </c>
      <c r="C101" s="34">
        <v>18370</v>
      </c>
      <c r="D101" s="54">
        <f>ROUND('BEBR 2017 Estimates'!B110,-1)</f>
        <v>18840</v>
      </c>
      <c r="E101" s="31">
        <f>D101-B101</f>
        <v>2199</v>
      </c>
      <c r="F101" s="31">
        <f>D101-C101</f>
        <v>470</v>
      </c>
      <c r="G101" s="32">
        <f t="shared" si="25"/>
        <v>0.13214350099152694</v>
      </c>
      <c r="H101" s="32">
        <f t="shared" si="25"/>
        <v>2.558519324986391E-2</v>
      </c>
    </row>
    <row r="102" spans="1:8" ht="15" x14ac:dyDescent="0.2">
      <c r="A102" s="33" t="s">
        <v>143</v>
      </c>
      <c r="B102" s="34">
        <v>143337</v>
      </c>
      <c r="C102" s="34">
        <v>152080</v>
      </c>
      <c r="D102" s="54">
        <f>ROUND('BEBR 2017 Estimates'!B111,-1)</f>
        <v>153880</v>
      </c>
      <c r="E102" s="31">
        <f>D102-B102</f>
        <v>10543</v>
      </c>
      <c r="F102" s="31">
        <f>D102-C102</f>
        <v>1800</v>
      </c>
      <c r="G102" s="32">
        <f t="shared" si="25"/>
        <v>7.3553932341265685E-2</v>
      </c>
      <c r="H102" s="32">
        <f t="shared" si="25"/>
        <v>1.1835875854813256E-2</v>
      </c>
    </row>
    <row r="103" spans="1:8" ht="15" x14ac:dyDescent="0.2">
      <c r="A103" s="33"/>
      <c r="B103" s="34"/>
      <c r="C103" s="34"/>
      <c r="D103" s="54"/>
      <c r="E103" s="31"/>
      <c r="F103" s="31"/>
      <c r="G103" s="32"/>
      <c r="H103" s="32"/>
    </row>
    <row r="104" spans="1:8" ht="15.75" x14ac:dyDescent="0.25">
      <c r="A104" s="36" t="s">
        <v>609</v>
      </c>
      <c r="B104" s="35">
        <v>141236</v>
      </c>
      <c r="C104" s="35">
        <v>143100</v>
      </c>
      <c r="D104" s="55">
        <f>ROUND('BEBR 2017 Estimates'!B114,-2)</f>
        <v>143800</v>
      </c>
      <c r="E104" s="27">
        <f>D104-B104</f>
        <v>2564</v>
      </c>
      <c r="F104" s="27">
        <f>D104-C104</f>
        <v>700</v>
      </c>
      <c r="G104" s="28">
        <f t="shared" ref="G104:H107" si="26">E104/B104</f>
        <v>1.8154011725055933E-2</v>
      </c>
      <c r="H104" s="28">
        <f t="shared" si="26"/>
        <v>4.8916841369671558E-3</v>
      </c>
    </row>
    <row r="105" spans="1:8" ht="15" x14ac:dyDescent="0.2">
      <c r="A105" s="33" t="s">
        <v>93</v>
      </c>
      <c r="B105" s="34">
        <v>3108</v>
      </c>
      <c r="C105" s="34">
        <v>3140</v>
      </c>
      <c r="D105" s="54">
        <f>ROUND('BEBR 2017 Estimates'!B115,-1)</f>
        <v>3130</v>
      </c>
      <c r="E105" s="31">
        <f>D105-B105</f>
        <v>22</v>
      </c>
      <c r="F105" s="31">
        <f>D105-C105</f>
        <v>-10</v>
      </c>
      <c r="G105" s="32">
        <f t="shared" si="26"/>
        <v>7.0785070785070788E-3</v>
      </c>
      <c r="H105" s="32">
        <f t="shared" si="26"/>
        <v>-3.1847133757961785E-3</v>
      </c>
    </row>
    <row r="106" spans="1:8" ht="15" x14ac:dyDescent="0.2">
      <c r="A106" s="33" t="s">
        <v>94</v>
      </c>
      <c r="B106" s="34">
        <v>7210</v>
      </c>
      <c r="C106" s="34">
        <v>7250</v>
      </c>
      <c r="D106" s="54">
        <f>ROUND('BEBR 2017 Estimates'!B116,-1)</f>
        <v>7270</v>
      </c>
      <c r="E106" s="31">
        <f>D106-B106</f>
        <v>60</v>
      </c>
      <c r="F106" s="31">
        <f>D106-C106</f>
        <v>20</v>
      </c>
      <c r="G106" s="32">
        <f t="shared" si="26"/>
        <v>8.321775312066574E-3</v>
      </c>
      <c r="H106" s="32">
        <f t="shared" si="26"/>
        <v>2.7586206896551722E-3</v>
      </c>
    </row>
    <row r="107" spans="1:8" ht="15" x14ac:dyDescent="0.2">
      <c r="A107" s="33" t="s">
        <v>143</v>
      </c>
      <c r="B107" s="34">
        <v>130918</v>
      </c>
      <c r="C107" s="34">
        <v>132660</v>
      </c>
      <c r="D107" s="54">
        <f>ROUND('BEBR 2017 Estimates'!B117,-1)</f>
        <v>133400</v>
      </c>
      <c r="E107" s="31">
        <f>D107-B107</f>
        <v>2482</v>
      </c>
      <c r="F107" s="31">
        <f>D107-C107</f>
        <v>740</v>
      </c>
      <c r="G107" s="32">
        <f t="shared" si="26"/>
        <v>1.8958431995600298E-2</v>
      </c>
      <c r="H107" s="32">
        <f t="shared" si="26"/>
        <v>5.5781697572742346E-3</v>
      </c>
    </row>
    <row r="108" spans="1:8" ht="15" x14ac:dyDescent="0.2">
      <c r="A108" s="33"/>
      <c r="B108" s="34"/>
      <c r="C108" s="34"/>
      <c r="D108" s="54"/>
      <c r="E108" s="31"/>
      <c r="F108" s="31"/>
      <c r="G108" s="32"/>
      <c r="H108" s="32"/>
    </row>
    <row r="109" spans="1:8" ht="15.75" x14ac:dyDescent="0.25">
      <c r="A109" s="36" t="s">
        <v>610</v>
      </c>
      <c r="B109" s="35">
        <v>190865</v>
      </c>
      <c r="C109" s="35">
        <v>205300</v>
      </c>
      <c r="D109" s="55">
        <f>ROUND('BEBR 2017 Estimates'!B120,-2)</f>
        <v>208500</v>
      </c>
      <c r="E109" s="27">
        <f t="shared" ref="E109:E114" si="27">D109-B109</f>
        <v>17635</v>
      </c>
      <c r="F109" s="27">
        <f t="shared" ref="F109:F114" si="28">D109-C109</f>
        <v>3200</v>
      </c>
      <c r="G109" s="28">
        <f t="shared" ref="G109:H114" si="29">E109/B109</f>
        <v>9.239514840332172E-2</v>
      </c>
      <c r="H109" s="28">
        <f t="shared" si="29"/>
        <v>1.5586945932781296E-2</v>
      </c>
    </row>
    <row r="110" spans="1:8" ht="15" x14ac:dyDescent="0.2">
      <c r="A110" s="33" t="s">
        <v>96</v>
      </c>
      <c r="B110" s="34">
        <v>6908</v>
      </c>
      <c r="C110" s="34">
        <v>7470</v>
      </c>
      <c r="D110" s="54">
        <f>ROUND('BEBR 2017 Estimates'!B121,-1)</f>
        <v>7620</v>
      </c>
      <c r="E110" s="31">
        <f t="shared" si="27"/>
        <v>712</v>
      </c>
      <c r="F110" s="31">
        <f t="shared" si="28"/>
        <v>150</v>
      </c>
      <c r="G110" s="32">
        <f t="shared" si="29"/>
        <v>0.10306890561667632</v>
      </c>
      <c r="H110" s="32">
        <f t="shared" si="29"/>
        <v>2.0080321285140562E-2</v>
      </c>
    </row>
    <row r="111" spans="1:8" ht="15" x14ac:dyDescent="0.2">
      <c r="A111" s="33" t="s">
        <v>97</v>
      </c>
      <c r="B111" s="34">
        <v>1350</v>
      </c>
      <c r="C111" s="34">
        <v>1360</v>
      </c>
      <c r="D111" s="54">
        <f>ROUND('BEBR 2017 Estimates'!B122,-1)</f>
        <v>1360</v>
      </c>
      <c r="E111" s="31">
        <f t="shared" si="27"/>
        <v>10</v>
      </c>
      <c r="F111" s="31">
        <f t="shared" si="28"/>
        <v>0</v>
      </c>
      <c r="G111" s="32">
        <f t="shared" si="29"/>
        <v>7.4074074074074077E-3</v>
      </c>
      <c r="H111" s="32">
        <f t="shared" si="29"/>
        <v>0</v>
      </c>
    </row>
    <row r="112" spans="1:8" ht="15" x14ac:dyDescent="0.2">
      <c r="A112" s="33" t="s">
        <v>98</v>
      </c>
      <c r="B112" s="34">
        <v>8412</v>
      </c>
      <c r="C112" s="34">
        <v>8610</v>
      </c>
      <c r="D112" s="54">
        <f>ROUND('BEBR 2017 Estimates'!B123,-1)</f>
        <v>8620</v>
      </c>
      <c r="E112" s="31">
        <f t="shared" si="27"/>
        <v>208</v>
      </c>
      <c r="F112" s="31">
        <f t="shared" si="28"/>
        <v>10</v>
      </c>
      <c r="G112" s="32">
        <f t="shared" si="29"/>
        <v>2.4726581074655255E-2</v>
      </c>
      <c r="H112" s="32">
        <f t="shared" si="29"/>
        <v>1.1614401858304297E-3</v>
      </c>
    </row>
    <row r="113" spans="1:8" ht="15" x14ac:dyDescent="0.2">
      <c r="A113" s="33" t="s">
        <v>99</v>
      </c>
      <c r="B113" s="34">
        <v>749</v>
      </c>
      <c r="C113" s="34">
        <v>740</v>
      </c>
      <c r="D113" s="54">
        <f>ROUND('BEBR 2017 Estimates'!B124,-1)</f>
        <v>740</v>
      </c>
      <c r="E113" s="31">
        <f t="shared" si="27"/>
        <v>-9</v>
      </c>
      <c r="F113" s="31">
        <f t="shared" si="28"/>
        <v>0</v>
      </c>
      <c r="G113" s="32">
        <f t="shared" si="29"/>
        <v>-1.2016021361815754E-2</v>
      </c>
      <c r="H113" s="32">
        <f t="shared" si="29"/>
        <v>0</v>
      </c>
    </row>
    <row r="114" spans="1:8" ht="15" x14ac:dyDescent="0.2">
      <c r="A114" s="33" t="s">
        <v>143</v>
      </c>
      <c r="B114" s="34">
        <v>173446</v>
      </c>
      <c r="C114" s="34">
        <v>187140</v>
      </c>
      <c r="D114" s="54">
        <f>ROUND('BEBR 2017 Estimates'!B125,-1)</f>
        <v>190210</v>
      </c>
      <c r="E114" s="31">
        <f t="shared" si="27"/>
        <v>16764</v>
      </c>
      <c r="F114" s="31">
        <f t="shared" si="28"/>
        <v>3070</v>
      </c>
      <c r="G114" s="32">
        <f t="shared" si="29"/>
        <v>9.6652560451091413E-2</v>
      </c>
      <c r="H114" s="32">
        <f t="shared" si="29"/>
        <v>1.6404830608100888E-2</v>
      </c>
    </row>
    <row r="115" spans="1:8" ht="15" x14ac:dyDescent="0.2">
      <c r="A115" s="33"/>
      <c r="B115" s="34"/>
      <c r="C115" s="34"/>
      <c r="D115" s="54"/>
      <c r="E115" s="31"/>
      <c r="F115" s="31"/>
      <c r="G115" s="32"/>
      <c r="H115" s="32"/>
    </row>
    <row r="116" spans="1:8" ht="15.75" x14ac:dyDescent="0.25">
      <c r="A116" s="36" t="s">
        <v>611</v>
      </c>
      <c r="B116" s="35">
        <v>321520</v>
      </c>
      <c r="C116" s="35">
        <v>350200</v>
      </c>
      <c r="D116" s="55">
        <f>ROUND('BEBR 2017 Estimates'!B128,-2)</f>
        <v>357500</v>
      </c>
      <c r="E116" s="27">
        <f>D116-B116</f>
        <v>35980</v>
      </c>
      <c r="F116" s="27">
        <f>D116-C116</f>
        <v>7300</v>
      </c>
      <c r="G116" s="28">
        <f t="shared" ref="G116:H120" si="30">E116/B116</f>
        <v>0.11190594675292362</v>
      </c>
      <c r="H116" s="28">
        <f t="shared" si="30"/>
        <v>2.0845231296402054E-2</v>
      </c>
    </row>
    <row r="117" spans="1:8" ht="15" x14ac:dyDescent="0.2">
      <c r="A117" s="33" t="s">
        <v>101</v>
      </c>
      <c r="B117" s="34">
        <v>400</v>
      </c>
      <c r="C117" s="34">
        <v>430</v>
      </c>
      <c r="D117" s="54">
        <f>ROUND('BEBR 2017 Estimates'!B129,-1)</f>
        <v>440</v>
      </c>
      <c r="E117" s="31">
        <f>D117-B117</f>
        <v>40</v>
      </c>
      <c r="F117" s="31">
        <f>D117-C117</f>
        <v>10</v>
      </c>
      <c r="G117" s="32">
        <f t="shared" si="30"/>
        <v>0.1</v>
      </c>
      <c r="H117" s="32">
        <f t="shared" si="30"/>
        <v>2.3255813953488372E-2</v>
      </c>
    </row>
    <row r="118" spans="1:8" ht="15" x14ac:dyDescent="0.2">
      <c r="A118" s="33" t="s">
        <v>102</v>
      </c>
      <c r="B118" s="34">
        <v>16413</v>
      </c>
      <c r="C118" s="34">
        <v>16930</v>
      </c>
      <c r="D118" s="54">
        <f>ROUND('BEBR 2017 Estimates'!B130,-1)</f>
        <v>17040</v>
      </c>
      <c r="E118" s="31">
        <f>D118-B118</f>
        <v>627</v>
      </c>
      <c r="F118" s="31">
        <f>D118-C118</f>
        <v>110</v>
      </c>
      <c r="G118" s="32">
        <f t="shared" si="30"/>
        <v>3.8201425699140923E-2</v>
      </c>
      <c r="H118" s="32">
        <f t="shared" si="30"/>
        <v>6.4973419964559952E-3</v>
      </c>
    </row>
    <row r="119" spans="1:8" ht="15" x14ac:dyDescent="0.2">
      <c r="A119" s="33" t="s">
        <v>103</v>
      </c>
      <c r="B119" s="34">
        <v>19537</v>
      </c>
      <c r="C119" s="34">
        <v>19740</v>
      </c>
      <c r="D119" s="54">
        <f>ROUND('BEBR 2017 Estimates'!B131,-1)</f>
        <v>20200</v>
      </c>
      <c r="E119" s="31">
        <f>D119-B119</f>
        <v>663</v>
      </c>
      <c r="F119" s="31">
        <f>D119-C119</f>
        <v>460</v>
      </c>
      <c r="G119" s="32">
        <f t="shared" si="30"/>
        <v>3.3935609356605417E-2</v>
      </c>
      <c r="H119" s="32">
        <f t="shared" si="30"/>
        <v>2.3302938196555219E-2</v>
      </c>
    </row>
    <row r="120" spans="1:8" ht="15" x14ac:dyDescent="0.2">
      <c r="A120" s="33" t="s">
        <v>143</v>
      </c>
      <c r="B120" s="34">
        <v>285170</v>
      </c>
      <c r="C120" s="34">
        <v>313100</v>
      </c>
      <c r="D120" s="54">
        <f>ROUND('BEBR 2017 Estimates'!B132,-1)</f>
        <v>319800</v>
      </c>
      <c r="E120" s="31">
        <f>D120-B120</f>
        <v>34630</v>
      </c>
      <c r="F120" s="31">
        <f>D120-C120</f>
        <v>6700</v>
      </c>
      <c r="G120" s="32">
        <f t="shared" si="30"/>
        <v>0.12143633622050005</v>
      </c>
      <c r="H120" s="32">
        <f t="shared" si="30"/>
        <v>2.1398914084956883E-2</v>
      </c>
    </row>
    <row r="121" spans="1:8" ht="15" x14ac:dyDescent="0.2">
      <c r="A121" s="33"/>
      <c r="B121" s="34"/>
      <c r="C121" s="34"/>
      <c r="D121" s="54"/>
      <c r="E121" s="31"/>
      <c r="F121" s="31"/>
      <c r="G121" s="32"/>
      <c r="H121" s="32"/>
    </row>
    <row r="122" spans="1:8" ht="15.75" x14ac:dyDescent="0.25">
      <c r="A122" s="36" t="s">
        <v>612</v>
      </c>
      <c r="B122" s="35">
        <v>67531</v>
      </c>
      <c r="C122" s="35">
        <v>68600</v>
      </c>
      <c r="D122" s="55">
        <f>ROUND('BEBR 2017 Estimates'!B135,-2)</f>
        <v>68900</v>
      </c>
      <c r="E122" s="31">
        <f>D122-B122</f>
        <v>1369</v>
      </c>
      <c r="F122" s="31">
        <f>D122-C122</f>
        <v>300</v>
      </c>
      <c r="G122" s="32">
        <f t="shared" ref="G122:H125" si="31">E122/B122</f>
        <v>2.0272171299107078E-2</v>
      </c>
      <c r="H122" s="32">
        <f t="shared" si="31"/>
        <v>4.3731778425655978E-3</v>
      </c>
    </row>
    <row r="123" spans="1:8" ht="15" x14ac:dyDescent="0.2">
      <c r="A123" s="33" t="s">
        <v>105</v>
      </c>
      <c r="B123" s="34">
        <v>567</v>
      </c>
      <c r="C123" s="34">
        <v>550</v>
      </c>
      <c r="D123" s="54">
        <f>ROUND('BEBR 2017 Estimates'!B136,-1)</f>
        <v>560</v>
      </c>
      <c r="E123" s="31">
        <f>D123-B123</f>
        <v>-7</v>
      </c>
      <c r="F123" s="31">
        <f>D123-C123</f>
        <v>10</v>
      </c>
      <c r="G123" s="32">
        <f t="shared" si="31"/>
        <v>-1.2345679012345678E-2</v>
      </c>
      <c r="H123" s="32">
        <f t="shared" si="31"/>
        <v>1.8181818181818181E-2</v>
      </c>
    </row>
    <row r="124" spans="1:8" ht="15" x14ac:dyDescent="0.2">
      <c r="A124" s="33" t="s">
        <v>106</v>
      </c>
      <c r="B124" s="34">
        <v>12046</v>
      </c>
      <c r="C124" s="34">
        <v>12120</v>
      </c>
      <c r="D124" s="54">
        <f>ROUND('BEBR 2017 Estimates'!B137,-1)</f>
        <v>12270</v>
      </c>
      <c r="E124" s="31">
        <f>D124-B124</f>
        <v>224</v>
      </c>
      <c r="F124" s="31">
        <f>D124-C124</f>
        <v>150</v>
      </c>
      <c r="G124" s="32">
        <f t="shared" si="31"/>
        <v>1.8595384359953511E-2</v>
      </c>
      <c r="H124" s="32">
        <f t="shared" si="31"/>
        <v>1.2376237623762377E-2</v>
      </c>
    </row>
    <row r="125" spans="1:8" ht="15" x14ac:dyDescent="0.2">
      <c r="A125" s="33" t="s">
        <v>143</v>
      </c>
      <c r="B125" s="34">
        <v>54918</v>
      </c>
      <c r="C125" s="34">
        <v>55890</v>
      </c>
      <c r="D125" s="54">
        <f>ROUND('BEBR 2017 Estimates'!B138,-1)</f>
        <v>56120</v>
      </c>
      <c r="E125" s="31">
        <f>D125-B125</f>
        <v>1202</v>
      </c>
      <c r="F125" s="31">
        <f>D125-C125</f>
        <v>230</v>
      </c>
      <c r="G125" s="32">
        <f t="shared" si="31"/>
        <v>2.1887177246075969E-2</v>
      </c>
      <c r="H125" s="32">
        <f t="shared" si="31"/>
        <v>4.11522633744856E-3</v>
      </c>
    </row>
    <row r="126" spans="1:8" ht="15" x14ac:dyDescent="0.2">
      <c r="A126" s="33"/>
      <c r="B126" s="34"/>
      <c r="C126" s="34"/>
      <c r="D126" s="54"/>
      <c r="E126" s="31"/>
      <c r="F126" s="31"/>
      <c r="G126" s="32"/>
      <c r="H126" s="32"/>
    </row>
    <row r="127" spans="1:8" ht="15.75" x14ac:dyDescent="0.25">
      <c r="A127" s="36" t="s">
        <v>613</v>
      </c>
      <c r="B127" s="35">
        <v>34862</v>
      </c>
      <c r="C127" s="35">
        <v>35100</v>
      </c>
      <c r="D127" s="55">
        <f>ROUND('BEBR 2017 Estimates'!B141,-2)</f>
        <v>35600</v>
      </c>
      <c r="E127" s="27">
        <f>D127-B127</f>
        <v>738</v>
      </c>
      <c r="F127" s="27">
        <f>D127-C127</f>
        <v>500</v>
      </c>
      <c r="G127" s="28">
        <f t="shared" ref="G127:H129" si="32">E127/B127</f>
        <v>2.1169181343583272E-2</v>
      </c>
      <c r="H127" s="28">
        <f t="shared" si="32"/>
        <v>1.4245014245014245E-2</v>
      </c>
    </row>
    <row r="128" spans="1:8" ht="15" x14ac:dyDescent="0.2">
      <c r="A128" s="33" t="s">
        <v>108</v>
      </c>
      <c r="B128" s="34">
        <v>7637</v>
      </c>
      <c r="C128" s="34">
        <v>7630</v>
      </c>
      <c r="D128" s="54">
        <f>ROUND('BEBR 2017 Estimates'!B142,-1)</f>
        <v>7680</v>
      </c>
      <c r="E128" s="31">
        <f>D128-B128</f>
        <v>43</v>
      </c>
      <c r="F128" s="31">
        <f>D128-C128</f>
        <v>50</v>
      </c>
      <c r="G128" s="32">
        <f t="shared" si="32"/>
        <v>5.6304831740212127E-3</v>
      </c>
      <c r="H128" s="32">
        <f t="shared" si="32"/>
        <v>6.55307994757536E-3</v>
      </c>
    </row>
    <row r="129" spans="1:8" ht="15" x14ac:dyDescent="0.2">
      <c r="A129" s="33" t="s">
        <v>143</v>
      </c>
      <c r="B129" s="34">
        <v>27225</v>
      </c>
      <c r="C129" s="34">
        <v>27510</v>
      </c>
      <c r="D129" s="54">
        <f>ROUND('BEBR 2017 Estimates'!B143,-1)</f>
        <v>27940</v>
      </c>
      <c r="E129" s="31">
        <f>D129-B129</f>
        <v>715</v>
      </c>
      <c r="F129" s="31">
        <f>D129-C129</f>
        <v>430</v>
      </c>
      <c r="G129" s="32">
        <f t="shared" si="32"/>
        <v>2.6262626262626262E-2</v>
      </c>
      <c r="H129" s="32">
        <f t="shared" si="32"/>
        <v>1.5630679752817157E-2</v>
      </c>
    </row>
    <row r="130" spans="1:8" ht="15" x14ac:dyDescent="0.2">
      <c r="A130" s="33"/>
      <c r="B130" s="34"/>
      <c r="C130" s="34"/>
      <c r="D130" s="54"/>
      <c r="E130" s="31"/>
      <c r="F130" s="31"/>
      <c r="G130" s="32"/>
      <c r="H130" s="32"/>
    </row>
    <row r="131" spans="1:8" ht="15.75" x14ac:dyDescent="0.25">
      <c r="A131" s="36" t="s">
        <v>614</v>
      </c>
      <c r="B131" s="35">
        <v>16422</v>
      </c>
      <c r="C131" s="35">
        <v>16800</v>
      </c>
      <c r="D131" s="55">
        <f>ROUND('BEBR 2017 Estimates'!B146,-2)</f>
        <v>16700</v>
      </c>
      <c r="E131" s="27">
        <f>D131-B131</f>
        <v>278</v>
      </c>
      <c r="F131" s="27">
        <f>D131-C131</f>
        <v>-100</v>
      </c>
      <c r="G131" s="28">
        <f t="shared" ref="G131:H134" si="33">E131/B131</f>
        <v>1.6928510534648642E-2</v>
      </c>
      <c r="H131" s="28">
        <f t="shared" si="33"/>
        <v>-5.9523809523809521E-3</v>
      </c>
    </row>
    <row r="132" spans="1:8" ht="15" x14ac:dyDescent="0.2">
      <c r="A132" s="33" t="s">
        <v>110</v>
      </c>
      <c r="B132" s="34">
        <v>1728</v>
      </c>
      <c r="C132" s="34">
        <v>1700</v>
      </c>
      <c r="D132" s="54">
        <f>ROUND('BEBR 2017 Estimates'!B147,-1)</f>
        <v>1700</v>
      </c>
      <c r="E132" s="31">
        <f>D132-B132</f>
        <v>-28</v>
      </c>
      <c r="F132" s="31">
        <f>D132-C132</f>
        <v>0</v>
      </c>
      <c r="G132" s="32">
        <f t="shared" si="33"/>
        <v>-1.6203703703703703E-2</v>
      </c>
      <c r="H132" s="32">
        <f t="shared" si="33"/>
        <v>0</v>
      </c>
    </row>
    <row r="133" spans="1:8" ht="15" x14ac:dyDescent="0.2">
      <c r="A133" s="33" t="s">
        <v>111</v>
      </c>
      <c r="B133" s="34">
        <v>169</v>
      </c>
      <c r="C133" s="34">
        <v>170</v>
      </c>
      <c r="D133" s="54">
        <f>ROUND('BEBR 2017 Estimates'!B148,-1)</f>
        <v>170</v>
      </c>
      <c r="E133" s="31">
        <f>D133-B133</f>
        <v>1</v>
      </c>
      <c r="F133" s="31">
        <f>D133-C133</f>
        <v>0</v>
      </c>
      <c r="G133" s="32">
        <f t="shared" si="33"/>
        <v>5.9171597633136093E-3</v>
      </c>
      <c r="H133" s="32">
        <f t="shared" si="33"/>
        <v>0</v>
      </c>
    </row>
    <row r="134" spans="1:8" ht="15" x14ac:dyDescent="0.2">
      <c r="A134" s="33" t="s">
        <v>143</v>
      </c>
      <c r="B134" s="34">
        <v>14525</v>
      </c>
      <c r="C134" s="34">
        <v>14900</v>
      </c>
      <c r="D134" s="54">
        <f>ROUND('BEBR 2017 Estimates'!B149,-1)</f>
        <v>14850</v>
      </c>
      <c r="E134" s="31">
        <f>D134-B134</f>
        <v>325</v>
      </c>
      <c r="F134" s="31">
        <f>D134-C134</f>
        <v>-50</v>
      </c>
      <c r="G134" s="32">
        <f t="shared" si="33"/>
        <v>2.2375215146299483E-2</v>
      </c>
      <c r="H134" s="32">
        <f t="shared" si="33"/>
        <v>-3.3557046979865771E-3</v>
      </c>
    </row>
    <row r="135" spans="1:8" ht="15" hidden="1" x14ac:dyDescent="0.2">
      <c r="A135" s="33"/>
      <c r="B135" s="34"/>
      <c r="C135" s="34"/>
      <c r="D135" s="54"/>
      <c r="E135" s="31"/>
      <c r="F135" s="31"/>
      <c r="G135" s="32"/>
      <c r="H135" s="32"/>
    </row>
    <row r="136" spans="1:8" ht="15.75" x14ac:dyDescent="0.25">
      <c r="A136" s="36" t="s">
        <v>615</v>
      </c>
      <c r="B136" s="35">
        <v>864263</v>
      </c>
      <c r="C136" s="35">
        <v>923600</v>
      </c>
      <c r="D136" s="55">
        <f>ROUND('BEBR 2017 Estimates'!B152,-2)</f>
        <v>936800</v>
      </c>
      <c r="E136" s="27">
        <f t="shared" ref="E136:E141" si="34">D136-B136</f>
        <v>72537</v>
      </c>
      <c r="F136" s="27">
        <f t="shared" ref="F136:F141" si="35">D136-C136</f>
        <v>13200</v>
      </c>
      <c r="G136" s="28">
        <f t="shared" ref="G136:H141" si="36">E136/B136</f>
        <v>8.392931318360268E-2</v>
      </c>
      <c r="H136" s="28">
        <f t="shared" si="36"/>
        <v>1.429190125595496E-2</v>
      </c>
    </row>
    <row r="137" spans="1:8" ht="15" x14ac:dyDescent="0.2">
      <c r="A137" s="33" t="s">
        <v>113</v>
      </c>
      <c r="B137" s="34">
        <v>12655</v>
      </c>
      <c r="C137" s="34">
        <v>13240</v>
      </c>
      <c r="D137" s="54">
        <f>ROUND('BEBR 2017 Estimates'!B153,-1)</f>
        <v>13420</v>
      </c>
      <c r="E137" s="31">
        <f t="shared" si="34"/>
        <v>765</v>
      </c>
      <c r="F137" s="31">
        <f t="shared" si="35"/>
        <v>180</v>
      </c>
      <c r="G137" s="32">
        <f t="shared" si="36"/>
        <v>6.0450414855788226E-2</v>
      </c>
      <c r="H137" s="32">
        <f t="shared" si="36"/>
        <v>1.3595166163141994E-2</v>
      </c>
    </row>
    <row r="138" spans="1:8" ht="15" x14ac:dyDescent="0.2">
      <c r="A138" s="33" t="s">
        <v>114</v>
      </c>
      <c r="B138" s="34">
        <v>1425</v>
      </c>
      <c r="C138" s="34">
        <v>1390</v>
      </c>
      <c r="D138" s="54">
        <f>ROUND('BEBR 2017 Estimates'!B154,-1)</f>
        <v>1410</v>
      </c>
      <c r="E138" s="31">
        <f t="shared" si="34"/>
        <v>-15</v>
      </c>
      <c r="F138" s="31">
        <f t="shared" si="35"/>
        <v>20</v>
      </c>
      <c r="G138" s="32">
        <f t="shared" si="36"/>
        <v>-1.0526315789473684E-2</v>
      </c>
      <c r="H138" s="32">
        <f t="shared" si="36"/>
        <v>1.4388489208633094E-2</v>
      </c>
    </row>
    <row r="139" spans="1:8" ht="15" x14ac:dyDescent="0.2">
      <c r="A139" s="33" t="s">
        <v>115</v>
      </c>
      <c r="B139" s="34">
        <v>821784</v>
      </c>
      <c r="C139" s="34">
        <v>878460</v>
      </c>
      <c r="D139" s="54">
        <f>ROUND('BEBR 2017 Estimates'!B155,-1)</f>
        <v>891210</v>
      </c>
      <c r="E139" s="31">
        <f t="shared" si="34"/>
        <v>69426</v>
      </c>
      <c r="F139" s="31">
        <f t="shared" si="35"/>
        <v>12750</v>
      </c>
      <c r="G139" s="32">
        <f t="shared" si="36"/>
        <v>8.4482053678338831E-2</v>
      </c>
      <c r="H139" s="32">
        <f t="shared" si="36"/>
        <v>1.4514035926507752E-2</v>
      </c>
    </row>
    <row r="140" spans="1:8" ht="15" x14ac:dyDescent="0.2">
      <c r="A140" s="33" t="s">
        <v>116</v>
      </c>
      <c r="B140" s="34">
        <v>21362</v>
      </c>
      <c r="C140" s="34">
        <v>23290</v>
      </c>
      <c r="D140" s="54">
        <f>ROUND('BEBR 2017 Estimates'!B156,-1)</f>
        <v>23500</v>
      </c>
      <c r="E140" s="31">
        <f t="shared" si="34"/>
        <v>2138</v>
      </c>
      <c r="F140" s="31">
        <f t="shared" si="35"/>
        <v>210</v>
      </c>
      <c r="G140" s="32">
        <f t="shared" si="36"/>
        <v>0.1000842617732422</v>
      </c>
      <c r="H140" s="32">
        <f t="shared" si="36"/>
        <v>9.0167453842851016E-3</v>
      </c>
    </row>
    <row r="141" spans="1:8" ht="15" x14ac:dyDescent="0.2">
      <c r="A141" s="33" t="s">
        <v>117</v>
      </c>
      <c r="B141" s="34">
        <v>7037</v>
      </c>
      <c r="C141" s="34">
        <v>7270</v>
      </c>
      <c r="D141" s="54">
        <f>ROUND('BEBR 2017 Estimates'!B157,-1)</f>
        <v>7280</v>
      </c>
      <c r="E141" s="31">
        <f t="shared" si="34"/>
        <v>243</v>
      </c>
      <c r="F141" s="31">
        <f t="shared" si="35"/>
        <v>10</v>
      </c>
      <c r="G141" s="32">
        <f t="shared" si="36"/>
        <v>3.4531760693477333E-2</v>
      </c>
      <c r="H141" s="32">
        <f t="shared" si="36"/>
        <v>1.375515818431912E-3</v>
      </c>
    </row>
    <row r="142" spans="1:8" ht="15" x14ac:dyDescent="0.2">
      <c r="A142" s="33"/>
      <c r="B142" s="34"/>
      <c r="C142" s="34"/>
      <c r="D142" s="34"/>
      <c r="E142" s="31"/>
      <c r="F142" s="31"/>
      <c r="G142" s="32"/>
      <c r="H142" s="32"/>
    </row>
    <row r="143" spans="1:8" ht="15.75" x14ac:dyDescent="0.25">
      <c r="A143" s="36" t="s">
        <v>616</v>
      </c>
      <c r="B143" s="35">
        <v>297619</v>
      </c>
      <c r="C143" s="35">
        <v>310000</v>
      </c>
      <c r="D143" s="35">
        <f>ROUND('BEBR 2017 Estimates'!B160,-2)</f>
        <v>313400</v>
      </c>
      <c r="E143" s="27">
        <f>D143-B143</f>
        <v>15781</v>
      </c>
      <c r="F143" s="27">
        <f>D143-C143</f>
        <v>3400</v>
      </c>
      <c r="G143" s="28">
        <f t="shared" ref="G143:H146" si="37">E143/B143</f>
        <v>5.3024168483866957E-2</v>
      </c>
      <c r="H143" s="28">
        <f t="shared" si="37"/>
        <v>1.0967741935483871E-2</v>
      </c>
    </row>
    <row r="144" spans="1:8" ht="15" x14ac:dyDescent="0.2">
      <c r="A144" s="33" t="s">
        <v>119</v>
      </c>
      <c r="B144" s="34">
        <v>1698</v>
      </c>
      <c r="C144" s="34">
        <v>1540</v>
      </c>
      <c r="D144" s="54">
        <f>ROUND('BEBR 2017 Estimates'!B161,-1)</f>
        <v>1540</v>
      </c>
      <c r="E144" s="31">
        <f>D144-B144</f>
        <v>-158</v>
      </c>
      <c r="F144" s="31">
        <f>D144-C144</f>
        <v>0</v>
      </c>
      <c r="G144" s="32">
        <f t="shared" si="37"/>
        <v>-9.3050647820965837E-2</v>
      </c>
      <c r="H144" s="32">
        <f t="shared" si="37"/>
        <v>0</v>
      </c>
    </row>
    <row r="145" spans="1:8" ht="15" x14ac:dyDescent="0.2">
      <c r="A145" s="33" t="s">
        <v>120</v>
      </c>
      <c r="B145" s="34">
        <v>51923</v>
      </c>
      <c r="C145" s="34">
        <v>53690</v>
      </c>
      <c r="D145" s="54">
        <f>ROUND('BEBR 2017 Estimates'!B162,-1)</f>
        <v>54070</v>
      </c>
      <c r="E145" s="31">
        <f>D145-B145</f>
        <v>2147</v>
      </c>
      <c r="F145" s="31">
        <f>D145-C145</f>
        <v>380</v>
      </c>
      <c r="G145" s="32">
        <f t="shared" si="37"/>
        <v>4.1349690888430948E-2</v>
      </c>
      <c r="H145" s="32">
        <f t="shared" si="37"/>
        <v>7.0776680946172468E-3</v>
      </c>
    </row>
    <row r="146" spans="1:8" ht="15" x14ac:dyDescent="0.2">
      <c r="A146" s="33" t="s">
        <v>143</v>
      </c>
      <c r="B146" s="34">
        <v>243998</v>
      </c>
      <c r="C146" s="34">
        <v>254760</v>
      </c>
      <c r="D146" s="54">
        <f>ROUND('BEBR 2017 Estimates'!B163,-1)</f>
        <v>257770</v>
      </c>
      <c r="E146" s="31">
        <f>D146-B146</f>
        <v>13772</v>
      </c>
      <c r="F146" s="31">
        <f>D146-C146</f>
        <v>3010</v>
      </c>
      <c r="G146" s="32">
        <f t="shared" si="37"/>
        <v>5.644308559906229E-2</v>
      </c>
      <c r="H146" s="32">
        <f t="shared" si="37"/>
        <v>1.1815041607787721E-2</v>
      </c>
    </row>
    <row r="147" spans="1:8" ht="15" x14ac:dyDescent="0.2">
      <c r="A147" s="33"/>
      <c r="B147" s="34"/>
      <c r="C147" s="34"/>
      <c r="D147" s="54"/>
      <c r="E147" s="31"/>
      <c r="F147" s="31"/>
      <c r="G147" s="32"/>
      <c r="H147" s="32"/>
    </row>
    <row r="148" spans="1:8" ht="15.75" x14ac:dyDescent="0.25">
      <c r="A148" s="36" t="s">
        <v>617</v>
      </c>
      <c r="B148" s="35">
        <v>95696</v>
      </c>
      <c r="C148" s="35">
        <v>103100</v>
      </c>
      <c r="D148" s="55">
        <f>ROUND('BEBR 2017 Estimates'!B166,-2)</f>
        <v>105200</v>
      </c>
      <c r="E148" s="27">
        <f t="shared" ref="E148:E154" si="38">D148-B148</f>
        <v>9504</v>
      </c>
      <c r="F148" s="27">
        <f t="shared" ref="F148:F154" si="39">D148-C148</f>
        <v>2100</v>
      </c>
      <c r="G148" s="28">
        <f t="shared" ref="G148:H154" si="40">E148/B148</f>
        <v>9.9314495903695038E-2</v>
      </c>
      <c r="H148" s="28">
        <f t="shared" si="40"/>
        <v>2.0368574199806012E-2</v>
      </c>
    </row>
    <row r="149" spans="1:8" ht="15" x14ac:dyDescent="0.2">
      <c r="A149" s="33" t="s">
        <v>122</v>
      </c>
      <c r="B149" s="34">
        <v>338</v>
      </c>
      <c r="C149" s="34">
        <v>370</v>
      </c>
      <c r="D149" s="54">
        <f>ROUND('BEBR 2017 Estimates'!B167,-1)</f>
        <v>380</v>
      </c>
      <c r="E149" s="31">
        <f t="shared" si="38"/>
        <v>42</v>
      </c>
      <c r="F149" s="31">
        <f t="shared" si="39"/>
        <v>10</v>
      </c>
      <c r="G149" s="32">
        <f t="shared" si="40"/>
        <v>0.1242603550295858</v>
      </c>
      <c r="H149" s="32">
        <f t="shared" si="40"/>
        <v>2.7027027027027029E-2</v>
      </c>
    </row>
    <row r="150" spans="1:8" ht="15" x14ac:dyDescent="0.2">
      <c r="A150" s="33" t="s">
        <v>123</v>
      </c>
      <c r="B150" s="34">
        <v>2676</v>
      </c>
      <c r="C150" s="34">
        <v>2920</v>
      </c>
      <c r="D150" s="54">
        <f>ROUND('BEBR 2017 Estimates'!B168,-1)</f>
        <v>2930</v>
      </c>
      <c r="E150" s="31">
        <f t="shared" si="38"/>
        <v>254</v>
      </c>
      <c r="F150" s="31">
        <f t="shared" si="39"/>
        <v>10</v>
      </c>
      <c r="G150" s="32">
        <f t="shared" si="40"/>
        <v>9.4917787742899856E-2</v>
      </c>
      <c r="H150" s="32">
        <f t="shared" si="40"/>
        <v>3.4246575342465752E-3</v>
      </c>
    </row>
    <row r="151" spans="1:8" ht="15" x14ac:dyDescent="0.2">
      <c r="A151" s="33" t="s">
        <v>124</v>
      </c>
      <c r="B151" s="34">
        <v>4424</v>
      </c>
      <c r="C151" s="34">
        <v>4580</v>
      </c>
      <c r="D151" s="54">
        <f>ROUND('BEBR 2017 Estimates'!B169,-1)</f>
        <v>4630</v>
      </c>
      <c r="E151" s="31">
        <f t="shared" si="38"/>
        <v>206</v>
      </c>
      <c r="F151" s="31">
        <f t="shared" si="39"/>
        <v>50</v>
      </c>
      <c r="G151" s="32">
        <f t="shared" si="40"/>
        <v>4.6564195298372517E-2</v>
      </c>
      <c r="H151" s="32">
        <f t="shared" si="40"/>
        <v>1.0917030567685589E-2</v>
      </c>
    </row>
    <row r="152" spans="1:8" ht="15" x14ac:dyDescent="0.2">
      <c r="A152" s="33" t="s">
        <v>125</v>
      </c>
      <c r="B152" s="34">
        <v>16</v>
      </c>
      <c r="C152" s="34">
        <v>4</v>
      </c>
      <c r="D152" s="54">
        <v>4</v>
      </c>
      <c r="E152" s="31">
        <f t="shared" si="38"/>
        <v>-12</v>
      </c>
      <c r="F152" s="31">
        <f t="shared" si="39"/>
        <v>0</v>
      </c>
      <c r="G152" s="32">
        <v>0</v>
      </c>
      <c r="H152" s="32">
        <f t="shared" si="40"/>
        <v>0</v>
      </c>
    </row>
    <row r="153" spans="1:8" ht="15" x14ac:dyDescent="0.2">
      <c r="A153" s="33" t="s">
        <v>126</v>
      </c>
      <c r="B153" s="34">
        <v>75180</v>
      </c>
      <c r="C153" s="34">
        <v>81180</v>
      </c>
      <c r="D153" s="54">
        <f>ROUND('BEBR 2017 Estimates'!B171,-1)</f>
        <v>82760</v>
      </c>
      <c r="E153" s="31">
        <f t="shared" si="38"/>
        <v>7580</v>
      </c>
      <c r="F153" s="31">
        <f t="shared" si="39"/>
        <v>1580</v>
      </c>
      <c r="G153" s="32">
        <f t="shared" si="40"/>
        <v>0.10082468741686619</v>
      </c>
      <c r="H153" s="32">
        <f t="shared" si="40"/>
        <v>1.9462921901946293E-2</v>
      </c>
    </row>
    <row r="154" spans="1:8" ht="15" x14ac:dyDescent="0.2">
      <c r="A154" s="33" t="s">
        <v>143</v>
      </c>
      <c r="B154" s="34">
        <v>13062</v>
      </c>
      <c r="C154" s="34">
        <v>14040</v>
      </c>
      <c r="D154" s="54">
        <f>ROUND('BEBR 2017 Estimates'!B172,-1)</f>
        <v>14460</v>
      </c>
      <c r="E154" s="31">
        <f t="shared" si="38"/>
        <v>1398</v>
      </c>
      <c r="F154" s="31">
        <f t="shared" si="39"/>
        <v>420</v>
      </c>
      <c r="G154" s="32">
        <f t="shared" si="40"/>
        <v>0.10702802021129995</v>
      </c>
      <c r="H154" s="32">
        <f t="shared" si="40"/>
        <v>2.9914529914529916E-2</v>
      </c>
    </row>
    <row r="155" spans="1:8" ht="15" x14ac:dyDescent="0.2">
      <c r="A155" s="33"/>
      <c r="B155" s="34"/>
      <c r="C155" s="34"/>
      <c r="D155" s="54"/>
      <c r="E155" s="31"/>
      <c r="F155" s="31"/>
      <c r="G155" s="32"/>
      <c r="H155" s="32"/>
    </row>
    <row r="156" spans="1:8" ht="15.75" x14ac:dyDescent="0.25">
      <c r="A156" s="36" t="s">
        <v>618</v>
      </c>
      <c r="B156" s="35">
        <v>11549</v>
      </c>
      <c r="C156" s="35">
        <v>11900</v>
      </c>
      <c r="D156" s="55">
        <f>ROUND('BEBR 2017 Estimates'!B175,-2)</f>
        <v>12200</v>
      </c>
      <c r="E156" s="27">
        <f>D156-B156</f>
        <v>651</v>
      </c>
      <c r="F156" s="27">
        <f>D156-C156</f>
        <v>300</v>
      </c>
      <c r="G156" s="28">
        <f t="shared" ref="G156:H159" si="41">E156/B156</f>
        <v>5.6368516754697374E-2</v>
      </c>
      <c r="H156" s="28">
        <f t="shared" si="41"/>
        <v>2.5210084033613446E-2</v>
      </c>
    </row>
    <row r="157" spans="1:8" ht="15" x14ac:dyDescent="0.2">
      <c r="A157" s="33" t="s">
        <v>128</v>
      </c>
      <c r="B157" s="34">
        <v>2231</v>
      </c>
      <c r="C157" s="34">
        <v>2310</v>
      </c>
      <c r="D157" s="54">
        <f>ROUND('BEBR 2017 Estimates'!B176,-1)</f>
        <v>2330</v>
      </c>
      <c r="E157" s="31">
        <f>D157-B157</f>
        <v>99</v>
      </c>
      <c r="F157" s="31">
        <f>D157-C157</f>
        <v>20</v>
      </c>
      <c r="G157" s="32">
        <f t="shared" si="41"/>
        <v>4.4374719856566561E-2</v>
      </c>
      <c r="H157" s="32">
        <f t="shared" si="41"/>
        <v>8.658008658008658E-3</v>
      </c>
    </row>
    <row r="158" spans="1:8" ht="15" x14ac:dyDescent="0.2">
      <c r="A158" s="33" t="s">
        <v>129</v>
      </c>
      <c r="B158" s="34">
        <v>2778</v>
      </c>
      <c r="C158" s="34">
        <v>3110</v>
      </c>
      <c r="D158" s="54">
        <f>ROUND('BEBR 2017 Estimates'!B177,-1)</f>
        <v>2830</v>
      </c>
      <c r="E158" s="31">
        <f>D158-B158</f>
        <v>52</v>
      </c>
      <c r="F158" s="31">
        <f>D158-C158</f>
        <v>-280</v>
      </c>
      <c r="G158" s="32">
        <f t="shared" si="41"/>
        <v>1.8718502519798418E-2</v>
      </c>
      <c r="H158" s="32">
        <f t="shared" si="41"/>
        <v>-9.0032154340836015E-2</v>
      </c>
    </row>
    <row r="159" spans="1:8" ht="15" x14ac:dyDescent="0.2">
      <c r="A159" s="33" t="s">
        <v>143</v>
      </c>
      <c r="B159" s="34">
        <v>6540</v>
      </c>
      <c r="C159" s="34">
        <v>6500</v>
      </c>
      <c r="D159" s="54">
        <f>ROUND('BEBR 2017 Estimates'!B178,-1)</f>
        <v>7000</v>
      </c>
      <c r="E159" s="31">
        <f>D159-B159</f>
        <v>460</v>
      </c>
      <c r="F159" s="31">
        <f>D159-C159</f>
        <v>500</v>
      </c>
      <c r="G159" s="32">
        <f t="shared" si="41"/>
        <v>7.0336391437308868E-2</v>
      </c>
      <c r="H159" s="32">
        <f t="shared" si="41"/>
        <v>7.6923076923076927E-2</v>
      </c>
    </row>
    <row r="160" spans="1:8" ht="15" x14ac:dyDescent="0.2">
      <c r="A160" s="33"/>
      <c r="B160" s="34"/>
      <c r="C160" s="34"/>
      <c r="D160" s="54"/>
      <c r="E160" s="31"/>
      <c r="F160" s="31"/>
      <c r="G160" s="32"/>
      <c r="H160" s="32"/>
    </row>
    <row r="161" spans="1:8" ht="15.75" x14ac:dyDescent="0.25">
      <c r="A161" s="36" t="s">
        <v>619</v>
      </c>
      <c r="B161" s="35">
        <v>46389</v>
      </c>
      <c r="C161" s="35">
        <v>48500</v>
      </c>
      <c r="D161" s="55">
        <f>ROUND('BEBR 2017 Estimates'!B181,-2)</f>
        <v>48300</v>
      </c>
      <c r="E161" s="27">
        <f t="shared" ref="E161:E168" si="42">D161-B161</f>
        <v>1911</v>
      </c>
      <c r="F161" s="27">
        <f t="shared" ref="F161:F168" si="43">D161-C161</f>
        <v>-200</v>
      </c>
      <c r="G161" s="28">
        <f t="shared" ref="G161:H168" si="44">E161/B161</f>
        <v>4.1195110909913991E-2</v>
      </c>
      <c r="H161" s="28">
        <f t="shared" si="44"/>
        <v>-4.1237113402061857E-3</v>
      </c>
    </row>
    <row r="162" spans="1:8" ht="15" x14ac:dyDescent="0.2">
      <c r="A162" s="33" t="s">
        <v>131</v>
      </c>
      <c r="B162" s="34">
        <v>3652</v>
      </c>
      <c r="C162" s="34">
        <v>3120</v>
      </c>
      <c r="D162" s="54">
        <f>ROUND('BEBR 2017 Estimates'!B182,-1)</f>
        <v>3210</v>
      </c>
      <c r="E162" s="31">
        <f t="shared" si="42"/>
        <v>-442</v>
      </c>
      <c r="F162" s="31">
        <f t="shared" si="43"/>
        <v>90</v>
      </c>
      <c r="G162" s="32">
        <f t="shared" si="44"/>
        <v>-0.12102957283680175</v>
      </c>
      <c r="H162" s="32">
        <f t="shared" si="44"/>
        <v>2.8846153846153848E-2</v>
      </c>
    </row>
    <row r="163" spans="1:8" ht="15" x14ac:dyDescent="0.2">
      <c r="A163" s="33" t="s">
        <v>132</v>
      </c>
      <c r="B163" s="34">
        <v>602</v>
      </c>
      <c r="C163" s="34">
        <v>630</v>
      </c>
      <c r="D163" s="54">
        <f>ROUND('BEBR 2017 Estimates'!B183,-1)</f>
        <v>610</v>
      </c>
      <c r="E163" s="31">
        <f t="shared" si="42"/>
        <v>8</v>
      </c>
      <c r="F163" s="31">
        <f t="shared" si="43"/>
        <v>-20</v>
      </c>
      <c r="G163" s="32">
        <f t="shared" si="44"/>
        <v>1.3289036544850499E-2</v>
      </c>
      <c r="H163" s="32">
        <f t="shared" si="44"/>
        <v>-3.1746031746031744E-2</v>
      </c>
    </row>
    <row r="164" spans="1:8" ht="15" x14ac:dyDescent="0.2">
      <c r="A164" s="33" t="s">
        <v>133</v>
      </c>
      <c r="B164" s="34">
        <v>1460</v>
      </c>
      <c r="C164" s="34">
        <v>1690</v>
      </c>
      <c r="D164" s="54">
        <f>ROUND('BEBR 2017 Estimates'!B184,-1)</f>
        <v>1700</v>
      </c>
      <c r="E164" s="31">
        <f t="shared" si="42"/>
        <v>240</v>
      </c>
      <c r="F164" s="31">
        <f t="shared" si="43"/>
        <v>10</v>
      </c>
      <c r="G164" s="32">
        <f t="shared" si="44"/>
        <v>0.16438356164383561</v>
      </c>
      <c r="H164" s="32">
        <f t="shared" si="44"/>
        <v>5.9171597633136093E-3</v>
      </c>
    </row>
    <row r="165" spans="1:8" ht="15" x14ac:dyDescent="0.2">
      <c r="A165" s="33" t="s">
        <v>134</v>
      </c>
      <c r="B165" s="34">
        <v>1754</v>
      </c>
      <c r="C165" s="34">
        <v>1750</v>
      </c>
      <c r="D165" s="54">
        <f>ROUND('BEBR 2017 Estimates'!B185,-1)</f>
        <v>1830</v>
      </c>
      <c r="E165" s="31">
        <f t="shared" si="42"/>
        <v>76</v>
      </c>
      <c r="F165" s="31">
        <f t="shared" si="43"/>
        <v>80</v>
      </c>
      <c r="G165" s="32">
        <f t="shared" si="44"/>
        <v>4.3329532497149374E-2</v>
      </c>
      <c r="H165" s="32">
        <f t="shared" si="44"/>
        <v>4.5714285714285714E-2</v>
      </c>
    </row>
    <row r="166" spans="1:8" ht="15" x14ac:dyDescent="0.2">
      <c r="A166" s="33" t="s">
        <v>135</v>
      </c>
      <c r="B166" s="34">
        <v>3004</v>
      </c>
      <c r="C166" s="34">
        <v>3380</v>
      </c>
      <c r="D166" s="54">
        <f>ROUND('BEBR 2017 Estimates'!B186,-1)</f>
        <v>3440</v>
      </c>
      <c r="E166" s="31">
        <f t="shared" si="42"/>
        <v>436</v>
      </c>
      <c r="F166" s="31">
        <f t="shared" si="43"/>
        <v>60</v>
      </c>
      <c r="G166" s="32">
        <f t="shared" si="44"/>
        <v>0.14513981358189082</v>
      </c>
      <c r="H166" s="32">
        <f t="shared" si="44"/>
        <v>1.7751479289940829E-2</v>
      </c>
    </row>
    <row r="167" spans="1:8" ht="15" x14ac:dyDescent="0.2">
      <c r="A167" s="33" t="s">
        <v>136</v>
      </c>
      <c r="B167" s="34">
        <v>7972</v>
      </c>
      <c r="C167" s="34">
        <v>8070</v>
      </c>
      <c r="D167" s="54">
        <f>ROUND('BEBR 2017 Estimates'!B187,-1)</f>
        <v>7920</v>
      </c>
      <c r="E167" s="31">
        <f t="shared" si="42"/>
        <v>-52</v>
      </c>
      <c r="F167" s="31">
        <f t="shared" si="43"/>
        <v>-150</v>
      </c>
      <c r="G167" s="32">
        <f t="shared" si="44"/>
        <v>-6.5228299046663323E-3</v>
      </c>
      <c r="H167" s="32">
        <f t="shared" si="44"/>
        <v>-1.858736059479554E-2</v>
      </c>
    </row>
    <row r="168" spans="1:8" ht="15" x14ac:dyDescent="0.2">
      <c r="A168" s="33" t="s">
        <v>143</v>
      </c>
      <c r="B168" s="34">
        <v>27945</v>
      </c>
      <c r="C168" s="34">
        <v>29850</v>
      </c>
      <c r="D168" s="54">
        <f>ROUND('BEBR 2017 Estimates'!B188,-1)</f>
        <v>29550</v>
      </c>
      <c r="E168" s="31">
        <f t="shared" si="42"/>
        <v>1605</v>
      </c>
      <c r="F168" s="31">
        <f t="shared" si="43"/>
        <v>-300</v>
      </c>
      <c r="G168" s="32">
        <f t="shared" si="44"/>
        <v>5.743424584004294E-2</v>
      </c>
      <c r="H168" s="32">
        <f t="shared" si="44"/>
        <v>-1.0050251256281407E-2</v>
      </c>
    </row>
    <row r="169" spans="1:8" ht="15" x14ac:dyDescent="0.2">
      <c r="A169" s="33"/>
      <c r="B169" s="34"/>
      <c r="C169" s="34"/>
      <c r="D169" s="54"/>
      <c r="E169" s="31"/>
      <c r="F169" s="31"/>
      <c r="G169" s="32"/>
      <c r="H169" s="32"/>
    </row>
    <row r="170" spans="1:8" ht="15.75" x14ac:dyDescent="0.25">
      <c r="A170" s="36" t="s">
        <v>620</v>
      </c>
      <c r="B170" s="35">
        <v>16939</v>
      </c>
      <c r="C170" s="35">
        <v>16800</v>
      </c>
      <c r="D170" s="55">
        <f>ROUND('BEBR 2017 Estimates'!B191,-2)</f>
        <v>17200</v>
      </c>
      <c r="E170" s="27">
        <f>D170-B170</f>
        <v>261</v>
      </c>
      <c r="F170" s="27">
        <f>D170-C170</f>
        <v>400</v>
      </c>
      <c r="G170" s="28">
        <f t="shared" ref="G170:H174" si="45">E170/B170</f>
        <v>1.5408229529488164E-2</v>
      </c>
      <c r="H170" s="28">
        <f t="shared" si="45"/>
        <v>2.3809523809523808E-2</v>
      </c>
    </row>
    <row r="171" spans="1:8" ht="15" x14ac:dyDescent="0.2">
      <c r="A171" s="33" t="s">
        <v>138</v>
      </c>
      <c r="B171" s="34">
        <v>456</v>
      </c>
      <c r="C171" s="34">
        <v>490</v>
      </c>
      <c r="D171" s="54">
        <f>ROUND('BEBR 2017 Estimates'!B192,-1)</f>
        <v>500</v>
      </c>
      <c r="E171" s="31">
        <f>D171-B171</f>
        <v>44</v>
      </c>
      <c r="F171" s="31">
        <f>D171-C171</f>
        <v>10</v>
      </c>
      <c r="G171" s="32">
        <f t="shared" si="45"/>
        <v>9.6491228070175433E-2</v>
      </c>
      <c r="H171" s="32">
        <f t="shared" si="45"/>
        <v>2.0408163265306121E-2</v>
      </c>
    </row>
    <row r="172" spans="1:8" ht="15" x14ac:dyDescent="0.2">
      <c r="A172" s="33" t="s">
        <v>139</v>
      </c>
      <c r="B172" s="34">
        <v>278</v>
      </c>
      <c r="C172" s="34">
        <v>350</v>
      </c>
      <c r="D172" s="54">
        <f>ROUND('BEBR 2017 Estimates'!B193,-1)</f>
        <v>350</v>
      </c>
      <c r="E172" s="31">
        <f>D172-B172</f>
        <v>72</v>
      </c>
      <c r="F172" s="31">
        <f>D172-C172</f>
        <v>0</v>
      </c>
      <c r="G172" s="32">
        <f t="shared" si="45"/>
        <v>0.25899280575539568</v>
      </c>
      <c r="H172" s="32">
        <f t="shared" si="45"/>
        <v>0</v>
      </c>
    </row>
    <row r="173" spans="1:8" ht="15" x14ac:dyDescent="0.2">
      <c r="A173" s="33" t="s">
        <v>140</v>
      </c>
      <c r="B173" s="34">
        <v>1999</v>
      </c>
      <c r="C173" s="34">
        <v>1980</v>
      </c>
      <c r="D173" s="54">
        <f>ROUND('BEBR 2017 Estimates'!B194,-1)</f>
        <v>1970</v>
      </c>
      <c r="E173" s="31">
        <f>D173-B173</f>
        <v>-29</v>
      </c>
      <c r="F173" s="31">
        <f>D173-C173</f>
        <v>-10</v>
      </c>
      <c r="G173" s="32">
        <f t="shared" si="45"/>
        <v>-1.4507253626813406E-2</v>
      </c>
      <c r="H173" s="32">
        <f t="shared" si="45"/>
        <v>-5.0505050505050509E-3</v>
      </c>
    </row>
    <row r="174" spans="1:8" ht="15" x14ac:dyDescent="0.2">
      <c r="A174" s="33" t="s">
        <v>143</v>
      </c>
      <c r="B174" s="34">
        <v>14206</v>
      </c>
      <c r="C174" s="34">
        <v>14020</v>
      </c>
      <c r="D174" s="54">
        <f>ROUND('BEBR 2017 Estimates'!B195,-1)</f>
        <v>14400</v>
      </c>
      <c r="E174" s="31">
        <f>D174-B174</f>
        <v>194</v>
      </c>
      <c r="F174" s="31">
        <f>D174-C174</f>
        <v>380</v>
      </c>
      <c r="G174" s="32">
        <f t="shared" si="45"/>
        <v>1.3656201604955653E-2</v>
      </c>
      <c r="H174" s="32">
        <f t="shared" si="45"/>
        <v>2.710413694721826E-2</v>
      </c>
    </row>
    <row r="175" spans="1:8" ht="15" x14ac:dyDescent="0.2">
      <c r="A175" s="33"/>
      <c r="B175" s="34"/>
      <c r="C175" s="34"/>
      <c r="D175" s="54"/>
      <c r="E175" s="31"/>
      <c r="F175" s="31"/>
      <c r="G175" s="32"/>
      <c r="H175" s="32"/>
    </row>
    <row r="176" spans="1:8" ht="15.75" x14ac:dyDescent="0.25">
      <c r="A176" s="36" t="s">
        <v>621</v>
      </c>
      <c r="B176" s="35">
        <v>12884</v>
      </c>
      <c r="C176" s="35">
        <v>13000</v>
      </c>
      <c r="D176" s="55">
        <f>ROUND('BEBR 2017 Estimates'!B198,-2)</f>
        <v>13100</v>
      </c>
      <c r="E176" s="27">
        <f>D176-B176</f>
        <v>216</v>
      </c>
      <c r="F176" s="27">
        <f>D176-C176</f>
        <v>100</v>
      </c>
      <c r="G176" s="28">
        <f t="shared" ref="G176:H178" si="46">E176/B176</f>
        <v>1.6764979819931698E-2</v>
      </c>
      <c r="H176" s="28">
        <f t="shared" si="46"/>
        <v>7.6923076923076927E-3</v>
      </c>
    </row>
    <row r="177" spans="1:8" ht="15" x14ac:dyDescent="0.2">
      <c r="A177" s="33" t="s">
        <v>142</v>
      </c>
      <c r="B177" s="34">
        <v>1680</v>
      </c>
      <c r="C177" s="34">
        <v>1670</v>
      </c>
      <c r="D177" s="54">
        <f>ROUND('BEBR 2017 Estimates'!B199,-1)</f>
        <v>1750</v>
      </c>
      <c r="E177" s="31">
        <f>D177-B177</f>
        <v>70</v>
      </c>
      <c r="F177" s="31">
        <f>D177-C177</f>
        <v>80</v>
      </c>
      <c r="G177" s="32">
        <f t="shared" si="46"/>
        <v>4.1666666666666664E-2</v>
      </c>
      <c r="H177" s="32">
        <f t="shared" si="46"/>
        <v>4.790419161676647E-2</v>
      </c>
    </row>
    <row r="178" spans="1:8" ht="15" x14ac:dyDescent="0.2">
      <c r="A178" s="33" t="s">
        <v>1451</v>
      </c>
      <c r="B178" s="34">
        <v>11204</v>
      </c>
      <c r="C178" s="34">
        <v>11380</v>
      </c>
      <c r="D178" s="54">
        <f>ROUND('BEBR 2017 Estimates'!B200,-1)</f>
        <v>11340</v>
      </c>
      <c r="E178" s="31">
        <f>D178-B178</f>
        <v>136</v>
      </c>
      <c r="F178" s="31">
        <f>D178-C178</f>
        <v>-40</v>
      </c>
      <c r="G178" s="32">
        <f t="shared" si="46"/>
        <v>1.2138521956444126E-2</v>
      </c>
      <c r="H178" s="32">
        <f t="shared" si="46"/>
        <v>-3.5149384885764497E-3</v>
      </c>
    </row>
    <row r="179" spans="1:8" ht="15" x14ac:dyDescent="0.2">
      <c r="A179" s="33"/>
      <c r="B179" s="34"/>
      <c r="C179" s="34"/>
      <c r="D179" s="54"/>
      <c r="E179" s="31"/>
      <c r="F179" s="31"/>
      <c r="G179" s="32"/>
      <c r="H179" s="32"/>
    </row>
    <row r="180" spans="1:8" ht="15.75" x14ac:dyDescent="0.25">
      <c r="A180" s="36" t="s">
        <v>622</v>
      </c>
      <c r="B180" s="35">
        <v>15863</v>
      </c>
      <c r="C180" s="35">
        <v>16600</v>
      </c>
      <c r="D180" s="55">
        <f>ROUND('BEBR 2017 Estimates'!B203,-2)</f>
        <v>16300</v>
      </c>
      <c r="E180" s="27">
        <f>D180-B180</f>
        <v>437</v>
      </c>
      <c r="F180" s="27">
        <f>D180-C180</f>
        <v>-300</v>
      </c>
      <c r="G180" s="28">
        <f t="shared" ref="G180:H183" si="47">E180/B180</f>
        <v>2.7548383029691734E-2</v>
      </c>
      <c r="H180" s="28">
        <f t="shared" si="47"/>
        <v>-1.8072289156626505E-2</v>
      </c>
    </row>
    <row r="181" spans="1:8" ht="15" x14ac:dyDescent="0.2">
      <c r="A181" s="33" t="s">
        <v>145</v>
      </c>
      <c r="B181" s="34">
        <v>3445</v>
      </c>
      <c r="C181" s="34">
        <v>3570</v>
      </c>
      <c r="D181" s="54">
        <f>ROUND('BEBR 2017 Estimates'!B204,-1)</f>
        <v>3570</v>
      </c>
      <c r="E181" s="31">
        <f>D181-B181</f>
        <v>125</v>
      </c>
      <c r="F181" s="31">
        <f>D181-C181</f>
        <v>0</v>
      </c>
      <c r="G181" s="32">
        <f t="shared" si="47"/>
        <v>3.6284470246734396E-2</v>
      </c>
      <c r="H181" s="32">
        <f t="shared" si="47"/>
        <v>0</v>
      </c>
    </row>
    <row r="182" spans="1:8" ht="15" x14ac:dyDescent="0.2">
      <c r="A182" s="33" t="s">
        <v>146</v>
      </c>
      <c r="B182" s="34">
        <v>1981</v>
      </c>
      <c r="C182" s="34">
        <v>2110</v>
      </c>
      <c r="D182" s="54">
        <f>ROUND('BEBR 2017 Estimates'!B205,-1)</f>
        <v>2040</v>
      </c>
      <c r="E182" s="31">
        <f>D182-B182</f>
        <v>59</v>
      </c>
      <c r="F182" s="31">
        <f>D182-C182</f>
        <v>-70</v>
      </c>
      <c r="G182" s="32">
        <f t="shared" si="47"/>
        <v>2.9782937910146391E-2</v>
      </c>
      <c r="H182" s="32">
        <f t="shared" si="47"/>
        <v>-3.3175355450236969E-2</v>
      </c>
    </row>
    <row r="183" spans="1:8" ht="15" x14ac:dyDescent="0.2">
      <c r="A183" s="33" t="s">
        <v>143</v>
      </c>
      <c r="B183" s="34">
        <v>10437</v>
      </c>
      <c r="C183" s="34">
        <v>10960</v>
      </c>
      <c r="D183" s="54">
        <f>ROUND('BEBR 2017 Estimates'!B206,-1)</f>
        <v>10690</v>
      </c>
      <c r="E183" s="31">
        <f>D183-B183</f>
        <v>253</v>
      </c>
      <c r="F183" s="31">
        <f>D183-C183</f>
        <v>-270</v>
      </c>
      <c r="G183" s="32">
        <f t="shared" si="47"/>
        <v>2.4240682188368307E-2</v>
      </c>
      <c r="H183" s="32">
        <f t="shared" si="47"/>
        <v>-2.4635036496350366E-2</v>
      </c>
    </row>
    <row r="184" spans="1:8" ht="15" x14ac:dyDescent="0.2">
      <c r="A184" s="33"/>
      <c r="B184" s="34"/>
      <c r="C184" s="34"/>
      <c r="D184" s="54"/>
      <c r="E184" s="31"/>
      <c r="F184" s="31"/>
      <c r="G184" s="32"/>
      <c r="H184" s="32"/>
    </row>
    <row r="185" spans="1:8" ht="15.75" x14ac:dyDescent="0.25">
      <c r="A185" s="36" t="s">
        <v>623</v>
      </c>
      <c r="B185" s="35">
        <v>14799</v>
      </c>
      <c r="C185" s="35">
        <v>14700</v>
      </c>
      <c r="D185" s="35">
        <f>ROUND('BEBR 2017 Estimates'!B209,-2)</f>
        <v>14700</v>
      </c>
      <c r="E185" s="31">
        <f>D185-B185</f>
        <v>-99</v>
      </c>
      <c r="F185" s="31">
        <f>D185-C185</f>
        <v>0</v>
      </c>
      <c r="G185" s="32">
        <f t="shared" ref="G185:H189" si="48">E185/B185</f>
        <v>-6.6896411919724307E-3</v>
      </c>
      <c r="H185" s="32">
        <f t="shared" si="48"/>
        <v>0</v>
      </c>
    </row>
    <row r="186" spans="1:8" ht="15" x14ac:dyDescent="0.2">
      <c r="A186" s="33" t="s">
        <v>148</v>
      </c>
      <c r="B186" s="34">
        <v>4546</v>
      </c>
      <c r="C186" s="34">
        <v>3050</v>
      </c>
      <c r="D186" s="54">
        <f>ROUND('BEBR 2017 Estimates'!B210,-1)</f>
        <v>3050</v>
      </c>
      <c r="E186" s="31">
        <f>D186-B186</f>
        <v>-1496</v>
      </c>
      <c r="F186" s="31">
        <f>D186-C186</f>
        <v>0</v>
      </c>
      <c r="G186" s="32">
        <f t="shared" si="48"/>
        <v>-0.32908051033875935</v>
      </c>
      <c r="H186" s="32">
        <f t="shared" si="48"/>
        <v>0</v>
      </c>
    </row>
    <row r="187" spans="1:8" ht="15" x14ac:dyDescent="0.2">
      <c r="A187" s="33" t="s">
        <v>149</v>
      </c>
      <c r="B187" s="34">
        <v>878</v>
      </c>
      <c r="C187" s="34">
        <v>890</v>
      </c>
      <c r="D187" s="54">
        <f>ROUND('BEBR 2017 Estimates'!B211,-1)</f>
        <v>860</v>
      </c>
      <c r="E187" s="31">
        <f>D187-B187</f>
        <v>-18</v>
      </c>
      <c r="F187" s="31">
        <f>D187-C187</f>
        <v>-30</v>
      </c>
      <c r="G187" s="32">
        <f t="shared" si="48"/>
        <v>-2.0501138952164009E-2</v>
      </c>
      <c r="H187" s="32">
        <f t="shared" si="48"/>
        <v>-3.3707865168539325E-2</v>
      </c>
    </row>
    <row r="188" spans="1:8" ht="15" x14ac:dyDescent="0.2">
      <c r="A188" s="33" t="s">
        <v>150</v>
      </c>
      <c r="B188" s="34">
        <v>777</v>
      </c>
      <c r="C188" s="34">
        <v>760</v>
      </c>
      <c r="D188" s="54">
        <f>ROUND('BEBR 2017 Estimates'!B212,-1)</f>
        <v>770</v>
      </c>
      <c r="E188" s="31">
        <f>D188-B188</f>
        <v>-7</v>
      </c>
      <c r="F188" s="31">
        <f>D188-C188</f>
        <v>10</v>
      </c>
      <c r="G188" s="32">
        <f t="shared" si="48"/>
        <v>-9.0090090090090089E-3</v>
      </c>
      <c r="H188" s="32">
        <f t="shared" si="48"/>
        <v>1.3157894736842105E-2</v>
      </c>
    </row>
    <row r="189" spans="1:8" ht="15" x14ac:dyDescent="0.2">
      <c r="A189" s="33" t="s">
        <v>143</v>
      </c>
      <c r="B189" s="34">
        <v>8598</v>
      </c>
      <c r="C189" s="34">
        <v>9960</v>
      </c>
      <c r="D189" s="54">
        <f>ROUND('BEBR 2017 Estimates'!B213,-1)</f>
        <v>9980</v>
      </c>
      <c r="E189" s="31">
        <f>D189-B189</f>
        <v>1382</v>
      </c>
      <c r="F189" s="31">
        <f>D189-C189</f>
        <v>20</v>
      </c>
      <c r="G189" s="32">
        <f t="shared" si="48"/>
        <v>0.16073505466387533</v>
      </c>
      <c r="H189" s="32">
        <f t="shared" si="48"/>
        <v>2.008032128514056E-3</v>
      </c>
    </row>
    <row r="190" spans="1:8" ht="15" x14ac:dyDescent="0.2">
      <c r="A190" s="33"/>
      <c r="B190" s="30"/>
      <c r="C190" s="30"/>
      <c r="D190" s="54"/>
      <c r="E190" s="31"/>
      <c r="F190" s="31"/>
      <c r="G190" s="32"/>
      <c r="H190" s="32"/>
    </row>
    <row r="191" spans="1:8" ht="15.75" x14ac:dyDescent="0.25">
      <c r="A191" s="36" t="s">
        <v>624</v>
      </c>
      <c r="B191" s="26">
        <v>27731</v>
      </c>
      <c r="C191" s="26">
        <v>27600</v>
      </c>
      <c r="D191" s="55">
        <f>ROUND('BEBR 2017 Estimates'!B216,-2)</f>
        <v>27400</v>
      </c>
      <c r="E191" s="27">
        <f>D191-B191</f>
        <v>-331</v>
      </c>
      <c r="F191" s="27">
        <f>D191-C191</f>
        <v>-200</v>
      </c>
      <c r="G191" s="28">
        <f t="shared" ref="G191:H195" si="49">E191/B191</f>
        <v>-1.1936100393061916E-2</v>
      </c>
      <c r="H191" s="28">
        <f t="shared" si="49"/>
        <v>-7.246376811594203E-3</v>
      </c>
    </row>
    <row r="192" spans="1:8" ht="15" x14ac:dyDescent="0.2">
      <c r="A192" s="33" t="s">
        <v>152</v>
      </c>
      <c r="B192" s="30">
        <v>2930</v>
      </c>
      <c r="C192" s="30">
        <v>2860</v>
      </c>
      <c r="D192" s="54">
        <f>ROUND('BEBR 2017 Estimates'!B217,-1)</f>
        <v>2870</v>
      </c>
      <c r="E192" s="31">
        <f>D192-B192</f>
        <v>-60</v>
      </c>
      <c r="F192" s="31">
        <f>D192-C192</f>
        <v>10</v>
      </c>
      <c r="G192" s="32">
        <f t="shared" si="49"/>
        <v>-2.0477815699658702E-2</v>
      </c>
      <c r="H192" s="32">
        <f t="shared" si="49"/>
        <v>3.4965034965034965E-3</v>
      </c>
    </row>
    <row r="193" spans="1:8" ht="15" x14ac:dyDescent="0.2">
      <c r="A193" s="33" t="s">
        <v>153</v>
      </c>
      <c r="B193" s="30">
        <v>5001</v>
      </c>
      <c r="C193" s="30">
        <v>5160</v>
      </c>
      <c r="D193" s="54">
        <f>ROUND('BEBR 2017 Estimates'!B218,-1)</f>
        <v>5170</v>
      </c>
      <c r="E193" s="31">
        <f>D193-B193</f>
        <v>169</v>
      </c>
      <c r="F193" s="31">
        <f>D193-C193</f>
        <v>10</v>
      </c>
      <c r="G193" s="32">
        <f t="shared" si="49"/>
        <v>3.3793241351729654E-2</v>
      </c>
      <c r="H193" s="32">
        <f t="shared" si="49"/>
        <v>1.937984496124031E-3</v>
      </c>
    </row>
    <row r="194" spans="1:8" ht="15" x14ac:dyDescent="0.2">
      <c r="A194" s="33" t="s">
        <v>154</v>
      </c>
      <c r="B194" s="30">
        <v>1827</v>
      </c>
      <c r="C194" s="30">
        <v>1810</v>
      </c>
      <c r="D194" s="54">
        <f>ROUND('BEBR 2017 Estimates'!B219,-1)</f>
        <v>1820</v>
      </c>
      <c r="E194" s="31">
        <f>D194-B194</f>
        <v>-7</v>
      </c>
      <c r="F194" s="31">
        <f>D194-C194</f>
        <v>10</v>
      </c>
      <c r="G194" s="32">
        <f t="shared" si="49"/>
        <v>-3.8314176245210726E-3</v>
      </c>
      <c r="H194" s="32">
        <f t="shared" si="49"/>
        <v>5.5248618784530384E-3</v>
      </c>
    </row>
    <row r="195" spans="1:8" ht="15" x14ac:dyDescent="0.2">
      <c r="A195" s="33" t="s">
        <v>143</v>
      </c>
      <c r="B195" s="30">
        <v>17973</v>
      </c>
      <c r="C195" s="30">
        <v>17800</v>
      </c>
      <c r="D195" s="54">
        <f>ROUND('BEBR 2017 Estimates'!B220,-1)</f>
        <v>17570</v>
      </c>
      <c r="E195" s="31">
        <f>D195-B195</f>
        <v>-403</v>
      </c>
      <c r="F195" s="31">
        <f>D195-C195</f>
        <v>-230</v>
      </c>
      <c r="G195" s="32">
        <f t="shared" si="49"/>
        <v>-2.2422522672898237E-2</v>
      </c>
      <c r="H195" s="32">
        <f t="shared" si="49"/>
        <v>-1.2921348314606741E-2</v>
      </c>
    </row>
    <row r="196" spans="1:8" ht="15" x14ac:dyDescent="0.2">
      <c r="A196" s="33"/>
      <c r="B196" s="30"/>
      <c r="C196" s="30"/>
      <c r="D196" s="54"/>
      <c r="E196" s="31"/>
      <c r="F196" s="31"/>
      <c r="G196" s="32"/>
      <c r="H196" s="32"/>
    </row>
    <row r="197" spans="1:8" ht="15.75" x14ac:dyDescent="0.25">
      <c r="A197" s="36" t="s">
        <v>625</v>
      </c>
      <c r="B197" s="26">
        <v>39140</v>
      </c>
      <c r="C197" s="26">
        <v>38400</v>
      </c>
      <c r="D197" s="55">
        <f>ROUND('BEBR 2017 Estimates'!B223,-2)</f>
        <v>39100</v>
      </c>
      <c r="E197" s="27">
        <f>D197-B197</f>
        <v>-40</v>
      </c>
      <c r="F197" s="27">
        <f>D197-C197</f>
        <v>700</v>
      </c>
      <c r="G197" s="28">
        <f t="shared" ref="G197:H200" si="50">E197/B197</f>
        <v>-1.021972406745018E-3</v>
      </c>
      <c r="H197" s="28">
        <f t="shared" si="50"/>
        <v>1.8229166666666668E-2</v>
      </c>
    </row>
    <row r="198" spans="1:8" ht="15" x14ac:dyDescent="0.2">
      <c r="A198" s="33" t="s">
        <v>156</v>
      </c>
      <c r="B198" s="30">
        <v>7155</v>
      </c>
      <c r="C198" s="30">
        <v>7520</v>
      </c>
      <c r="D198" s="54">
        <f>ROUND('BEBR 2017 Estimates'!B224,-1)</f>
        <v>7660</v>
      </c>
      <c r="E198" s="31">
        <f>D198-B198</f>
        <v>505</v>
      </c>
      <c r="F198" s="31">
        <f>D198-C198</f>
        <v>140</v>
      </c>
      <c r="G198" s="32">
        <f t="shared" si="50"/>
        <v>7.0580013976240391E-2</v>
      </c>
      <c r="H198" s="32">
        <f t="shared" si="50"/>
        <v>1.8617021276595744E-2</v>
      </c>
    </row>
    <row r="199" spans="1:8" ht="15" x14ac:dyDescent="0.2">
      <c r="A199" s="33" t="s">
        <v>1452</v>
      </c>
      <c r="B199" s="30">
        <v>4640</v>
      </c>
      <c r="C199" s="30">
        <v>4810</v>
      </c>
      <c r="D199" s="54">
        <f>ROUND('BEBR 2017 Estimates'!B225,-1)</f>
        <v>4950</v>
      </c>
      <c r="E199" s="31">
        <f>D199-B199</f>
        <v>310</v>
      </c>
      <c r="F199" s="31">
        <f>D199-C199</f>
        <v>140</v>
      </c>
      <c r="G199" s="32">
        <f t="shared" si="50"/>
        <v>6.6810344827586202E-2</v>
      </c>
      <c r="H199" s="32">
        <f t="shared" si="50"/>
        <v>2.9106029106029108E-2</v>
      </c>
    </row>
    <row r="200" spans="1:8" ht="15" x14ac:dyDescent="0.2">
      <c r="A200" s="33" t="s">
        <v>143</v>
      </c>
      <c r="B200" s="30">
        <v>27345</v>
      </c>
      <c r="C200" s="30">
        <v>26050</v>
      </c>
      <c r="D200" s="54">
        <f>ROUND('BEBR 2017 Estimates'!B226,-1)</f>
        <v>26450</v>
      </c>
      <c r="E200" s="31">
        <f>D200-B200</f>
        <v>-895</v>
      </c>
      <c r="F200" s="31">
        <f>D200-C200</f>
        <v>400</v>
      </c>
      <c r="G200" s="32">
        <f t="shared" si="50"/>
        <v>-3.2729932345949897E-2</v>
      </c>
      <c r="H200" s="32">
        <f t="shared" si="50"/>
        <v>1.5355086372360844E-2</v>
      </c>
    </row>
    <row r="201" spans="1:8" ht="15" hidden="1" x14ac:dyDescent="0.2">
      <c r="A201" s="33"/>
      <c r="B201" s="30"/>
      <c r="C201" s="30"/>
      <c r="D201" s="54"/>
      <c r="E201" s="31"/>
      <c r="F201" s="31"/>
      <c r="G201" s="32"/>
      <c r="H201" s="32"/>
    </row>
    <row r="202" spans="1:8" ht="15.75" x14ac:dyDescent="0.25">
      <c r="A202" s="36" t="s">
        <v>626</v>
      </c>
      <c r="B202" s="26">
        <v>172778</v>
      </c>
      <c r="C202" s="26">
        <v>179500</v>
      </c>
      <c r="D202" s="55">
        <f>ROUND('BEBR 2017 Estimates'!B229,-2)</f>
        <v>181900</v>
      </c>
      <c r="E202" s="27">
        <f>D202-B202</f>
        <v>9122</v>
      </c>
      <c r="F202" s="27">
        <f>D202-C202</f>
        <v>2400</v>
      </c>
      <c r="G202" s="28">
        <f t="shared" ref="G202:H205" si="51">E202/B202</f>
        <v>5.2796073574181895E-2</v>
      </c>
      <c r="H202" s="28">
        <f t="shared" si="51"/>
        <v>1.3370473537604457E-2</v>
      </c>
    </row>
    <row r="203" spans="1:8" ht="15" x14ac:dyDescent="0.2">
      <c r="A203" s="33" t="s">
        <v>159</v>
      </c>
      <c r="B203" s="30">
        <v>7719</v>
      </c>
      <c r="C203" s="30">
        <v>8010</v>
      </c>
      <c r="D203" s="54">
        <f>ROUND('BEBR 2017 Estimates'!B230,-1)</f>
        <v>8070</v>
      </c>
      <c r="E203" s="31">
        <f>D203-B203</f>
        <v>351</v>
      </c>
      <c r="F203" s="31">
        <f>D203-C203</f>
        <v>60</v>
      </c>
      <c r="G203" s="32">
        <f t="shared" si="51"/>
        <v>4.5472211426350564E-2</v>
      </c>
      <c r="H203" s="32">
        <f t="shared" si="51"/>
        <v>7.4906367041198503E-3</v>
      </c>
    </row>
    <row r="204" spans="1:8" ht="15" x14ac:dyDescent="0.2">
      <c r="A204" s="33" t="s">
        <v>694</v>
      </c>
      <c r="B204" s="30">
        <v>12</v>
      </c>
      <c r="C204" s="30">
        <v>10</v>
      </c>
      <c r="D204" s="54">
        <f>ROUND('BEBR 2017 Estimates'!B231,-1)</f>
        <v>10</v>
      </c>
      <c r="E204" s="31">
        <f>D204-B204</f>
        <v>-2</v>
      </c>
      <c r="F204" s="31">
        <f>D204-C204</f>
        <v>0</v>
      </c>
      <c r="G204" s="32">
        <f t="shared" si="51"/>
        <v>-0.16666666666666666</v>
      </c>
      <c r="H204" s="32">
        <f t="shared" si="51"/>
        <v>0</v>
      </c>
    </row>
    <row r="205" spans="1:8" ht="15" x14ac:dyDescent="0.2">
      <c r="A205" s="33" t="s">
        <v>143</v>
      </c>
      <c r="B205" s="30">
        <v>165047</v>
      </c>
      <c r="C205" s="30">
        <v>171490</v>
      </c>
      <c r="D205" s="54">
        <f>ROUND('BEBR 2017 Estimates'!B232,-1)</f>
        <v>173800</v>
      </c>
      <c r="E205" s="31">
        <f>D205-B205</f>
        <v>8753</v>
      </c>
      <c r="F205" s="31">
        <f>D205-C205</f>
        <v>2310</v>
      </c>
      <c r="G205" s="32">
        <f t="shared" si="51"/>
        <v>5.3033378371009472E-2</v>
      </c>
      <c r="H205" s="32">
        <f t="shared" si="51"/>
        <v>1.3470173187940988E-2</v>
      </c>
    </row>
    <row r="206" spans="1:8" ht="15" x14ac:dyDescent="0.2">
      <c r="A206" s="33"/>
      <c r="B206" s="30"/>
      <c r="C206" s="30"/>
      <c r="D206" s="54"/>
      <c r="E206" s="31"/>
      <c r="F206" s="31"/>
      <c r="G206" s="32"/>
      <c r="H206" s="32"/>
    </row>
    <row r="207" spans="1:8" ht="15.75" x14ac:dyDescent="0.25">
      <c r="A207" s="36" t="s">
        <v>628</v>
      </c>
      <c r="B207" s="26">
        <v>98786</v>
      </c>
      <c r="C207" s="26">
        <v>101500</v>
      </c>
      <c r="D207" s="55">
        <f>ROUND('BEBR 2017 Estimates'!B235,-2)</f>
        <v>102100</v>
      </c>
      <c r="E207" s="27">
        <f>D207-B207</f>
        <v>3314</v>
      </c>
      <c r="F207" s="27">
        <f>D207-C207</f>
        <v>600</v>
      </c>
      <c r="G207" s="28">
        <f t="shared" ref="G207:H211" si="52">E207/B207</f>
        <v>3.354726378231733E-2</v>
      </c>
      <c r="H207" s="28">
        <f t="shared" si="52"/>
        <v>5.9113300492610842E-3</v>
      </c>
    </row>
    <row r="208" spans="1:8" ht="15" x14ac:dyDescent="0.2">
      <c r="A208" s="33" t="s">
        <v>162</v>
      </c>
      <c r="B208" s="30">
        <v>8836</v>
      </c>
      <c r="C208" s="30">
        <v>10990</v>
      </c>
      <c r="D208" s="54">
        <f>ROUND('BEBR 2017 Estimates'!B236,-1)</f>
        <v>11020</v>
      </c>
      <c r="E208" s="31">
        <f>D208-B208</f>
        <v>2184</v>
      </c>
      <c r="F208" s="31">
        <f>D208-C208</f>
        <v>30</v>
      </c>
      <c r="G208" s="32">
        <f t="shared" si="52"/>
        <v>0.24717066545948393</v>
      </c>
      <c r="H208" s="32">
        <f t="shared" si="52"/>
        <v>2.7297543221110102E-3</v>
      </c>
    </row>
    <row r="209" spans="1:8" ht="15" x14ac:dyDescent="0.2">
      <c r="A209" s="33" t="s">
        <v>163</v>
      </c>
      <c r="B209" s="30">
        <v>2223</v>
      </c>
      <c r="C209" s="30">
        <v>2560</v>
      </c>
      <c r="D209" s="54">
        <f>ROUND('BEBR 2017 Estimates'!B237,-1)</f>
        <v>2580</v>
      </c>
      <c r="E209" s="31">
        <f>D209-B209</f>
        <v>357</v>
      </c>
      <c r="F209" s="31">
        <f>D209-C209</f>
        <v>20</v>
      </c>
      <c r="G209" s="32">
        <f t="shared" si="52"/>
        <v>0.16059379217273953</v>
      </c>
      <c r="H209" s="32">
        <f t="shared" si="52"/>
        <v>7.8125E-3</v>
      </c>
    </row>
    <row r="210" spans="1:8" ht="15" x14ac:dyDescent="0.2">
      <c r="A210" s="33" t="s">
        <v>164</v>
      </c>
      <c r="B210" s="30">
        <v>10491</v>
      </c>
      <c r="C210" s="30">
        <v>10970</v>
      </c>
      <c r="D210" s="54">
        <f>ROUND('BEBR 2017 Estimates'!B238,-1)</f>
        <v>10990</v>
      </c>
      <c r="E210" s="31">
        <f>D210-B210</f>
        <v>499</v>
      </c>
      <c r="F210" s="31">
        <f>D210-C210</f>
        <v>20</v>
      </c>
      <c r="G210" s="32">
        <f t="shared" si="52"/>
        <v>4.7564579163092174E-2</v>
      </c>
      <c r="H210" s="32">
        <f t="shared" si="52"/>
        <v>1.8231540565177757E-3</v>
      </c>
    </row>
    <row r="211" spans="1:8" ht="15" x14ac:dyDescent="0.2">
      <c r="A211" s="33" t="s">
        <v>143</v>
      </c>
      <c r="B211" s="30">
        <v>77236</v>
      </c>
      <c r="C211" s="30">
        <v>77010</v>
      </c>
      <c r="D211" s="54">
        <f>ROUND('BEBR 2017 Estimates'!B239,-1)</f>
        <v>77550</v>
      </c>
      <c r="E211" s="31">
        <f>D211-B211</f>
        <v>314</v>
      </c>
      <c r="F211" s="31">
        <f>D211-C211</f>
        <v>540</v>
      </c>
      <c r="G211" s="32">
        <f t="shared" si="52"/>
        <v>4.0654617017970894E-3</v>
      </c>
      <c r="H211" s="32">
        <f t="shared" si="52"/>
        <v>7.012076353720296E-3</v>
      </c>
    </row>
    <row r="212" spans="1:8" ht="15" x14ac:dyDescent="0.2">
      <c r="A212" s="33"/>
      <c r="B212" s="30"/>
      <c r="C212" s="30"/>
      <c r="D212" s="54"/>
      <c r="E212" s="31"/>
      <c r="F212" s="31"/>
      <c r="G212" s="32"/>
      <c r="H212" s="32"/>
    </row>
    <row r="213" spans="1:8" ht="15.75" x14ac:dyDescent="0.25">
      <c r="A213" s="36" t="s">
        <v>629</v>
      </c>
      <c r="B213" s="26">
        <v>1229226</v>
      </c>
      <c r="C213" s="26">
        <v>1352800</v>
      </c>
      <c r="D213" s="55">
        <f>ROUND('BEBR 2017 Estimates'!B242,-2)</f>
        <v>1379300</v>
      </c>
      <c r="E213" s="27">
        <f>D213-B213</f>
        <v>150074</v>
      </c>
      <c r="F213" s="27">
        <f>D213-C213</f>
        <v>26500</v>
      </c>
      <c r="G213" s="28">
        <f t="shared" ref="G213:H217" si="53">E213/B213</f>
        <v>0.12208820835224768</v>
      </c>
      <c r="H213" s="28">
        <f t="shared" si="53"/>
        <v>1.9589000591366056E-2</v>
      </c>
    </row>
    <row r="214" spans="1:8" ht="15" x14ac:dyDescent="0.2">
      <c r="A214" s="33" t="s">
        <v>166</v>
      </c>
      <c r="B214" s="30">
        <v>34721</v>
      </c>
      <c r="C214" s="30">
        <v>37840</v>
      </c>
      <c r="D214" s="54">
        <f>ROUND('BEBR 2017 Estimates'!B243,-1)</f>
        <v>38300</v>
      </c>
      <c r="E214" s="31">
        <f>D214-B214</f>
        <v>3579</v>
      </c>
      <c r="F214" s="31">
        <f>D214-C214</f>
        <v>460</v>
      </c>
      <c r="G214" s="32">
        <f t="shared" si="53"/>
        <v>0.10307882837475879</v>
      </c>
      <c r="H214" s="32">
        <f t="shared" si="53"/>
        <v>1.2156448202959831E-2</v>
      </c>
    </row>
    <row r="215" spans="1:8" ht="15" x14ac:dyDescent="0.2">
      <c r="A215" s="33" t="s">
        <v>167</v>
      </c>
      <c r="B215" s="30">
        <v>335709</v>
      </c>
      <c r="C215" s="30">
        <v>365120</v>
      </c>
      <c r="D215" s="54">
        <f>ROUND('BEBR 2017 Estimates'!B244,-1)</f>
        <v>373060</v>
      </c>
      <c r="E215" s="31">
        <f>D215-B215</f>
        <v>37351</v>
      </c>
      <c r="F215" s="31">
        <f>D215-C215</f>
        <v>7940</v>
      </c>
      <c r="G215" s="32">
        <f t="shared" si="53"/>
        <v>0.11126004962631326</v>
      </c>
      <c r="H215" s="32">
        <f t="shared" si="53"/>
        <v>2.1746275197195443E-2</v>
      </c>
    </row>
    <row r="216" spans="1:8" ht="15" x14ac:dyDescent="0.2">
      <c r="A216" s="33" t="s">
        <v>168</v>
      </c>
      <c r="B216" s="30">
        <v>24541</v>
      </c>
      <c r="C216" s="30">
        <v>25820</v>
      </c>
      <c r="D216" s="54">
        <f>ROUND('BEBR 2017 Estimates'!B245,-1)</f>
        <v>26410</v>
      </c>
      <c r="E216" s="31">
        <f>D216-B216</f>
        <v>1869</v>
      </c>
      <c r="F216" s="31">
        <f>D216-C216</f>
        <v>590</v>
      </c>
      <c r="G216" s="32">
        <f t="shared" si="53"/>
        <v>7.6158265759341509E-2</v>
      </c>
      <c r="H216" s="32">
        <f t="shared" si="53"/>
        <v>2.2850503485670023E-2</v>
      </c>
    </row>
    <row r="217" spans="1:8" ht="15" x14ac:dyDescent="0.2">
      <c r="A217" s="33" t="s">
        <v>143</v>
      </c>
      <c r="B217" s="30">
        <v>834255</v>
      </c>
      <c r="C217" s="30">
        <v>924010</v>
      </c>
      <c r="D217" s="54">
        <f>ROUND('BEBR 2017 Estimates'!B246,-1)</f>
        <v>941540</v>
      </c>
      <c r="E217" s="31">
        <f>D217-B217</f>
        <v>107285</v>
      </c>
      <c r="F217" s="31">
        <f>D217-C217</f>
        <v>17530</v>
      </c>
      <c r="G217" s="32">
        <f t="shared" si="53"/>
        <v>0.12859976865586661</v>
      </c>
      <c r="H217" s="32">
        <f t="shared" si="53"/>
        <v>1.8971656150907457E-2</v>
      </c>
    </row>
    <row r="218" spans="1:8" ht="15" x14ac:dyDescent="0.2">
      <c r="A218" s="33"/>
      <c r="B218" s="30"/>
      <c r="C218" s="30"/>
      <c r="D218" s="54"/>
      <c r="E218" s="31"/>
      <c r="F218" s="31"/>
      <c r="G218" s="32"/>
      <c r="H218" s="32"/>
    </row>
    <row r="219" spans="1:8" ht="15.75" x14ac:dyDescent="0.25">
      <c r="A219" s="36" t="s">
        <v>630</v>
      </c>
      <c r="B219" s="26">
        <v>19927</v>
      </c>
      <c r="C219" s="26">
        <v>20000</v>
      </c>
      <c r="D219" s="55">
        <f>ROUND('BEBR 2017 Estimates'!B249,-2)</f>
        <v>20200</v>
      </c>
      <c r="E219" s="27">
        <f t="shared" ref="E219:E225" si="54">D219-B219</f>
        <v>273</v>
      </c>
      <c r="F219" s="27">
        <f t="shared" ref="F219:F225" si="55">D219-C219</f>
        <v>200</v>
      </c>
      <c r="G219" s="28">
        <f t="shared" ref="G219:H225" si="56">E219/B219</f>
        <v>1.3700005018316856E-2</v>
      </c>
      <c r="H219" s="28">
        <f t="shared" si="56"/>
        <v>0.01</v>
      </c>
    </row>
    <row r="220" spans="1:8" ht="15" x14ac:dyDescent="0.2">
      <c r="A220" s="33" t="s">
        <v>170</v>
      </c>
      <c r="B220" s="30">
        <v>2793</v>
      </c>
      <c r="C220" s="30">
        <v>2690</v>
      </c>
      <c r="D220" s="54">
        <f>ROUND('BEBR 2017 Estimates'!B250,-1)</f>
        <v>2680</v>
      </c>
      <c r="E220" s="31">
        <f t="shared" si="54"/>
        <v>-113</v>
      </c>
      <c r="F220" s="31">
        <f t="shared" si="55"/>
        <v>-10</v>
      </c>
      <c r="G220" s="32">
        <f t="shared" si="56"/>
        <v>-4.0458288578589331E-2</v>
      </c>
      <c r="H220" s="32">
        <f t="shared" si="56"/>
        <v>-3.7174721189591076E-3</v>
      </c>
    </row>
    <row r="221" spans="1:8" ht="15" x14ac:dyDescent="0.2">
      <c r="A221" s="33" t="s">
        <v>171</v>
      </c>
      <c r="B221" s="30">
        <v>364</v>
      </c>
      <c r="C221" s="30">
        <v>360</v>
      </c>
      <c r="D221" s="54">
        <f>ROUND('BEBR 2017 Estimates'!B251,-1)</f>
        <v>380</v>
      </c>
      <c r="E221" s="31">
        <f t="shared" si="54"/>
        <v>16</v>
      </c>
      <c r="F221" s="31">
        <f t="shared" si="55"/>
        <v>20</v>
      </c>
      <c r="G221" s="32">
        <f t="shared" si="56"/>
        <v>4.3956043956043959E-2</v>
      </c>
      <c r="H221" s="32">
        <f t="shared" si="56"/>
        <v>5.5555555555555552E-2</v>
      </c>
    </row>
    <row r="222" spans="1:8" ht="15" x14ac:dyDescent="0.2">
      <c r="A222" s="33" t="s">
        <v>172</v>
      </c>
      <c r="B222" s="30">
        <v>211</v>
      </c>
      <c r="C222" s="30">
        <v>180</v>
      </c>
      <c r="D222" s="54">
        <f>ROUND('BEBR 2017 Estimates'!B252,-1)</f>
        <v>190</v>
      </c>
      <c r="E222" s="31">
        <f t="shared" si="54"/>
        <v>-21</v>
      </c>
      <c r="F222" s="31">
        <f t="shared" si="55"/>
        <v>10</v>
      </c>
      <c r="G222" s="32">
        <f t="shared" si="56"/>
        <v>-9.9526066350710901E-2</v>
      </c>
      <c r="H222" s="32">
        <f t="shared" si="56"/>
        <v>5.5555555555555552E-2</v>
      </c>
    </row>
    <row r="223" spans="1:8" ht="15" x14ac:dyDescent="0.2">
      <c r="A223" s="33" t="s">
        <v>173</v>
      </c>
      <c r="B223" s="30">
        <v>598</v>
      </c>
      <c r="C223" s="30">
        <v>550</v>
      </c>
      <c r="D223" s="54">
        <f>ROUND('BEBR 2017 Estimates'!B253,-1)</f>
        <v>560</v>
      </c>
      <c r="E223" s="31">
        <f t="shared" si="54"/>
        <v>-38</v>
      </c>
      <c r="F223" s="31">
        <f t="shared" si="55"/>
        <v>10</v>
      </c>
      <c r="G223" s="32">
        <f t="shared" si="56"/>
        <v>-6.354515050167224E-2</v>
      </c>
      <c r="H223" s="32">
        <f t="shared" si="56"/>
        <v>1.8181818181818181E-2</v>
      </c>
    </row>
    <row r="224" spans="1:8" ht="15" x14ac:dyDescent="0.2">
      <c r="A224" s="33" t="s">
        <v>174</v>
      </c>
      <c r="B224" s="30">
        <v>289</v>
      </c>
      <c r="C224" s="30">
        <v>300</v>
      </c>
      <c r="D224" s="54">
        <f>ROUND('BEBR 2017 Estimates'!B254,-1)</f>
        <v>290</v>
      </c>
      <c r="E224" s="31">
        <f t="shared" si="54"/>
        <v>1</v>
      </c>
      <c r="F224" s="31">
        <f t="shared" si="55"/>
        <v>-10</v>
      </c>
      <c r="G224" s="32">
        <f t="shared" si="56"/>
        <v>3.4602076124567475E-3</v>
      </c>
      <c r="H224" s="32">
        <f t="shared" si="56"/>
        <v>-3.3333333333333333E-2</v>
      </c>
    </row>
    <row r="225" spans="1:8" ht="15" x14ac:dyDescent="0.2">
      <c r="A225" s="33" t="s">
        <v>143</v>
      </c>
      <c r="B225" s="30">
        <v>15672</v>
      </c>
      <c r="C225" s="30">
        <v>15920</v>
      </c>
      <c r="D225" s="54">
        <f>ROUND('BEBR 2017 Estimates'!B255,-1)</f>
        <v>16110</v>
      </c>
      <c r="E225" s="31">
        <f t="shared" si="54"/>
        <v>438</v>
      </c>
      <c r="F225" s="31">
        <f t="shared" si="55"/>
        <v>190</v>
      </c>
      <c r="G225" s="32">
        <f t="shared" si="56"/>
        <v>2.7947932618683002E-2</v>
      </c>
      <c r="H225" s="32">
        <f t="shared" si="56"/>
        <v>1.193467336683417E-2</v>
      </c>
    </row>
    <row r="226" spans="1:8" ht="15" x14ac:dyDescent="0.2">
      <c r="A226" s="33"/>
      <c r="B226" s="30"/>
      <c r="C226" s="30"/>
      <c r="D226" s="54"/>
      <c r="E226" s="31"/>
      <c r="F226" s="31"/>
      <c r="G226" s="32"/>
      <c r="H226" s="32"/>
    </row>
    <row r="227" spans="1:8" ht="15.75" x14ac:dyDescent="0.25">
      <c r="A227" s="36" t="s">
        <v>631</v>
      </c>
      <c r="B227" s="26">
        <v>138028</v>
      </c>
      <c r="C227" s="26">
        <v>146400</v>
      </c>
      <c r="D227" s="35">
        <f>ROUND('BEBR 2017 Estimates'!B258,-2)</f>
        <v>149000</v>
      </c>
      <c r="E227" s="27">
        <f t="shared" ref="E227:E233" si="57">D227-B227</f>
        <v>10972</v>
      </c>
      <c r="F227" s="27">
        <f t="shared" ref="F227:F233" si="58">D227-C227</f>
        <v>2600</v>
      </c>
      <c r="G227" s="28">
        <f t="shared" ref="G227:H233" si="59">E227/B227</f>
        <v>7.9491117744225806E-2</v>
      </c>
      <c r="H227" s="28">
        <f t="shared" si="59"/>
        <v>1.7759562841530054E-2</v>
      </c>
    </row>
    <row r="228" spans="1:8" ht="15" x14ac:dyDescent="0.2">
      <c r="A228" s="33" t="s">
        <v>176</v>
      </c>
      <c r="B228" s="30">
        <v>5197</v>
      </c>
      <c r="C228" s="30">
        <v>5400</v>
      </c>
      <c r="D228" s="54">
        <f>ROUND('BEBR 2017 Estimates'!B259,-1)</f>
        <v>5480</v>
      </c>
      <c r="E228" s="31">
        <f t="shared" si="57"/>
        <v>283</v>
      </c>
      <c r="F228" s="31">
        <f t="shared" si="58"/>
        <v>80</v>
      </c>
      <c r="G228" s="32">
        <f t="shared" si="59"/>
        <v>5.4454492976717339E-2</v>
      </c>
      <c r="H228" s="32">
        <f t="shared" si="59"/>
        <v>1.4814814814814815E-2</v>
      </c>
    </row>
    <row r="229" spans="1:8" ht="15" x14ac:dyDescent="0.2">
      <c r="A229" s="33" t="s">
        <v>177</v>
      </c>
      <c r="B229" s="30">
        <v>3901</v>
      </c>
      <c r="C229" s="30">
        <v>4050</v>
      </c>
      <c r="D229" s="54">
        <f>ROUND('BEBR 2017 Estimates'!B260,-1)</f>
        <v>4140</v>
      </c>
      <c r="E229" s="31">
        <f t="shared" si="57"/>
        <v>239</v>
      </c>
      <c r="F229" s="31">
        <f t="shared" si="58"/>
        <v>90</v>
      </c>
      <c r="G229" s="32">
        <f t="shared" si="59"/>
        <v>6.1266341963599077E-2</v>
      </c>
      <c r="H229" s="32">
        <f t="shared" si="59"/>
        <v>2.2222222222222223E-2</v>
      </c>
    </row>
    <row r="230" spans="1:8" ht="15" x14ac:dyDescent="0.2">
      <c r="A230" s="33" t="s">
        <v>178</v>
      </c>
      <c r="B230" s="30">
        <v>415</v>
      </c>
      <c r="C230" s="30">
        <v>420</v>
      </c>
      <c r="D230" s="54">
        <f>ROUND('BEBR 2017 Estimates'!B261,-1)</f>
        <v>420</v>
      </c>
      <c r="E230" s="31">
        <f t="shared" si="57"/>
        <v>5</v>
      </c>
      <c r="F230" s="31">
        <f t="shared" si="58"/>
        <v>0</v>
      </c>
      <c r="G230" s="32">
        <f t="shared" si="59"/>
        <v>1.2048192771084338E-2</v>
      </c>
      <c r="H230" s="32">
        <f t="shared" si="59"/>
        <v>0</v>
      </c>
    </row>
    <row r="231" spans="1:8" ht="15" x14ac:dyDescent="0.2">
      <c r="A231" s="33" t="s">
        <v>179</v>
      </c>
      <c r="B231" s="30">
        <v>21929</v>
      </c>
      <c r="C231" s="30">
        <v>23730</v>
      </c>
      <c r="D231" s="54">
        <f>ROUND('BEBR 2017 Estimates'!B262,-1)</f>
        <v>24190</v>
      </c>
      <c r="E231" s="31">
        <f t="shared" si="57"/>
        <v>2261</v>
      </c>
      <c r="F231" s="31">
        <f t="shared" si="58"/>
        <v>460</v>
      </c>
      <c r="G231" s="32">
        <f t="shared" si="59"/>
        <v>0.10310547676592639</v>
      </c>
      <c r="H231" s="32">
        <f t="shared" si="59"/>
        <v>1.9384745048461861E-2</v>
      </c>
    </row>
    <row r="232" spans="1:8" ht="15" x14ac:dyDescent="0.2">
      <c r="A232" s="33" t="s">
        <v>180</v>
      </c>
      <c r="B232" s="30">
        <v>15223</v>
      </c>
      <c r="C232" s="30">
        <v>15820</v>
      </c>
      <c r="D232" s="54">
        <f>ROUND('BEBR 2017 Estimates'!B263,-1)</f>
        <v>16090</v>
      </c>
      <c r="E232" s="31">
        <f t="shared" si="57"/>
        <v>867</v>
      </c>
      <c r="F232" s="31">
        <f t="shared" si="58"/>
        <v>270</v>
      </c>
      <c r="G232" s="32">
        <f t="shared" si="59"/>
        <v>5.6953294357222621E-2</v>
      </c>
      <c r="H232" s="32">
        <f t="shared" si="59"/>
        <v>1.7067003792667509E-2</v>
      </c>
    </row>
    <row r="233" spans="1:8" ht="15" x14ac:dyDescent="0.2">
      <c r="A233" s="33" t="s">
        <v>143</v>
      </c>
      <c r="B233" s="30">
        <v>91363</v>
      </c>
      <c r="C233" s="30">
        <v>96990</v>
      </c>
      <c r="D233" s="54">
        <f>ROUND('BEBR 2017 Estimates'!B264,-1)</f>
        <v>98640</v>
      </c>
      <c r="E233" s="31">
        <f t="shared" si="57"/>
        <v>7277</v>
      </c>
      <c r="F233" s="31">
        <f t="shared" si="58"/>
        <v>1650</v>
      </c>
      <c r="G233" s="32">
        <f t="shared" si="59"/>
        <v>7.9649310990225805E-2</v>
      </c>
      <c r="H233" s="32">
        <f t="shared" si="59"/>
        <v>1.7012063099288585E-2</v>
      </c>
    </row>
    <row r="234" spans="1:8" ht="15" x14ac:dyDescent="0.2">
      <c r="A234" s="33"/>
      <c r="B234" s="30"/>
      <c r="C234" s="30"/>
      <c r="D234" s="54"/>
      <c r="E234" s="31"/>
      <c r="F234" s="31"/>
      <c r="G234" s="32"/>
      <c r="H234" s="32"/>
    </row>
    <row r="235" spans="1:8" ht="15.75" x14ac:dyDescent="0.25">
      <c r="A235" s="36" t="s">
        <v>632</v>
      </c>
      <c r="B235" s="26">
        <v>49746</v>
      </c>
      <c r="C235" s="26">
        <v>50300</v>
      </c>
      <c r="D235" s="55">
        <f>ROUND('BEBR 2017 Estimates'!B267,-2)</f>
        <v>50400</v>
      </c>
      <c r="E235" s="27">
        <f t="shared" ref="E235:E247" si="60">D235-B235</f>
        <v>654</v>
      </c>
      <c r="F235" s="27">
        <f>D235-C235</f>
        <v>100</v>
      </c>
      <c r="G235" s="28">
        <f t="shared" ref="G235:G247" si="61">E235/B235</f>
        <v>1.3146785671209745E-2</v>
      </c>
      <c r="H235" s="28">
        <f t="shared" ref="H235:H247" si="62">F235/C235</f>
        <v>1.9880715705765406E-3</v>
      </c>
    </row>
    <row r="236" spans="1:8" ht="15" x14ac:dyDescent="0.2">
      <c r="A236" s="33" t="s">
        <v>182</v>
      </c>
      <c r="B236" s="30">
        <v>489</v>
      </c>
      <c r="C236" s="30">
        <v>500</v>
      </c>
      <c r="D236" s="54">
        <f>ROUND('BEBR 2017 Estimates'!B268,-1)</f>
        <v>500</v>
      </c>
      <c r="E236" s="31">
        <f t="shared" si="60"/>
        <v>11</v>
      </c>
      <c r="F236" s="31">
        <f t="shared" ref="F236:F247" si="63">D236-C236</f>
        <v>0</v>
      </c>
      <c r="G236" s="32">
        <f t="shared" si="61"/>
        <v>2.2494887525562373E-2</v>
      </c>
      <c r="H236" s="32">
        <f t="shared" si="62"/>
        <v>0</v>
      </c>
    </row>
    <row r="237" spans="1:8" ht="15" x14ac:dyDescent="0.2">
      <c r="A237" s="33" t="s">
        <v>183</v>
      </c>
      <c r="B237" s="30">
        <v>121</v>
      </c>
      <c r="C237" s="30">
        <v>130</v>
      </c>
      <c r="D237" s="54">
        <f>ROUND('BEBR 2017 Estimates'!B269,-1)</f>
        <v>120</v>
      </c>
      <c r="E237" s="31">
        <f t="shared" si="60"/>
        <v>-1</v>
      </c>
      <c r="F237" s="31">
        <f t="shared" si="63"/>
        <v>-10</v>
      </c>
      <c r="G237" s="32">
        <f t="shared" si="61"/>
        <v>-8.2644628099173556E-3</v>
      </c>
      <c r="H237" s="32">
        <f t="shared" si="62"/>
        <v>-7.6923076923076927E-2</v>
      </c>
    </row>
    <row r="238" spans="1:8" ht="15" x14ac:dyDescent="0.2">
      <c r="A238" s="33" t="s">
        <v>184</v>
      </c>
      <c r="B238" s="30">
        <v>230</v>
      </c>
      <c r="C238" s="30">
        <v>220</v>
      </c>
      <c r="D238" s="54">
        <f>ROUND('BEBR 2017 Estimates'!B270,-1)</f>
        <v>220</v>
      </c>
      <c r="E238" s="31">
        <f t="shared" si="60"/>
        <v>-10</v>
      </c>
      <c r="F238" s="31">
        <f t="shared" si="63"/>
        <v>0</v>
      </c>
      <c r="G238" s="32">
        <f t="shared" si="61"/>
        <v>-4.3478260869565216E-2</v>
      </c>
      <c r="H238" s="32">
        <f t="shared" si="62"/>
        <v>0</v>
      </c>
    </row>
    <row r="239" spans="1:8" ht="15" x14ac:dyDescent="0.2">
      <c r="A239" s="33" t="s">
        <v>185</v>
      </c>
      <c r="B239" s="30">
        <v>933</v>
      </c>
      <c r="C239" s="30">
        <v>900</v>
      </c>
      <c r="D239" s="54">
        <f>ROUND('BEBR 2017 Estimates'!B271,-1)</f>
        <v>900</v>
      </c>
      <c r="E239" s="31">
        <f t="shared" si="60"/>
        <v>-33</v>
      </c>
      <c r="F239" s="31">
        <f t="shared" si="63"/>
        <v>0</v>
      </c>
      <c r="G239" s="32">
        <f t="shared" si="61"/>
        <v>-3.5369774919614148E-2</v>
      </c>
      <c r="H239" s="32">
        <f t="shared" si="62"/>
        <v>0</v>
      </c>
    </row>
    <row r="240" spans="1:8" ht="15" x14ac:dyDescent="0.2">
      <c r="A240" s="33" t="s">
        <v>186</v>
      </c>
      <c r="B240" s="30">
        <v>2278</v>
      </c>
      <c r="C240" s="30">
        <v>2210</v>
      </c>
      <c r="D240" s="54">
        <f>ROUND('BEBR 2017 Estimates'!B272,-1)</f>
        <v>2200</v>
      </c>
      <c r="E240" s="31">
        <f t="shared" si="60"/>
        <v>-78</v>
      </c>
      <c r="F240" s="31">
        <f t="shared" si="63"/>
        <v>-10</v>
      </c>
      <c r="G240" s="32">
        <f t="shared" si="61"/>
        <v>-3.4240561896400352E-2</v>
      </c>
      <c r="H240" s="32">
        <f t="shared" si="62"/>
        <v>-4.5248868778280547E-3</v>
      </c>
    </row>
    <row r="241" spans="1:8" ht="15" x14ac:dyDescent="0.2">
      <c r="A241" s="33" t="s">
        <v>187</v>
      </c>
      <c r="B241" s="30">
        <v>892</v>
      </c>
      <c r="C241" s="30">
        <v>960</v>
      </c>
      <c r="D241" s="54">
        <f>ROUND('BEBR 2017 Estimates'!B273,-1)</f>
        <v>960</v>
      </c>
      <c r="E241" s="31">
        <f t="shared" si="60"/>
        <v>68</v>
      </c>
      <c r="F241" s="31">
        <f t="shared" si="63"/>
        <v>0</v>
      </c>
      <c r="G241" s="32">
        <f t="shared" si="61"/>
        <v>7.623318385650224E-2</v>
      </c>
      <c r="H241" s="32">
        <f t="shared" si="62"/>
        <v>0</v>
      </c>
    </row>
    <row r="242" spans="1:8" ht="15" x14ac:dyDescent="0.2">
      <c r="A242" s="33" t="s">
        <v>188</v>
      </c>
      <c r="B242" s="30">
        <v>686</v>
      </c>
      <c r="C242" s="30">
        <v>690</v>
      </c>
      <c r="D242" s="54">
        <f>ROUND('BEBR 2017 Estimates'!B274,-1)</f>
        <v>700</v>
      </c>
      <c r="E242" s="31">
        <f t="shared" si="60"/>
        <v>14</v>
      </c>
      <c r="F242" s="31">
        <f t="shared" si="63"/>
        <v>10</v>
      </c>
      <c r="G242" s="32">
        <f t="shared" si="61"/>
        <v>2.0408163265306121E-2</v>
      </c>
      <c r="H242" s="32">
        <f t="shared" si="62"/>
        <v>1.4492753623188406E-2</v>
      </c>
    </row>
    <row r="243" spans="1:8" ht="15" x14ac:dyDescent="0.2">
      <c r="A243" s="33" t="s">
        <v>190</v>
      </c>
      <c r="B243" s="30">
        <v>250</v>
      </c>
      <c r="C243" s="30">
        <v>230</v>
      </c>
      <c r="D243" s="54">
        <f>ROUND('BEBR 2017 Estimates'!B275,-1)</f>
        <v>240</v>
      </c>
      <c r="E243" s="31">
        <f t="shared" si="60"/>
        <v>-10</v>
      </c>
      <c r="F243" s="31">
        <f t="shared" si="63"/>
        <v>10</v>
      </c>
      <c r="G243" s="32">
        <f t="shared" si="61"/>
        <v>-0.04</v>
      </c>
      <c r="H243" s="32">
        <f t="shared" si="62"/>
        <v>4.3478260869565216E-2</v>
      </c>
    </row>
    <row r="244" spans="1:8" ht="15" x14ac:dyDescent="0.2">
      <c r="A244" s="33" t="s">
        <v>191</v>
      </c>
      <c r="B244" s="30">
        <v>2088</v>
      </c>
      <c r="C244" s="30">
        <v>2170</v>
      </c>
      <c r="D244" s="54">
        <f>ROUND('BEBR 2017 Estimates'!B276,-1)</f>
        <v>2180</v>
      </c>
      <c r="E244" s="31">
        <f t="shared" si="60"/>
        <v>92</v>
      </c>
      <c r="F244" s="31">
        <f t="shared" si="63"/>
        <v>10</v>
      </c>
      <c r="G244" s="32">
        <f t="shared" si="61"/>
        <v>4.4061302681992334E-2</v>
      </c>
      <c r="H244" s="32">
        <f t="shared" si="62"/>
        <v>4.608294930875576E-3</v>
      </c>
    </row>
    <row r="245" spans="1:8" ht="15" x14ac:dyDescent="0.2">
      <c r="A245" s="33" t="s">
        <v>192</v>
      </c>
      <c r="B245" s="30">
        <v>6102</v>
      </c>
      <c r="C245" s="30">
        <v>7720</v>
      </c>
      <c r="D245" s="54">
        <f>ROUND('BEBR 2017 Estimates'!B277,-1)</f>
        <v>7720</v>
      </c>
      <c r="E245" s="31">
        <f t="shared" si="60"/>
        <v>1618</v>
      </c>
      <c r="F245" s="31">
        <f t="shared" si="63"/>
        <v>0</v>
      </c>
      <c r="G245" s="32">
        <f t="shared" si="61"/>
        <v>0.26515896427400854</v>
      </c>
      <c r="H245" s="32">
        <f t="shared" si="62"/>
        <v>0</v>
      </c>
    </row>
    <row r="246" spans="1:8" ht="15" x14ac:dyDescent="0.2">
      <c r="A246" s="33" t="s">
        <v>193</v>
      </c>
      <c r="B246" s="30">
        <v>1849</v>
      </c>
      <c r="C246" s="30">
        <v>1930</v>
      </c>
      <c r="D246" s="54">
        <f>ROUND('BEBR 2017 Estimates'!B278,-1)</f>
        <v>1920</v>
      </c>
      <c r="E246" s="31">
        <f t="shared" si="60"/>
        <v>71</v>
      </c>
      <c r="F246" s="31">
        <f t="shared" si="63"/>
        <v>-10</v>
      </c>
      <c r="G246" s="32">
        <f t="shared" si="61"/>
        <v>3.8399134667387778E-2</v>
      </c>
      <c r="H246" s="32">
        <f t="shared" si="62"/>
        <v>-5.1813471502590676E-3</v>
      </c>
    </row>
    <row r="247" spans="1:8" ht="15" x14ac:dyDescent="0.2">
      <c r="A247" s="33" t="s">
        <v>143</v>
      </c>
      <c r="B247" s="30">
        <v>33828</v>
      </c>
      <c r="C247" s="30">
        <v>32700</v>
      </c>
      <c r="D247" s="54">
        <f>ROUND('BEBR 2017 Estimates'!B279,-1)</f>
        <v>32760</v>
      </c>
      <c r="E247" s="31">
        <f t="shared" si="60"/>
        <v>-1068</v>
      </c>
      <c r="F247" s="31">
        <f t="shared" si="63"/>
        <v>60</v>
      </c>
      <c r="G247" s="32">
        <f t="shared" si="61"/>
        <v>-3.157147924796027E-2</v>
      </c>
      <c r="H247" s="32">
        <f t="shared" si="62"/>
        <v>1.834862385321101E-3</v>
      </c>
    </row>
    <row r="248" spans="1:8" ht="15" hidden="1" x14ac:dyDescent="0.2">
      <c r="A248" s="33"/>
      <c r="B248" s="30"/>
      <c r="C248" s="30"/>
      <c r="D248" s="54"/>
      <c r="E248" s="31"/>
      <c r="F248" s="31"/>
      <c r="G248" s="32"/>
      <c r="H248" s="32"/>
    </row>
    <row r="249" spans="1:8" ht="15.75" x14ac:dyDescent="0.25">
      <c r="A249" s="36" t="s">
        <v>634</v>
      </c>
      <c r="B249" s="26">
        <v>14761</v>
      </c>
      <c r="C249" s="26">
        <v>14500</v>
      </c>
      <c r="D249" s="55">
        <f>ROUND('BEBR 2017 Estimates'!B282,-2)</f>
        <v>14600</v>
      </c>
      <c r="E249" s="27">
        <f>D249-B249</f>
        <v>-161</v>
      </c>
      <c r="F249" s="27">
        <f>D249-C249</f>
        <v>100</v>
      </c>
      <c r="G249" s="28">
        <f t="shared" ref="G249:H251" si="64">E249/B249</f>
        <v>-1.0907120113813427E-2</v>
      </c>
      <c r="H249" s="28">
        <f t="shared" si="64"/>
        <v>6.8965517241379309E-3</v>
      </c>
    </row>
    <row r="250" spans="1:8" ht="15" x14ac:dyDescent="0.2">
      <c r="A250" s="33" t="s">
        <v>195</v>
      </c>
      <c r="B250" s="30">
        <v>2506</v>
      </c>
      <c r="C250" s="30">
        <v>2440</v>
      </c>
      <c r="D250" s="54">
        <f>ROUND('BEBR 2017 Estimates'!B283,-1)</f>
        <v>2430</v>
      </c>
      <c r="E250" s="31">
        <f>D250-B250</f>
        <v>-76</v>
      </c>
      <c r="F250" s="31">
        <f>D250-C250</f>
        <v>-10</v>
      </c>
      <c r="G250" s="32">
        <f t="shared" si="64"/>
        <v>-3.0327214684756583E-2</v>
      </c>
      <c r="H250" s="32">
        <f t="shared" si="64"/>
        <v>-4.0983606557377051E-3</v>
      </c>
    </row>
    <row r="251" spans="1:8" ht="15" x14ac:dyDescent="0.2">
      <c r="A251" s="33" t="s">
        <v>143</v>
      </c>
      <c r="B251" s="30">
        <v>12255</v>
      </c>
      <c r="C251" s="30">
        <v>12060</v>
      </c>
      <c r="D251" s="54">
        <f>ROUND('BEBR 2017 Estimates'!B284,-1)</f>
        <v>12190</v>
      </c>
      <c r="E251" s="31">
        <f>D251-B251</f>
        <v>-65</v>
      </c>
      <c r="F251" s="31">
        <f>D251-C251</f>
        <v>130</v>
      </c>
      <c r="G251" s="32">
        <f t="shared" si="64"/>
        <v>-5.3039575683394534E-3</v>
      </c>
      <c r="H251" s="32">
        <f t="shared" si="64"/>
        <v>1.077943615257048E-2</v>
      </c>
    </row>
    <row r="252" spans="1:8" ht="15" x14ac:dyDescent="0.2">
      <c r="A252" s="33"/>
      <c r="B252" s="30"/>
      <c r="C252" s="30"/>
      <c r="D252" s="54"/>
      <c r="E252" s="31"/>
      <c r="F252" s="31"/>
      <c r="G252" s="32"/>
      <c r="H252" s="32"/>
    </row>
    <row r="253" spans="1:8" ht="15.75" x14ac:dyDescent="0.25">
      <c r="A253" s="36" t="s">
        <v>635</v>
      </c>
      <c r="B253" s="26">
        <v>8870</v>
      </c>
      <c r="C253" s="26">
        <v>8600</v>
      </c>
      <c r="D253" s="55">
        <f>ROUND('BEBR 2017 Estimates'!B287,-2)</f>
        <v>8500</v>
      </c>
      <c r="E253" s="27">
        <f>D253-B253</f>
        <v>-370</v>
      </c>
      <c r="F253" s="27">
        <f>D253-C253</f>
        <v>-100</v>
      </c>
      <c r="G253" s="28">
        <f t="shared" ref="G253:H255" si="65">E253/B253</f>
        <v>-4.1713641488162347E-2</v>
      </c>
      <c r="H253" s="28">
        <f t="shared" si="65"/>
        <v>-1.1627906976744186E-2</v>
      </c>
    </row>
    <row r="254" spans="1:8" ht="15" x14ac:dyDescent="0.2">
      <c r="A254" s="33" t="s">
        <v>197</v>
      </c>
      <c r="B254" s="30">
        <v>1237</v>
      </c>
      <c r="C254" s="30">
        <v>1200</v>
      </c>
      <c r="D254" s="54">
        <f>ROUND('BEBR 2017 Estimates'!B288,-1)</f>
        <v>1230</v>
      </c>
      <c r="E254" s="31">
        <f>D254-B254</f>
        <v>-7</v>
      </c>
      <c r="F254" s="31">
        <f>D254-C254</f>
        <v>30</v>
      </c>
      <c r="G254" s="32">
        <f t="shared" si="65"/>
        <v>-5.6588520614389648E-3</v>
      </c>
      <c r="H254" s="32">
        <f t="shared" si="65"/>
        <v>2.5000000000000001E-2</v>
      </c>
    </row>
    <row r="255" spans="1:8" ht="15" x14ac:dyDescent="0.2">
      <c r="A255" s="33" t="s">
        <v>143</v>
      </c>
      <c r="B255" s="30">
        <v>7633</v>
      </c>
      <c r="C255" s="30">
        <v>7420</v>
      </c>
      <c r="D255" s="54">
        <f>ROUND('BEBR 2017 Estimates'!B289,-1)</f>
        <v>7250</v>
      </c>
      <c r="E255" s="31">
        <f>D255-B255</f>
        <v>-383</v>
      </c>
      <c r="F255" s="31">
        <f>D255-C255</f>
        <v>-170</v>
      </c>
      <c r="G255" s="32">
        <f t="shared" si="65"/>
        <v>-5.0176863618498622E-2</v>
      </c>
      <c r="H255" s="32">
        <f t="shared" si="65"/>
        <v>-2.2911051212938006E-2</v>
      </c>
    </row>
    <row r="256" spans="1:8" ht="15" x14ac:dyDescent="0.2">
      <c r="A256" s="33"/>
      <c r="B256" s="30"/>
      <c r="C256" s="30"/>
      <c r="D256" s="54"/>
      <c r="E256" s="31"/>
      <c r="F256" s="31"/>
      <c r="G256" s="32"/>
      <c r="H256" s="32"/>
    </row>
    <row r="257" spans="1:11" ht="15.75" x14ac:dyDescent="0.25">
      <c r="A257" s="36" t="s">
        <v>636</v>
      </c>
      <c r="B257" s="26">
        <v>297047</v>
      </c>
      <c r="C257" s="26">
        <v>324000</v>
      </c>
      <c r="D257" s="55">
        <f>ROUND('BEBR 2017 Estimates'!B292,-2)</f>
        <v>331700</v>
      </c>
      <c r="E257" s="27">
        <f t="shared" ref="E257:E266" si="66">D257-B257</f>
        <v>34653</v>
      </c>
      <c r="F257" s="27">
        <f t="shared" ref="F257:F266" si="67">D257-C257</f>
        <v>7700</v>
      </c>
      <c r="G257" s="28">
        <f t="shared" ref="G257:G266" si="68">E257/B257</f>
        <v>0.11665830659794578</v>
      </c>
      <c r="H257" s="28">
        <f t="shared" ref="H257:H266" si="69">F257/C257</f>
        <v>2.3765432098765433E-2</v>
      </c>
      <c r="J257" s="190"/>
      <c r="K257" s="190"/>
    </row>
    <row r="258" spans="1:11" ht="15" x14ac:dyDescent="0.2">
      <c r="A258" s="33" t="s">
        <v>199</v>
      </c>
      <c r="B258" s="30">
        <v>1810</v>
      </c>
      <c r="C258" s="30">
        <v>1850</v>
      </c>
      <c r="D258" s="54">
        <f>ROUND('BEBR 2017 Estimates'!B293,-1)</f>
        <v>1880</v>
      </c>
      <c r="E258" s="31">
        <f t="shared" si="66"/>
        <v>70</v>
      </c>
      <c r="F258" s="31">
        <f t="shared" si="67"/>
        <v>30</v>
      </c>
      <c r="G258" s="32">
        <f t="shared" si="68"/>
        <v>3.8674033149171269E-2</v>
      </c>
      <c r="H258" s="32">
        <f t="shared" si="69"/>
        <v>1.6216216216216217E-2</v>
      </c>
      <c r="J258" s="190"/>
      <c r="K258" s="190"/>
    </row>
    <row r="259" spans="1:11" ht="15" x14ac:dyDescent="0.2">
      <c r="A259" s="33" t="s">
        <v>200</v>
      </c>
      <c r="B259" s="30">
        <v>28742</v>
      </c>
      <c r="C259" s="30">
        <v>34670</v>
      </c>
      <c r="D259" s="54">
        <f>ROUND('BEBR 2017 Estimates'!B294,-1)</f>
        <v>35810</v>
      </c>
      <c r="E259" s="31">
        <f t="shared" si="66"/>
        <v>7068</v>
      </c>
      <c r="F259" s="31">
        <f t="shared" si="67"/>
        <v>1140</v>
      </c>
      <c r="G259" s="32">
        <f t="shared" si="68"/>
        <v>0.24591190592164777</v>
      </c>
      <c r="H259" s="32">
        <f t="shared" si="69"/>
        <v>3.2881453706374388E-2</v>
      </c>
      <c r="J259" s="190"/>
      <c r="K259" s="190"/>
    </row>
    <row r="260" spans="1:11" ht="15" x14ac:dyDescent="0.2">
      <c r="A260" s="33" t="s">
        <v>201</v>
      </c>
      <c r="B260" s="30">
        <v>18558</v>
      </c>
      <c r="C260" s="30">
        <v>20130</v>
      </c>
      <c r="D260" s="54">
        <f>ROUND('BEBR 2017 Estimates'!B295,-1)</f>
        <v>20880</v>
      </c>
      <c r="E260" s="31">
        <f t="shared" si="66"/>
        <v>2322</v>
      </c>
      <c r="F260" s="31">
        <f t="shared" si="67"/>
        <v>750</v>
      </c>
      <c r="G260" s="32">
        <f t="shared" si="68"/>
        <v>0.12512124151309409</v>
      </c>
      <c r="H260" s="32">
        <f t="shared" si="69"/>
        <v>3.7257824143070044E-2</v>
      </c>
      <c r="J260" s="190"/>
      <c r="K260" s="190"/>
    </row>
    <row r="261" spans="1:11" ht="15" x14ac:dyDescent="0.2">
      <c r="A261" s="33" t="s">
        <v>202</v>
      </c>
      <c r="B261" s="30">
        <v>4078</v>
      </c>
      <c r="C261" s="30">
        <v>4270</v>
      </c>
      <c r="D261" s="54">
        <f>ROUND('BEBR 2017 Estimates'!B296,-1)</f>
        <v>7290</v>
      </c>
      <c r="E261" s="31">
        <f t="shared" si="66"/>
        <v>3212</v>
      </c>
      <c r="F261" s="31">
        <f t="shared" si="67"/>
        <v>3020</v>
      </c>
      <c r="G261" s="32">
        <f t="shared" si="68"/>
        <v>0.7876410004904365</v>
      </c>
      <c r="H261" s="32">
        <f t="shared" si="69"/>
        <v>0.70725995316159251</v>
      </c>
      <c r="J261" s="190"/>
      <c r="K261" s="190"/>
    </row>
    <row r="262" spans="1:11" ht="15" x14ac:dyDescent="0.2">
      <c r="A262" s="33" t="s">
        <v>203</v>
      </c>
      <c r="B262" s="30">
        <v>8729</v>
      </c>
      <c r="C262" s="30">
        <v>13610</v>
      </c>
      <c r="D262" s="54">
        <f>ROUND('BEBR 2017 Estimates'!B297,-1)</f>
        <v>15210</v>
      </c>
      <c r="E262" s="31">
        <f t="shared" si="66"/>
        <v>6481</v>
      </c>
      <c r="F262" s="31">
        <f t="shared" si="67"/>
        <v>1600</v>
      </c>
      <c r="G262" s="32">
        <f t="shared" si="68"/>
        <v>0.74246763661358695</v>
      </c>
      <c r="H262" s="32">
        <f t="shared" si="69"/>
        <v>0.11756061719324026</v>
      </c>
      <c r="J262" s="190"/>
      <c r="K262" s="190"/>
    </row>
    <row r="263" spans="1:11" ht="15" x14ac:dyDescent="0.2">
      <c r="A263" s="33" t="s">
        <v>204</v>
      </c>
      <c r="B263" s="30">
        <v>1098</v>
      </c>
      <c r="C263" s="30">
        <v>1260</v>
      </c>
      <c r="D263" s="54">
        <f>ROUND('BEBR 2017 Estimates'!B298,-1)</f>
        <v>1360</v>
      </c>
      <c r="E263" s="31">
        <f t="shared" si="66"/>
        <v>262</v>
      </c>
      <c r="F263" s="31">
        <f t="shared" si="67"/>
        <v>100</v>
      </c>
      <c r="G263" s="32">
        <f t="shared" si="68"/>
        <v>0.23861566484517305</v>
      </c>
      <c r="H263" s="32">
        <f t="shared" si="69"/>
        <v>7.9365079365079361E-2</v>
      </c>
      <c r="J263" s="190"/>
      <c r="K263" s="190"/>
    </row>
    <row r="264" spans="1:11" ht="15" x14ac:dyDescent="0.2">
      <c r="A264" s="33" t="s">
        <v>205</v>
      </c>
      <c r="B264" s="30">
        <v>13926</v>
      </c>
      <c r="C264" s="30">
        <v>14690</v>
      </c>
      <c r="D264" s="54">
        <f>ROUND('BEBR 2017 Estimates'!B299,-1)</f>
        <v>14820</v>
      </c>
      <c r="E264" s="31">
        <f t="shared" si="66"/>
        <v>894</v>
      </c>
      <c r="F264" s="31">
        <f t="shared" si="67"/>
        <v>130</v>
      </c>
      <c r="G264" s="32">
        <f t="shared" si="68"/>
        <v>6.4196467040068941E-2</v>
      </c>
      <c r="H264" s="32">
        <f t="shared" si="69"/>
        <v>8.8495575221238937E-3</v>
      </c>
      <c r="J264" s="190"/>
      <c r="K264" s="190"/>
    </row>
    <row r="265" spans="1:11" ht="15" x14ac:dyDescent="0.2">
      <c r="A265" s="33" t="s">
        <v>206</v>
      </c>
      <c r="B265" s="30">
        <v>20117</v>
      </c>
      <c r="C265" s="30">
        <v>22000</v>
      </c>
      <c r="D265" s="54">
        <f>ROUND('BEBR 2017 Estimates'!B300,-1)</f>
        <v>21910</v>
      </c>
      <c r="E265" s="31">
        <f t="shared" si="66"/>
        <v>1793</v>
      </c>
      <c r="F265" s="31">
        <f t="shared" si="67"/>
        <v>-90</v>
      </c>
      <c r="G265" s="32">
        <f t="shared" si="68"/>
        <v>8.9128597703434911E-2</v>
      </c>
      <c r="H265" s="32">
        <f t="shared" si="69"/>
        <v>-4.0909090909090912E-3</v>
      </c>
      <c r="J265" s="190"/>
      <c r="K265" s="190"/>
    </row>
    <row r="266" spans="1:11" ht="15" x14ac:dyDescent="0.2">
      <c r="A266" s="33" t="s">
        <v>207</v>
      </c>
      <c r="B266" s="30">
        <v>5101</v>
      </c>
      <c r="C266" s="30">
        <v>5520</v>
      </c>
      <c r="D266" s="54">
        <f>ROUND('BEBR 2017 Estimates'!B301,-1)</f>
        <v>5620</v>
      </c>
      <c r="E266" s="31">
        <f t="shared" si="66"/>
        <v>519</v>
      </c>
      <c r="F266" s="31">
        <f t="shared" si="67"/>
        <v>100</v>
      </c>
      <c r="G266" s="32">
        <f t="shared" si="68"/>
        <v>0.10174475593020976</v>
      </c>
      <c r="H266" s="32">
        <f t="shared" si="69"/>
        <v>1.8115942028985508E-2</v>
      </c>
      <c r="J266" s="190"/>
      <c r="K266" s="190"/>
    </row>
    <row r="267" spans="1:11" ht="15.75" x14ac:dyDescent="0.25">
      <c r="A267" s="36" t="s">
        <v>1479</v>
      </c>
      <c r="B267" s="30"/>
      <c r="C267" s="30"/>
      <c r="D267" s="54"/>
      <c r="E267" s="31"/>
      <c r="F267" s="31"/>
      <c r="G267" s="32"/>
      <c r="H267" s="32"/>
      <c r="J267" s="190"/>
      <c r="K267" s="190"/>
    </row>
    <row r="268" spans="1:11" ht="15" x14ac:dyDescent="0.2">
      <c r="A268" s="33" t="s">
        <v>208</v>
      </c>
      <c r="B268" s="30">
        <v>9403</v>
      </c>
      <c r="C268" s="30">
        <v>11130</v>
      </c>
      <c r="D268" s="54">
        <f>ROUND('BEBR 2017 Estimates'!B302,-1)</f>
        <v>11680</v>
      </c>
      <c r="E268" s="31">
        <f t="shared" ref="E268:E273" si="70">D268-B268</f>
        <v>2277</v>
      </c>
      <c r="F268" s="31">
        <f t="shared" ref="F268:F273" si="71">D268-C268</f>
        <v>550</v>
      </c>
      <c r="G268" s="32">
        <f t="shared" ref="G268:H273" si="72">E268/B268</f>
        <v>0.24215675848133575</v>
      </c>
      <c r="H268" s="32">
        <f t="shared" si="72"/>
        <v>4.9415992812219228E-2</v>
      </c>
      <c r="J268" s="190"/>
      <c r="K268" s="190"/>
    </row>
    <row r="269" spans="1:11" ht="15" x14ac:dyDescent="0.2">
      <c r="A269" s="33" t="s">
        <v>209</v>
      </c>
      <c r="B269" s="30">
        <v>1463</v>
      </c>
      <c r="C269" s="30">
        <v>1720</v>
      </c>
      <c r="D269" s="54">
        <f>ROUND('BEBR 2017 Estimates'!B303,-1)</f>
        <v>1780</v>
      </c>
      <c r="E269" s="31">
        <f t="shared" si="70"/>
        <v>317</v>
      </c>
      <c r="F269" s="31">
        <f t="shared" si="71"/>
        <v>60</v>
      </c>
      <c r="G269" s="32">
        <f t="shared" si="72"/>
        <v>0.21667805878332194</v>
      </c>
      <c r="H269" s="32">
        <f t="shared" si="72"/>
        <v>3.4883720930232558E-2</v>
      </c>
      <c r="J269" s="190"/>
      <c r="K269" s="190"/>
    </row>
    <row r="270" spans="1:11" ht="15" x14ac:dyDescent="0.2">
      <c r="A270" s="33" t="s">
        <v>210</v>
      </c>
      <c r="B270" s="30">
        <v>12370</v>
      </c>
      <c r="C270" s="30">
        <v>13950</v>
      </c>
      <c r="D270" s="54">
        <f>ROUND('BEBR 2017 Estimates'!B304,-1)</f>
        <v>14280</v>
      </c>
      <c r="E270" s="31">
        <f t="shared" si="70"/>
        <v>1910</v>
      </c>
      <c r="F270" s="31">
        <f t="shared" si="71"/>
        <v>330</v>
      </c>
      <c r="G270" s="32">
        <f t="shared" si="72"/>
        <v>0.1544058205335489</v>
      </c>
      <c r="H270" s="32">
        <f t="shared" si="72"/>
        <v>2.3655913978494623E-2</v>
      </c>
      <c r="J270" s="190"/>
      <c r="K270" s="190"/>
    </row>
    <row r="271" spans="1:11" ht="15" x14ac:dyDescent="0.2">
      <c r="A271" s="33" t="s">
        <v>211</v>
      </c>
      <c r="B271" s="30">
        <v>13951</v>
      </c>
      <c r="C271" s="30">
        <v>16000</v>
      </c>
      <c r="D271" s="54">
        <f>ROUND('BEBR 2017 Estimates'!B305,-1)</f>
        <v>16320</v>
      </c>
      <c r="E271" s="31">
        <f t="shared" si="70"/>
        <v>2369</v>
      </c>
      <c r="F271" s="31">
        <f t="shared" si="71"/>
        <v>320</v>
      </c>
      <c r="G271" s="32">
        <f t="shared" si="72"/>
        <v>0.16980861586983012</v>
      </c>
      <c r="H271" s="32">
        <f t="shared" si="72"/>
        <v>0.02</v>
      </c>
      <c r="J271" s="190"/>
      <c r="K271" s="190"/>
    </row>
    <row r="272" spans="1:11" ht="15" x14ac:dyDescent="0.2">
      <c r="A272" s="33" t="s">
        <v>212</v>
      </c>
      <c r="B272" s="30">
        <v>3456</v>
      </c>
      <c r="C272" s="30">
        <v>3910</v>
      </c>
      <c r="D272" s="54">
        <f>ROUND('BEBR 2017 Estimates'!B306,-1)</f>
        <v>4020</v>
      </c>
      <c r="E272" s="31">
        <f t="shared" si="70"/>
        <v>564</v>
      </c>
      <c r="F272" s="31">
        <f t="shared" si="71"/>
        <v>110</v>
      </c>
      <c r="G272" s="32">
        <f t="shared" si="72"/>
        <v>0.16319444444444445</v>
      </c>
      <c r="H272" s="32">
        <f t="shared" si="72"/>
        <v>2.8132992327365727E-2</v>
      </c>
      <c r="J272" s="190"/>
      <c r="K272" s="190"/>
    </row>
    <row r="273" spans="1:11" ht="15" x14ac:dyDescent="0.2">
      <c r="A273" s="33" t="s">
        <v>143</v>
      </c>
      <c r="B273" s="30">
        <v>154245</v>
      </c>
      <c r="C273" s="30">
        <v>159300</v>
      </c>
      <c r="D273" s="54">
        <f>ROUND('BEBR 2017 Estimates'!B307,-1)</f>
        <v>158880</v>
      </c>
      <c r="E273" s="31">
        <f t="shared" si="70"/>
        <v>4635</v>
      </c>
      <c r="F273" s="31">
        <f t="shared" si="71"/>
        <v>-420</v>
      </c>
      <c r="G273" s="32">
        <f t="shared" si="72"/>
        <v>3.0049596421277837E-2</v>
      </c>
      <c r="H273" s="32">
        <f t="shared" si="72"/>
        <v>-2.6365348399246705E-3</v>
      </c>
      <c r="J273" s="190"/>
      <c r="K273" s="190"/>
    </row>
    <row r="274" spans="1:11" ht="15" x14ac:dyDescent="0.2">
      <c r="A274" s="33"/>
      <c r="B274" s="30"/>
      <c r="C274" s="30"/>
      <c r="D274" s="54"/>
      <c r="E274" s="31"/>
      <c r="F274" s="31"/>
      <c r="G274" s="32"/>
      <c r="H274" s="32"/>
    </row>
    <row r="275" spans="1:11" ht="15.75" x14ac:dyDescent="0.25">
      <c r="A275" s="36" t="s">
        <v>637</v>
      </c>
      <c r="B275" s="26">
        <v>618754</v>
      </c>
      <c r="C275" s="26">
        <v>680500</v>
      </c>
      <c r="D275" s="35">
        <f>ROUND('BEBR 2017 Estimates'!B310,-2)</f>
        <v>698500</v>
      </c>
      <c r="E275" s="27">
        <f t="shared" ref="E275:E282" si="73">D275-B275</f>
        <v>79746</v>
      </c>
      <c r="F275" s="27">
        <f t="shared" ref="F275:F282" si="74">D275-C275</f>
        <v>18000</v>
      </c>
      <c r="G275" s="28">
        <f t="shared" ref="G275:H282" si="75">E275/B275</f>
        <v>0.12888159106850219</v>
      </c>
      <c r="H275" s="28">
        <f t="shared" si="75"/>
        <v>2.6451138868479059E-2</v>
      </c>
      <c r="J275" s="190"/>
      <c r="K275" s="190"/>
    </row>
    <row r="276" spans="1:11" ht="15" x14ac:dyDescent="0.2">
      <c r="A276" s="33" t="s">
        <v>214</v>
      </c>
      <c r="B276" s="30">
        <v>43857</v>
      </c>
      <c r="C276" s="30">
        <v>48390</v>
      </c>
      <c r="D276" s="54">
        <f>ROUND('BEBR 2017 Estimates'!B311,-1)</f>
        <v>50140</v>
      </c>
      <c r="E276" s="31">
        <f t="shared" si="73"/>
        <v>6283</v>
      </c>
      <c r="F276" s="31">
        <f t="shared" si="74"/>
        <v>1750</v>
      </c>
      <c r="G276" s="32">
        <f t="shared" si="75"/>
        <v>0.14326105296759925</v>
      </c>
      <c r="H276" s="32">
        <f t="shared" si="75"/>
        <v>3.6164496796858854E-2</v>
      </c>
      <c r="J276" s="190"/>
      <c r="K276" s="190"/>
    </row>
    <row r="277" spans="1:11" ht="15" x14ac:dyDescent="0.2">
      <c r="A277" s="33" t="s">
        <v>215</v>
      </c>
      <c r="B277" s="30">
        <v>154305</v>
      </c>
      <c r="C277" s="30">
        <v>170470</v>
      </c>
      <c r="D277" s="54">
        <f>ROUND('BEBR 2017 Estimates'!B312,-1)</f>
        <v>175060</v>
      </c>
      <c r="E277" s="31">
        <f t="shared" si="73"/>
        <v>20755</v>
      </c>
      <c r="F277" s="31">
        <f t="shared" si="74"/>
        <v>4590</v>
      </c>
      <c r="G277" s="32">
        <f t="shared" si="75"/>
        <v>0.1345063348562911</v>
      </c>
      <c r="H277" s="32">
        <f t="shared" si="75"/>
        <v>2.6925558749340061E-2</v>
      </c>
      <c r="J277" s="190"/>
      <c r="K277" s="190"/>
    </row>
    <row r="278" spans="1:11" ht="18" x14ac:dyDescent="0.2">
      <c r="A278" s="33" t="s">
        <v>1453</v>
      </c>
      <c r="B278" s="30">
        <v>0</v>
      </c>
      <c r="C278" s="30">
        <v>30570</v>
      </c>
      <c r="D278" s="54">
        <f>ROUND('BEBR 2017 Estimates'!B313,-1)</f>
        <v>30950</v>
      </c>
      <c r="E278" s="31">
        <f t="shared" ref="E278" si="76">D278-B278</f>
        <v>30950</v>
      </c>
      <c r="F278" s="31">
        <f t="shared" ref="F278" si="77">D278-C278</f>
        <v>380</v>
      </c>
      <c r="G278" s="32"/>
      <c r="H278" s="32">
        <f t="shared" ref="H278" si="78">F278/C278</f>
        <v>1.2430487405953549E-2</v>
      </c>
      <c r="J278" s="190"/>
      <c r="K278" s="190"/>
    </row>
    <row r="279" spans="1:11" ht="15" x14ac:dyDescent="0.2">
      <c r="A279" s="33" t="s">
        <v>218</v>
      </c>
      <c r="B279" s="30">
        <v>62298</v>
      </c>
      <c r="C279" s="30">
        <v>76110</v>
      </c>
      <c r="D279" s="54">
        <f>ROUND('BEBR 2017 Estimates'!B314,-1)</f>
        <v>79110</v>
      </c>
      <c r="E279" s="31">
        <f t="shared" si="73"/>
        <v>16812</v>
      </c>
      <c r="F279" s="31">
        <f t="shared" si="74"/>
        <v>3000</v>
      </c>
      <c r="G279" s="32">
        <f t="shared" si="75"/>
        <v>0.26986420109794856</v>
      </c>
      <c r="H279" s="32">
        <f t="shared" si="75"/>
        <v>3.9416633819471816E-2</v>
      </c>
      <c r="J279" s="190"/>
      <c r="K279" s="190"/>
    </row>
    <row r="280" spans="1:11" ht="15" x14ac:dyDescent="0.2">
      <c r="A280" s="33" t="s">
        <v>219</v>
      </c>
      <c r="B280" s="30">
        <v>6277</v>
      </c>
      <c r="C280" s="30">
        <v>6280</v>
      </c>
      <c r="D280" s="54">
        <f>ROUND('BEBR 2017 Estimates'!B315,-1)</f>
        <v>6330</v>
      </c>
      <c r="E280" s="31">
        <f t="shared" si="73"/>
        <v>53</v>
      </c>
      <c r="F280" s="31">
        <f t="shared" si="74"/>
        <v>50</v>
      </c>
      <c r="G280" s="32">
        <f t="shared" si="75"/>
        <v>8.443523976421858E-3</v>
      </c>
      <c r="H280" s="32">
        <f t="shared" si="75"/>
        <v>7.9617834394904458E-3</v>
      </c>
      <c r="J280" s="190"/>
      <c r="K280" s="190"/>
    </row>
    <row r="281" spans="1:11" ht="15" x14ac:dyDescent="0.2">
      <c r="A281" s="33" t="s">
        <v>220</v>
      </c>
      <c r="B281" s="30">
        <v>6469</v>
      </c>
      <c r="C281" s="30">
        <v>6590</v>
      </c>
      <c r="D281" s="54">
        <f>ROUND('BEBR 2017 Estimates'!B316,-1)</f>
        <v>6660</v>
      </c>
      <c r="E281" s="31">
        <f t="shared" si="73"/>
        <v>191</v>
      </c>
      <c r="F281" s="31">
        <f t="shared" si="74"/>
        <v>70</v>
      </c>
      <c r="G281" s="32">
        <f t="shared" si="75"/>
        <v>2.9525428968928739E-2</v>
      </c>
      <c r="H281" s="32">
        <f t="shared" si="75"/>
        <v>1.0622154779969651E-2</v>
      </c>
      <c r="J281" s="190"/>
      <c r="K281" s="190"/>
    </row>
    <row r="282" spans="1:11" ht="15" x14ac:dyDescent="0.2">
      <c r="A282" s="33" t="s">
        <v>143</v>
      </c>
      <c r="B282" s="30">
        <v>345548</v>
      </c>
      <c r="C282" s="30">
        <v>342140</v>
      </c>
      <c r="D282" s="54">
        <f>ROUND('BEBR 2017 Estimates'!B317,-1)</f>
        <v>350230</v>
      </c>
      <c r="E282" s="31">
        <f t="shared" si="73"/>
        <v>4682</v>
      </c>
      <c r="F282" s="31">
        <f t="shared" si="74"/>
        <v>8090</v>
      </c>
      <c r="G282" s="32">
        <f t="shared" si="75"/>
        <v>1.3549492400476924E-2</v>
      </c>
      <c r="H282" s="32">
        <f t="shared" si="75"/>
        <v>2.3645291401180803E-2</v>
      </c>
      <c r="J282" s="190"/>
      <c r="K282" s="190"/>
    </row>
    <row r="283" spans="1:11" ht="15" x14ac:dyDescent="0.2">
      <c r="A283" s="33"/>
      <c r="B283" s="30"/>
      <c r="C283" s="30"/>
      <c r="D283" s="54"/>
      <c r="E283" s="31"/>
      <c r="F283" s="31"/>
      <c r="G283" s="32"/>
      <c r="H283" s="32"/>
    </row>
    <row r="284" spans="1:11" ht="15.75" x14ac:dyDescent="0.25">
      <c r="A284" s="36" t="s">
        <v>638</v>
      </c>
      <c r="B284" s="26">
        <v>275487</v>
      </c>
      <c r="C284" s="26">
        <v>287700</v>
      </c>
      <c r="D284" s="55">
        <f>ROUND('BEBR 2017 Estimates'!B320,-2)</f>
        <v>287900</v>
      </c>
      <c r="E284" s="27">
        <f>D284-B284</f>
        <v>12413</v>
      </c>
      <c r="F284" s="27">
        <f>D284-C284</f>
        <v>200</v>
      </c>
      <c r="G284" s="28">
        <f t="shared" ref="G284:H286" si="79">E284/B284</f>
        <v>4.5058387510118446E-2</v>
      </c>
      <c r="H284" s="28">
        <f t="shared" si="79"/>
        <v>6.9516857838025723E-4</v>
      </c>
    </row>
    <row r="285" spans="1:11" ht="15" x14ac:dyDescent="0.2">
      <c r="A285" s="33" t="s">
        <v>222</v>
      </c>
      <c r="B285" s="30">
        <v>181376</v>
      </c>
      <c r="C285" s="30">
        <v>189680</v>
      </c>
      <c r="D285" s="54">
        <f>ROUND('BEBR 2017 Estimates'!B321,-1)</f>
        <v>189630</v>
      </c>
      <c r="E285" s="31">
        <f>D285-B285</f>
        <v>8254</v>
      </c>
      <c r="F285" s="31">
        <f>D285-C285</f>
        <v>-50</v>
      </c>
      <c r="G285" s="32">
        <f t="shared" si="79"/>
        <v>4.550767466478476E-2</v>
      </c>
      <c r="H285" s="32">
        <f t="shared" si="79"/>
        <v>-2.6360185575706452E-4</v>
      </c>
    </row>
    <row r="286" spans="1:11" ht="15" x14ac:dyDescent="0.2">
      <c r="A286" s="33" t="s">
        <v>143</v>
      </c>
      <c r="B286" s="30">
        <v>94111</v>
      </c>
      <c r="C286" s="30">
        <v>98000</v>
      </c>
      <c r="D286" s="54">
        <f>ROUND('BEBR 2017 Estimates'!B322,-1)</f>
        <v>98270</v>
      </c>
      <c r="E286" s="31">
        <f>D286-B286</f>
        <v>4159</v>
      </c>
      <c r="F286" s="31">
        <f>D286-C286</f>
        <v>270</v>
      </c>
      <c r="G286" s="32">
        <f t="shared" si="79"/>
        <v>4.4192496095036712E-2</v>
      </c>
      <c r="H286" s="32">
        <f t="shared" si="79"/>
        <v>2.7551020408163266E-3</v>
      </c>
    </row>
    <row r="287" spans="1:11" ht="15" x14ac:dyDescent="0.2">
      <c r="A287" s="33"/>
      <c r="B287" s="30"/>
      <c r="C287" s="30"/>
      <c r="D287" s="54"/>
      <c r="E287" s="31"/>
      <c r="F287" s="31"/>
      <c r="G287" s="32"/>
      <c r="H287" s="32"/>
    </row>
    <row r="288" spans="1:11" ht="15.75" x14ac:dyDescent="0.25">
      <c r="A288" s="36" t="s">
        <v>639</v>
      </c>
      <c r="B288" s="26">
        <v>40801</v>
      </c>
      <c r="C288" s="26">
        <v>40600</v>
      </c>
      <c r="D288" s="55">
        <f>ROUND('BEBR 2017 Estimates'!B325,-2)</f>
        <v>41000</v>
      </c>
      <c r="E288" s="27">
        <f t="shared" ref="E288:E297" si="80">D288-B288</f>
        <v>199</v>
      </c>
      <c r="F288" s="27">
        <f t="shared" ref="F288:F297" si="81">D288-C288</f>
        <v>400</v>
      </c>
      <c r="G288" s="28">
        <f t="shared" ref="G288:G297" si="82">E288/B288</f>
        <v>4.8773314379549522E-3</v>
      </c>
      <c r="H288" s="28">
        <f t="shared" ref="H288:H297" si="83">F288/C288</f>
        <v>9.852216748768473E-3</v>
      </c>
    </row>
    <row r="289" spans="1:11" ht="15" x14ac:dyDescent="0.2">
      <c r="A289" s="33" t="s">
        <v>224</v>
      </c>
      <c r="B289" s="30">
        <v>1113</v>
      </c>
      <c r="C289" s="30">
        <v>1110</v>
      </c>
      <c r="D289" s="54">
        <f>ROUND('BEBR 2017 Estimates'!B326,-1)</f>
        <v>1140</v>
      </c>
      <c r="E289" s="31">
        <f t="shared" si="80"/>
        <v>27</v>
      </c>
      <c r="F289" s="31">
        <f t="shared" si="81"/>
        <v>30</v>
      </c>
      <c r="G289" s="32">
        <f t="shared" si="82"/>
        <v>2.4258760107816711E-2</v>
      </c>
      <c r="H289" s="32">
        <f t="shared" si="83"/>
        <v>2.7027027027027029E-2</v>
      </c>
    </row>
    <row r="290" spans="1:11" ht="15" x14ac:dyDescent="0.2">
      <c r="A290" s="33" t="s">
        <v>225</v>
      </c>
      <c r="B290" s="30">
        <v>702</v>
      </c>
      <c r="C290" s="30">
        <v>710</v>
      </c>
      <c r="D290" s="54">
        <f>ROUND('BEBR 2017 Estimates'!B327,-1)</f>
        <v>710</v>
      </c>
      <c r="E290" s="31">
        <f t="shared" si="80"/>
        <v>8</v>
      </c>
      <c r="F290" s="31">
        <f t="shared" si="81"/>
        <v>0</v>
      </c>
      <c r="G290" s="32">
        <f t="shared" si="82"/>
        <v>1.1396011396011397E-2</v>
      </c>
      <c r="H290" s="32">
        <f t="shared" si="83"/>
        <v>0</v>
      </c>
    </row>
    <row r="291" spans="1:11" ht="15" x14ac:dyDescent="0.2">
      <c r="A291" s="33" t="s">
        <v>226</v>
      </c>
      <c r="B291" s="30">
        <v>2245</v>
      </c>
      <c r="C291" s="30">
        <v>2280</v>
      </c>
      <c r="D291" s="54">
        <f>ROUND('BEBR 2017 Estimates'!B328,-1)</f>
        <v>2270</v>
      </c>
      <c r="E291" s="31">
        <f t="shared" si="80"/>
        <v>25</v>
      </c>
      <c r="F291" s="31">
        <f t="shared" si="81"/>
        <v>-10</v>
      </c>
      <c r="G291" s="32">
        <f t="shared" si="82"/>
        <v>1.1135857461024499E-2</v>
      </c>
      <c r="H291" s="32">
        <f t="shared" si="83"/>
        <v>-4.3859649122807015E-3</v>
      </c>
    </row>
    <row r="292" spans="1:11" ht="15" x14ac:dyDescent="0.2">
      <c r="A292" s="33" t="s">
        <v>139</v>
      </c>
      <c r="B292" s="30">
        <v>486</v>
      </c>
      <c r="C292" s="30">
        <v>500</v>
      </c>
      <c r="D292" s="54">
        <f>ROUND('BEBR 2017 Estimates'!B329,-1)</f>
        <v>510</v>
      </c>
      <c r="E292" s="31">
        <f t="shared" si="80"/>
        <v>24</v>
      </c>
      <c r="F292" s="31">
        <f t="shared" si="81"/>
        <v>10</v>
      </c>
      <c r="G292" s="32">
        <f t="shared" si="82"/>
        <v>4.9382716049382713E-2</v>
      </c>
      <c r="H292" s="32">
        <f t="shared" si="83"/>
        <v>0.02</v>
      </c>
    </row>
    <row r="293" spans="1:11" ht="15" x14ac:dyDescent="0.2">
      <c r="A293" s="33" t="s">
        <v>227</v>
      </c>
      <c r="B293" s="30">
        <v>1325</v>
      </c>
      <c r="C293" s="30">
        <v>1290</v>
      </c>
      <c r="D293" s="54">
        <f>ROUND('BEBR 2017 Estimates'!B330,-1)</f>
        <v>1310</v>
      </c>
      <c r="E293" s="31">
        <f t="shared" si="80"/>
        <v>-15</v>
      </c>
      <c r="F293" s="31">
        <f t="shared" si="81"/>
        <v>20</v>
      </c>
      <c r="G293" s="32">
        <f t="shared" si="82"/>
        <v>-1.1320754716981131E-2</v>
      </c>
      <c r="H293" s="32">
        <f t="shared" si="83"/>
        <v>1.5503875968992248E-2</v>
      </c>
    </row>
    <row r="294" spans="1:11" ht="15" x14ac:dyDescent="0.2">
      <c r="A294" s="33" t="s">
        <v>228</v>
      </c>
      <c r="B294" s="30">
        <v>134</v>
      </c>
      <c r="C294" s="30">
        <v>120</v>
      </c>
      <c r="D294" s="54">
        <f>ROUND('BEBR 2017 Estimates'!B331,-1)</f>
        <v>120</v>
      </c>
      <c r="E294" s="31">
        <f t="shared" si="80"/>
        <v>-14</v>
      </c>
      <c r="F294" s="31">
        <f t="shared" si="81"/>
        <v>0</v>
      </c>
      <c r="G294" s="32">
        <f t="shared" si="82"/>
        <v>-0.1044776119402985</v>
      </c>
      <c r="H294" s="32">
        <f t="shared" si="83"/>
        <v>0</v>
      </c>
    </row>
    <row r="295" spans="1:11" ht="15" x14ac:dyDescent="0.2">
      <c r="A295" s="33" t="s">
        <v>229</v>
      </c>
      <c r="B295" s="30">
        <v>2768</v>
      </c>
      <c r="C295" s="30">
        <v>2790</v>
      </c>
      <c r="D295" s="54">
        <f>ROUND('BEBR 2017 Estimates'!B332,-1)</f>
        <v>2900</v>
      </c>
      <c r="E295" s="31">
        <f t="shared" si="80"/>
        <v>132</v>
      </c>
      <c r="F295" s="31">
        <f t="shared" si="81"/>
        <v>110</v>
      </c>
      <c r="G295" s="32">
        <f t="shared" si="82"/>
        <v>4.7687861271676298E-2</v>
      </c>
      <c r="H295" s="32">
        <f t="shared" si="83"/>
        <v>3.9426523297491037E-2</v>
      </c>
    </row>
    <row r="296" spans="1:11" ht="15" x14ac:dyDescent="0.2">
      <c r="A296" s="33" t="s">
        <v>230</v>
      </c>
      <c r="B296" s="30">
        <v>502</v>
      </c>
      <c r="C296" s="30">
        <v>510</v>
      </c>
      <c r="D296" s="54">
        <f>ROUND('BEBR 2017 Estimates'!B333,-1)</f>
        <v>500</v>
      </c>
      <c r="E296" s="31">
        <f t="shared" si="80"/>
        <v>-2</v>
      </c>
      <c r="F296" s="31">
        <f t="shared" si="81"/>
        <v>-10</v>
      </c>
      <c r="G296" s="32">
        <f t="shared" si="82"/>
        <v>-3.9840637450199202E-3</v>
      </c>
      <c r="H296" s="32">
        <f t="shared" si="83"/>
        <v>-1.9607843137254902E-2</v>
      </c>
    </row>
    <row r="297" spans="1:11" ht="15" x14ac:dyDescent="0.2">
      <c r="A297" s="33" t="s">
        <v>143</v>
      </c>
      <c r="B297" s="30">
        <v>31526</v>
      </c>
      <c r="C297" s="30">
        <v>31260</v>
      </c>
      <c r="D297" s="54">
        <f>ROUND('BEBR 2017 Estimates'!B334,-1)</f>
        <v>31560</v>
      </c>
      <c r="E297" s="31">
        <f t="shared" si="80"/>
        <v>34</v>
      </c>
      <c r="F297" s="31">
        <f t="shared" si="81"/>
        <v>300</v>
      </c>
      <c r="G297" s="32">
        <f t="shared" si="82"/>
        <v>1.0784749095984268E-3</v>
      </c>
      <c r="H297" s="32">
        <f t="shared" si="83"/>
        <v>9.5969289827255271E-3</v>
      </c>
    </row>
    <row r="298" spans="1:11" ht="15" x14ac:dyDescent="0.2">
      <c r="A298" s="33"/>
      <c r="B298" s="30"/>
      <c r="C298" s="30"/>
      <c r="D298" s="54"/>
      <c r="E298" s="31"/>
      <c r="F298" s="31"/>
      <c r="G298" s="32"/>
      <c r="H298" s="32"/>
    </row>
    <row r="299" spans="1:11" ht="15.75" x14ac:dyDescent="0.25">
      <c r="A299" s="36" t="s">
        <v>640</v>
      </c>
      <c r="B299" s="26">
        <v>8365</v>
      </c>
      <c r="C299" s="26">
        <v>8700</v>
      </c>
      <c r="D299" s="55">
        <f>ROUND('BEBR 2017 Estimates'!B337,-2)</f>
        <v>8700</v>
      </c>
      <c r="E299" s="27">
        <f>D299-B299</f>
        <v>335</v>
      </c>
      <c r="F299" s="27">
        <f>D299-C299</f>
        <v>0</v>
      </c>
      <c r="G299" s="28">
        <f t="shared" ref="G299:H301" si="84">E299/B299</f>
        <v>4.0047818290496112E-2</v>
      </c>
      <c r="H299" s="28">
        <f t="shared" si="84"/>
        <v>0</v>
      </c>
    </row>
    <row r="300" spans="1:11" ht="15" x14ac:dyDescent="0.2">
      <c r="A300" s="33" t="s">
        <v>232</v>
      </c>
      <c r="B300" s="30">
        <v>996</v>
      </c>
      <c r="C300" s="30">
        <v>920</v>
      </c>
      <c r="D300" s="54">
        <f>ROUND('BEBR 2017 Estimates'!B338,-1)</f>
        <v>950</v>
      </c>
      <c r="E300" s="31">
        <f>D300-B300</f>
        <v>-46</v>
      </c>
      <c r="F300" s="31">
        <f>D300-C300</f>
        <v>30</v>
      </c>
      <c r="G300" s="32">
        <f t="shared" si="84"/>
        <v>-4.6184738955823292E-2</v>
      </c>
      <c r="H300" s="32">
        <f t="shared" si="84"/>
        <v>3.2608695652173912E-2</v>
      </c>
    </row>
    <row r="301" spans="1:11" ht="15" x14ac:dyDescent="0.2">
      <c r="A301" s="33" t="s">
        <v>143</v>
      </c>
      <c r="B301" s="30">
        <v>7369</v>
      </c>
      <c r="C301" s="30">
        <v>7820</v>
      </c>
      <c r="D301" s="54">
        <f>ROUND('BEBR 2017 Estimates'!B339,-1)</f>
        <v>7770</v>
      </c>
      <c r="E301" s="31">
        <f>D301-B301</f>
        <v>401</v>
      </c>
      <c r="F301" s="31">
        <f>D301-C301</f>
        <v>-50</v>
      </c>
      <c r="G301" s="32">
        <f t="shared" si="84"/>
        <v>5.4417152937983444E-2</v>
      </c>
      <c r="H301" s="32">
        <f t="shared" si="84"/>
        <v>-6.3938618925831201E-3</v>
      </c>
    </row>
    <row r="302" spans="1:11" ht="15" x14ac:dyDescent="0.2">
      <c r="A302" s="33"/>
      <c r="B302" s="30"/>
      <c r="C302" s="30"/>
      <c r="D302" s="54"/>
      <c r="E302" s="31"/>
      <c r="F302" s="31"/>
      <c r="G302" s="32"/>
      <c r="H302" s="32"/>
    </row>
    <row r="303" spans="1:11" ht="15.75" x14ac:dyDescent="0.25">
      <c r="A303" s="36" t="s">
        <v>641</v>
      </c>
      <c r="B303" s="26">
        <v>19224</v>
      </c>
      <c r="C303" s="26">
        <v>19200</v>
      </c>
      <c r="D303" s="55">
        <f>ROUND('BEBR 2017 Estimates'!B342,-2)</f>
        <v>19400</v>
      </c>
      <c r="E303" s="27">
        <f>D303-B303</f>
        <v>176</v>
      </c>
      <c r="F303" s="27">
        <f>D303-C303</f>
        <v>200</v>
      </c>
      <c r="G303" s="28">
        <f t="shared" ref="G303:H307" si="85">E303/B303</f>
        <v>9.1552226383687062E-3</v>
      </c>
      <c r="H303" s="28">
        <f t="shared" si="85"/>
        <v>1.0416666666666666E-2</v>
      </c>
      <c r="J303" s="190"/>
      <c r="K303" s="190"/>
    </row>
    <row r="304" spans="1:11" ht="15" x14ac:dyDescent="0.2">
      <c r="A304" s="33" t="s">
        <v>234</v>
      </c>
      <c r="B304" s="30">
        <v>843</v>
      </c>
      <c r="C304" s="30">
        <v>800</v>
      </c>
      <c r="D304" s="54">
        <f>ROUND('BEBR 2017 Estimates'!B343,-1)</f>
        <v>780</v>
      </c>
      <c r="E304" s="31">
        <f>D304-B304</f>
        <v>-63</v>
      </c>
      <c r="F304" s="31">
        <f>D304-C304</f>
        <v>-20</v>
      </c>
      <c r="G304" s="32">
        <f t="shared" si="85"/>
        <v>-7.4733096085409248E-2</v>
      </c>
      <c r="H304" s="32">
        <f t="shared" si="85"/>
        <v>-2.5000000000000001E-2</v>
      </c>
      <c r="J304" s="190"/>
      <c r="K304" s="190"/>
    </row>
    <row r="305" spans="1:11" ht="15" x14ac:dyDescent="0.2">
      <c r="A305" s="33" t="s">
        <v>235</v>
      </c>
      <c r="B305" s="30">
        <v>352</v>
      </c>
      <c r="C305" s="30">
        <v>320</v>
      </c>
      <c r="D305" s="54">
        <f>ROUND('BEBR 2017 Estimates'!B344,-1)</f>
        <v>330</v>
      </c>
      <c r="E305" s="31">
        <f>D305-B305</f>
        <v>-22</v>
      </c>
      <c r="F305" s="31">
        <f>D305-C305</f>
        <v>10</v>
      </c>
      <c r="G305" s="32">
        <f t="shared" si="85"/>
        <v>-6.25E-2</v>
      </c>
      <c r="H305" s="32">
        <f t="shared" si="85"/>
        <v>3.125E-2</v>
      </c>
      <c r="J305" s="190"/>
      <c r="K305" s="190"/>
    </row>
    <row r="306" spans="1:11" ht="15" x14ac:dyDescent="0.2">
      <c r="A306" s="33" t="s">
        <v>236</v>
      </c>
      <c r="B306" s="30">
        <v>3049</v>
      </c>
      <c r="C306" s="30">
        <v>3040</v>
      </c>
      <c r="D306" s="54">
        <f>ROUND('BEBR 2017 Estimates'!B345,-1)</f>
        <v>3020</v>
      </c>
      <c r="E306" s="31">
        <f>D306-B306</f>
        <v>-29</v>
      </c>
      <c r="F306" s="31">
        <f>D306-C306</f>
        <v>-20</v>
      </c>
      <c r="G306" s="32">
        <f t="shared" si="85"/>
        <v>-9.5113151853066583E-3</v>
      </c>
      <c r="H306" s="32">
        <f t="shared" si="85"/>
        <v>-6.5789473684210523E-3</v>
      </c>
      <c r="J306" s="190"/>
      <c r="K306" s="190"/>
    </row>
    <row r="307" spans="1:11" ht="15" x14ac:dyDescent="0.2">
      <c r="A307" s="33" t="s">
        <v>143</v>
      </c>
      <c r="B307" s="30">
        <v>14980</v>
      </c>
      <c r="C307" s="30">
        <v>15070</v>
      </c>
      <c r="D307" s="54">
        <f>ROUND('BEBR 2017 Estimates'!B346,-1)</f>
        <v>15250</v>
      </c>
      <c r="E307" s="31">
        <f>D307-B307</f>
        <v>270</v>
      </c>
      <c r="F307" s="31">
        <f>D307-C307</f>
        <v>180</v>
      </c>
      <c r="G307" s="32">
        <f t="shared" si="85"/>
        <v>1.8024032042723633E-2</v>
      </c>
      <c r="H307" s="32">
        <f t="shared" si="85"/>
        <v>1.1944260119442602E-2</v>
      </c>
      <c r="J307" s="190"/>
      <c r="K307" s="190"/>
    </row>
    <row r="308" spans="1:11" ht="15" x14ac:dyDescent="0.2">
      <c r="A308" s="33"/>
      <c r="B308" s="30"/>
      <c r="C308" s="30"/>
      <c r="D308" s="54"/>
      <c r="E308" s="31"/>
      <c r="F308" s="31"/>
      <c r="G308" s="32"/>
      <c r="H308" s="32"/>
    </row>
    <row r="309" spans="1:11" ht="14.65" customHeight="1" x14ac:dyDescent="0.25">
      <c r="A309" s="36" t="s">
        <v>642</v>
      </c>
      <c r="B309" s="26">
        <v>322833</v>
      </c>
      <c r="C309" s="26">
        <v>357600</v>
      </c>
      <c r="D309" s="55">
        <f>ROUND('BEBR 2017 Estimates'!B349,-2)</f>
        <v>368800</v>
      </c>
      <c r="E309" s="27">
        <f t="shared" ref="E309:E316" si="86">D309-B309</f>
        <v>45967</v>
      </c>
      <c r="F309" s="27">
        <f t="shared" ref="F309:F316" si="87">D309-C309</f>
        <v>11200</v>
      </c>
      <c r="G309" s="28">
        <f t="shared" ref="G309:H316" si="88">E309/B309</f>
        <v>0.14238631118875703</v>
      </c>
      <c r="H309" s="28">
        <f t="shared" si="88"/>
        <v>3.1319910514541388E-2</v>
      </c>
    </row>
    <row r="310" spans="1:11" ht="15" x14ac:dyDescent="0.2">
      <c r="A310" s="33" t="s">
        <v>238</v>
      </c>
      <c r="B310" s="30">
        <v>1503</v>
      </c>
      <c r="C310" s="30">
        <v>1580</v>
      </c>
      <c r="D310" s="54">
        <f>ROUND('BEBR 2017 Estimates'!B350,-1)</f>
        <v>1580</v>
      </c>
      <c r="E310" s="31">
        <f t="shared" si="86"/>
        <v>77</v>
      </c>
      <c r="F310" s="31">
        <f t="shared" si="87"/>
        <v>0</v>
      </c>
      <c r="G310" s="32">
        <f t="shared" si="88"/>
        <v>5.1230871590153028E-2</v>
      </c>
      <c r="H310" s="32">
        <f t="shared" si="88"/>
        <v>0</v>
      </c>
    </row>
    <row r="311" spans="1:11" ht="15" x14ac:dyDescent="0.2">
      <c r="A311" s="33" t="s">
        <v>239</v>
      </c>
      <c r="B311" s="30">
        <v>49546</v>
      </c>
      <c r="C311" s="30">
        <v>53770</v>
      </c>
      <c r="D311" s="54">
        <f>ROUND('BEBR 2017 Estimates'!B351,-1)</f>
        <v>54650</v>
      </c>
      <c r="E311" s="31">
        <f t="shared" si="86"/>
        <v>5104</v>
      </c>
      <c r="F311" s="31">
        <f t="shared" si="87"/>
        <v>880</v>
      </c>
      <c r="G311" s="32">
        <f t="shared" si="88"/>
        <v>0.10301537964719655</v>
      </c>
      <c r="H311" s="32">
        <f t="shared" si="88"/>
        <v>1.6366003347591595E-2</v>
      </c>
    </row>
    <row r="312" spans="1:11" ht="15" x14ac:dyDescent="0.2">
      <c r="A312" s="33" t="s">
        <v>240</v>
      </c>
      <c r="B312" s="30">
        <v>1171</v>
      </c>
      <c r="C312" s="30">
        <v>1180</v>
      </c>
      <c r="D312" s="54">
        <f>ROUND('BEBR 2017 Estimates'!B352,-1)</f>
        <v>1180</v>
      </c>
      <c r="E312" s="31">
        <f t="shared" si="86"/>
        <v>9</v>
      </c>
      <c r="F312" s="31">
        <f t="shared" si="87"/>
        <v>0</v>
      </c>
      <c r="G312" s="32">
        <f t="shared" si="88"/>
        <v>7.6857386848847142E-3</v>
      </c>
      <c r="H312" s="32">
        <f t="shared" si="88"/>
        <v>0</v>
      </c>
    </row>
    <row r="313" spans="1:11" ht="15" x14ac:dyDescent="0.2">
      <c r="A313" s="33" t="s">
        <v>241</v>
      </c>
      <c r="B313" s="30">
        <v>3836</v>
      </c>
      <c r="C313" s="30">
        <v>3870</v>
      </c>
      <c r="D313" s="54">
        <f>ROUND('BEBR 2017 Estimates'!B353,-1)</f>
        <v>3890</v>
      </c>
      <c r="E313" s="31">
        <f t="shared" si="86"/>
        <v>54</v>
      </c>
      <c r="F313" s="31">
        <f t="shared" si="87"/>
        <v>20</v>
      </c>
      <c r="G313" s="32">
        <f t="shared" si="88"/>
        <v>1.4077163712200209E-2</v>
      </c>
      <c r="H313" s="32">
        <f t="shared" si="88"/>
        <v>5.1679586563307496E-3</v>
      </c>
    </row>
    <row r="314" spans="1:11" ht="15" x14ac:dyDescent="0.2">
      <c r="A314" s="33" t="s">
        <v>242</v>
      </c>
      <c r="B314" s="30">
        <v>2398</v>
      </c>
      <c r="C314" s="30">
        <v>2390</v>
      </c>
      <c r="D314" s="54">
        <f>ROUND('BEBR 2017 Estimates'!B354,-1)</f>
        <v>2410</v>
      </c>
      <c r="E314" s="31">
        <f t="shared" si="86"/>
        <v>12</v>
      </c>
      <c r="F314" s="31">
        <f t="shared" si="87"/>
        <v>20</v>
      </c>
      <c r="G314" s="32">
        <f t="shared" si="88"/>
        <v>5.0041701417848205E-3</v>
      </c>
      <c r="H314" s="32">
        <f t="shared" si="88"/>
        <v>8.368200836820083E-3</v>
      </c>
    </row>
    <row r="315" spans="1:11" ht="15" x14ac:dyDescent="0.2">
      <c r="A315" s="33" t="s">
        <v>243</v>
      </c>
      <c r="B315" s="30">
        <v>12606</v>
      </c>
      <c r="C315" s="30">
        <v>13130</v>
      </c>
      <c r="D315" s="54">
        <f>ROUND('BEBR 2017 Estimates'!B355,-1)</f>
        <v>13200</v>
      </c>
      <c r="E315" s="31">
        <f t="shared" si="86"/>
        <v>594</v>
      </c>
      <c r="F315" s="31">
        <f t="shared" si="87"/>
        <v>70</v>
      </c>
      <c r="G315" s="32">
        <f t="shared" si="88"/>
        <v>4.712041884816754E-2</v>
      </c>
      <c r="H315" s="32">
        <f t="shared" si="88"/>
        <v>5.3313023610053311E-3</v>
      </c>
    </row>
    <row r="316" spans="1:11" ht="15" x14ac:dyDescent="0.2">
      <c r="A316" s="33" t="s">
        <v>143</v>
      </c>
      <c r="B316" s="30">
        <v>251773</v>
      </c>
      <c r="C316" s="30">
        <v>281670</v>
      </c>
      <c r="D316" s="54">
        <f>ROUND('BEBR 2017 Estimates'!B356,-1)</f>
        <v>291860</v>
      </c>
      <c r="E316" s="31">
        <f t="shared" si="86"/>
        <v>40087</v>
      </c>
      <c r="F316" s="31">
        <f t="shared" si="87"/>
        <v>10190</v>
      </c>
      <c r="G316" s="32">
        <f t="shared" si="88"/>
        <v>0.15921882012765468</v>
      </c>
      <c r="H316" s="32">
        <f t="shared" si="88"/>
        <v>3.6177086661696313E-2</v>
      </c>
    </row>
    <row r="317" spans="1:11" ht="15" x14ac:dyDescent="0.2">
      <c r="A317" s="33"/>
      <c r="B317" s="30"/>
      <c r="C317" s="30"/>
      <c r="D317" s="54"/>
      <c r="E317" s="31"/>
      <c r="F317" s="31"/>
      <c r="G317" s="32"/>
      <c r="H317" s="32"/>
    </row>
    <row r="318" spans="1:11" ht="15.75" x14ac:dyDescent="0.25">
      <c r="A318" s="36" t="s">
        <v>643</v>
      </c>
      <c r="B318" s="26">
        <v>331303</v>
      </c>
      <c r="C318" s="26">
        <v>345700</v>
      </c>
      <c r="D318" s="55">
        <f>ROUND('BEBR 2017 Estimates'!B359,-2)</f>
        <v>349300</v>
      </c>
      <c r="E318" s="27">
        <f t="shared" ref="E318:E324" si="89">D318-B318</f>
        <v>17997</v>
      </c>
      <c r="F318" s="27">
        <f t="shared" ref="F318:F324" si="90">D318-C318</f>
        <v>3600</v>
      </c>
      <c r="G318" s="28">
        <f t="shared" ref="G318:H324" si="91">E318/B318</f>
        <v>5.4321874537809803E-2</v>
      </c>
      <c r="H318" s="28">
        <f t="shared" si="91"/>
        <v>1.041365345675441E-2</v>
      </c>
      <c r="J318" s="190"/>
      <c r="K318" s="190"/>
    </row>
    <row r="319" spans="1:11" ht="15" x14ac:dyDescent="0.2">
      <c r="A319" s="33" t="s">
        <v>245</v>
      </c>
      <c r="B319" s="30">
        <v>4492</v>
      </c>
      <c r="C319" s="30">
        <v>4870</v>
      </c>
      <c r="D319" s="54">
        <f>ROUND('BEBR 2017 Estimates'!B360,-1)</f>
        <v>4980</v>
      </c>
      <c r="E319" s="31">
        <f t="shared" si="89"/>
        <v>488</v>
      </c>
      <c r="F319" s="31">
        <f t="shared" si="90"/>
        <v>110</v>
      </c>
      <c r="G319" s="32">
        <f t="shared" si="91"/>
        <v>0.10863757791629564</v>
      </c>
      <c r="H319" s="32">
        <f t="shared" si="91"/>
        <v>2.2587268993839837E-2</v>
      </c>
      <c r="J319" s="190"/>
      <c r="K319" s="190"/>
    </row>
    <row r="320" spans="1:11" ht="15" x14ac:dyDescent="0.2">
      <c r="A320" s="33" t="s">
        <v>246</v>
      </c>
      <c r="B320" s="30">
        <v>1733</v>
      </c>
      <c r="C320" s="30">
        <v>1770</v>
      </c>
      <c r="D320" s="54">
        <f>ROUND('BEBR 2017 Estimates'!B361,-1)</f>
        <v>1810</v>
      </c>
      <c r="E320" s="31">
        <f t="shared" si="89"/>
        <v>77</v>
      </c>
      <c r="F320" s="31">
        <f t="shared" si="90"/>
        <v>40</v>
      </c>
      <c r="G320" s="32">
        <f t="shared" si="91"/>
        <v>4.4431621465666475E-2</v>
      </c>
      <c r="H320" s="32">
        <f t="shared" si="91"/>
        <v>2.2598870056497175E-2</v>
      </c>
      <c r="J320" s="190"/>
      <c r="K320" s="190"/>
    </row>
    <row r="321" spans="1:11" ht="15" x14ac:dyDescent="0.2">
      <c r="A321" s="33" t="s">
        <v>247</v>
      </c>
      <c r="B321" s="30">
        <v>452</v>
      </c>
      <c r="C321" s="30">
        <v>450</v>
      </c>
      <c r="D321" s="54">
        <f>ROUND('BEBR 2017 Estimates'!B362,-1)</f>
        <v>460</v>
      </c>
      <c r="E321" s="31">
        <f t="shared" si="89"/>
        <v>8</v>
      </c>
      <c r="F321" s="31">
        <f t="shared" si="90"/>
        <v>10</v>
      </c>
      <c r="G321" s="32">
        <f t="shared" si="91"/>
        <v>1.7699115044247787E-2</v>
      </c>
      <c r="H321" s="32">
        <f t="shared" si="91"/>
        <v>2.2222222222222223E-2</v>
      </c>
      <c r="J321" s="190"/>
      <c r="K321" s="190"/>
    </row>
    <row r="322" spans="1:11" ht="15" x14ac:dyDescent="0.2">
      <c r="A322" s="33" t="s">
        <v>248</v>
      </c>
      <c r="B322" s="30">
        <v>56315</v>
      </c>
      <c r="C322" s="30">
        <v>59720</v>
      </c>
      <c r="D322" s="54">
        <f>ROUND('BEBR 2017 Estimates'!B363,-1)</f>
        <v>59670</v>
      </c>
      <c r="E322" s="31">
        <f t="shared" si="89"/>
        <v>3355</v>
      </c>
      <c r="F322" s="31">
        <f t="shared" si="90"/>
        <v>-50</v>
      </c>
      <c r="G322" s="32">
        <f t="shared" si="91"/>
        <v>5.9575601527124211E-2</v>
      </c>
      <c r="H322" s="32">
        <f t="shared" si="91"/>
        <v>-8.3724045545880777E-4</v>
      </c>
      <c r="J322" s="190"/>
      <c r="K322" s="190"/>
    </row>
    <row r="323" spans="1:11" ht="15" x14ac:dyDescent="0.2">
      <c r="A323" s="33" t="s">
        <v>249</v>
      </c>
      <c r="B323" s="30">
        <v>506</v>
      </c>
      <c r="C323" s="30">
        <v>500</v>
      </c>
      <c r="D323" s="54">
        <f>ROUND('BEBR 2017 Estimates'!B364,-1)</f>
        <v>550</v>
      </c>
      <c r="E323" s="31">
        <f t="shared" si="89"/>
        <v>44</v>
      </c>
      <c r="F323" s="31">
        <f t="shared" si="90"/>
        <v>50</v>
      </c>
      <c r="G323" s="32">
        <f t="shared" si="91"/>
        <v>8.6956521739130432E-2</v>
      </c>
      <c r="H323" s="32">
        <f t="shared" si="91"/>
        <v>0.1</v>
      </c>
      <c r="J323" s="190"/>
      <c r="K323" s="190"/>
    </row>
    <row r="324" spans="1:11" ht="15" x14ac:dyDescent="0.2">
      <c r="A324" s="33" t="s">
        <v>143</v>
      </c>
      <c r="B324" s="30">
        <v>267805</v>
      </c>
      <c r="C324" s="30">
        <v>278440</v>
      </c>
      <c r="D324" s="54">
        <f>ROUND('BEBR 2017 Estimates'!B365,-1)</f>
        <v>281810</v>
      </c>
      <c r="E324" s="31">
        <f t="shared" si="89"/>
        <v>14005</v>
      </c>
      <c r="F324" s="31">
        <f t="shared" si="90"/>
        <v>3370</v>
      </c>
      <c r="G324" s="32">
        <f t="shared" si="91"/>
        <v>5.2295513526633183E-2</v>
      </c>
      <c r="H324" s="32">
        <f t="shared" si="91"/>
        <v>1.2103146099698319E-2</v>
      </c>
      <c r="J324" s="190"/>
      <c r="K324" s="190"/>
    </row>
    <row r="325" spans="1:11" ht="15" x14ac:dyDescent="0.2">
      <c r="A325" s="33"/>
      <c r="B325" s="30"/>
      <c r="C325" s="30"/>
      <c r="D325" s="54"/>
      <c r="E325" s="31"/>
      <c r="F325" s="31"/>
      <c r="G325" s="32"/>
      <c r="H325" s="32"/>
    </row>
    <row r="326" spans="1:11" ht="15.75" x14ac:dyDescent="0.25">
      <c r="A326" s="36" t="s">
        <v>644</v>
      </c>
      <c r="B326" s="26">
        <v>146318</v>
      </c>
      <c r="C326" s="26">
        <v>150900</v>
      </c>
      <c r="D326" s="55">
        <f>ROUND('BEBR 2017 Estimates'!B368,-2)</f>
        <v>153000</v>
      </c>
      <c r="E326" s="27">
        <f t="shared" ref="E326:E331" si="92">D326-B326</f>
        <v>6682</v>
      </c>
      <c r="F326" s="27">
        <f t="shared" ref="F326:F331" si="93">D326-C326</f>
        <v>2100</v>
      </c>
      <c r="G326" s="28">
        <f t="shared" ref="G326:H331" si="94">E326/B326</f>
        <v>4.5667655380746047E-2</v>
      </c>
      <c r="H326" s="28">
        <f t="shared" si="94"/>
        <v>1.3916500994035786E-2</v>
      </c>
    </row>
    <row r="327" spans="1:11" ht="15" x14ac:dyDescent="0.2">
      <c r="A327" s="33" t="s">
        <v>252</v>
      </c>
      <c r="B327" s="30">
        <v>817</v>
      </c>
      <c r="C327" s="30">
        <v>810</v>
      </c>
      <c r="D327" s="54">
        <f>ROUND('BEBR 2017 Estimates'!B369,-1)</f>
        <v>810</v>
      </c>
      <c r="E327" s="31">
        <f t="shared" si="92"/>
        <v>-7</v>
      </c>
      <c r="F327" s="31">
        <f t="shared" si="93"/>
        <v>0</v>
      </c>
      <c r="G327" s="32">
        <f t="shared" si="94"/>
        <v>-8.5679314565483469E-3</v>
      </c>
      <c r="H327" s="32">
        <f t="shared" si="94"/>
        <v>0</v>
      </c>
    </row>
    <row r="328" spans="1:11" ht="15" x14ac:dyDescent="0.2">
      <c r="A328" s="33" t="s">
        <v>1433</v>
      </c>
      <c r="B328" s="30">
        <v>355</v>
      </c>
      <c r="C328" s="30">
        <v>100</v>
      </c>
      <c r="D328" s="54">
        <f>ROUND('BEBR 2017 Estimates'!B370,-1)</f>
        <v>130</v>
      </c>
      <c r="E328" s="31">
        <f t="shared" si="92"/>
        <v>-225</v>
      </c>
      <c r="F328" s="31">
        <f t="shared" si="93"/>
        <v>30</v>
      </c>
      <c r="G328" s="32">
        <f t="shared" si="94"/>
        <v>-0.63380281690140849</v>
      </c>
      <c r="H328" s="32">
        <f t="shared" si="94"/>
        <v>0.3</v>
      </c>
    </row>
    <row r="329" spans="1:11" ht="15" x14ac:dyDescent="0.2">
      <c r="A329" s="33" t="s">
        <v>1455</v>
      </c>
      <c r="B329" s="30">
        <v>1996</v>
      </c>
      <c r="C329" s="30">
        <v>2030</v>
      </c>
      <c r="D329" s="54">
        <f>ROUND('BEBR 2017 Estimates'!B371,-1)</f>
        <v>2040</v>
      </c>
      <c r="E329" s="31">
        <f t="shared" si="92"/>
        <v>44</v>
      </c>
      <c r="F329" s="31">
        <f t="shared" si="93"/>
        <v>10</v>
      </c>
      <c r="G329" s="32">
        <f t="shared" si="94"/>
        <v>2.2044088176352707E-2</v>
      </c>
      <c r="H329" s="32">
        <f t="shared" si="94"/>
        <v>4.9261083743842365E-3</v>
      </c>
    </row>
    <row r="330" spans="1:11" ht="15" x14ac:dyDescent="0.2">
      <c r="A330" s="33" t="s">
        <v>255</v>
      </c>
      <c r="B330" s="30">
        <v>15593</v>
      </c>
      <c r="C330" s="30">
        <v>16150</v>
      </c>
      <c r="D330" s="54">
        <f>ROUND('BEBR 2017 Estimates'!B372,-1)</f>
        <v>16180</v>
      </c>
      <c r="E330" s="31">
        <f t="shared" si="92"/>
        <v>587</v>
      </c>
      <c r="F330" s="31">
        <f t="shared" si="93"/>
        <v>30</v>
      </c>
      <c r="G330" s="32">
        <f t="shared" si="94"/>
        <v>3.7645097158981594E-2</v>
      </c>
      <c r="H330" s="32">
        <f t="shared" si="94"/>
        <v>1.8575851393188853E-3</v>
      </c>
    </row>
    <row r="331" spans="1:11" ht="15" x14ac:dyDescent="0.2">
      <c r="A331" s="33" t="s">
        <v>143</v>
      </c>
      <c r="B331" s="30">
        <v>127557</v>
      </c>
      <c r="C331" s="30">
        <v>131780</v>
      </c>
      <c r="D331" s="54">
        <f>ROUND('BEBR 2017 Estimates'!B373,-1)</f>
        <v>133850</v>
      </c>
      <c r="E331" s="31">
        <f t="shared" si="92"/>
        <v>6293</v>
      </c>
      <c r="F331" s="31">
        <f t="shared" si="93"/>
        <v>2070</v>
      </c>
      <c r="G331" s="32">
        <f t="shared" si="94"/>
        <v>4.9334807184239202E-2</v>
      </c>
      <c r="H331" s="32">
        <f t="shared" si="94"/>
        <v>1.5707998178782819E-2</v>
      </c>
    </row>
    <row r="332" spans="1:11" ht="15" hidden="1" x14ac:dyDescent="0.2">
      <c r="A332" s="33"/>
      <c r="B332" s="30"/>
      <c r="C332" s="30"/>
      <c r="D332" s="54"/>
      <c r="E332" s="31"/>
      <c r="F332" s="31"/>
      <c r="G332" s="32"/>
      <c r="H332" s="32"/>
    </row>
    <row r="333" spans="1:11" ht="15.75" x14ac:dyDescent="0.25">
      <c r="A333" s="36" t="s">
        <v>645</v>
      </c>
      <c r="B333" s="26">
        <v>2496457</v>
      </c>
      <c r="C333" s="26">
        <v>2700800</v>
      </c>
      <c r="D333" s="55">
        <f>ROUND('BEBR 2017 Estimates'!B376,-2)</f>
        <v>2743100</v>
      </c>
      <c r="E333" s="27">
        <f t="shared" ref="E333:E369" si="95">D333-B333</f>
        <v>246643</v>
      </c>
      <c r="F333" s="27">
        <f t="shared" ref="F333:F369" si="96">D333-C333</f>
        <v>42300</v>
      </c>
      <c r="G333" s="28">
        <f t="shared" ref="G333:G369" si="97">E333/B333</f>
        <v>9.8797215413684275E-2</v>
      </c>
      <c r="H333" s="28">
        <f t="shared" ref="H333:H369" si="98">F333/C333</f>
        <v>1.5662026066350712E-2</v>
      </c>
      <c r="J333" s="190"/>
      <c r="K333" s="190"/>
    </row>
    <row r="334" spans="1:11" ht="15" x14ac:dyDescent="0.2">
      <c r="A334" s="33" t="s">
        <v>257</v>
      </c>
      <c r="B334" s="30">
        <v>35762</v>
      </c>
      <c r="C334" s="30">
        <v>37610</v>
      </c>
      <c r="D334" s="54">
        <f>ROUND('BEBR 2017 Estimates'!B377,-1)</f>
        <v>37690</v>
      </c>
      <c r="E334" s="31">
        <f t="shared" si="95"/>
        <v>1928</v>
      </c>
      <c r="F334" s="31">
        <f t="shared" si="96"/>
        <v>80</v>
      </c>
      <c r="G334" s="32">
        <f t="shared" si="97"/>
        <v>5.3911973603266036E-2</v>
      </c>
      <c r="H334" s="32">
        <f t="shared" si="98"/>
        <v>2.1270938580164852E-3</v>
      </c>
      <c r="J334" s="190"/>
      <c r="K334" s="190"/>
    </row>
    <row r="335" spans="1:11" ht="15" x14ac:dyDescent="0.2">
      <c r="A335" s="33" t="s">
        <v>258</v>
      </c>
      <c r="B335" s="30">
        <v>2513</v>
      </c>
      <c r="C335" s="30">
        <v>2720</v>
      </c>
      <c r="D335" s="54">
        <f>ROUND('BEBR 2017 Estimates'!B378,-1)</f>
        <v>2920</v>
      </c>
      <c r="E335" s="31">
        <f t="shared" si="95"/>
        <v>407</v>
      </c>
      <c r="F335" s="31">
        <f t="shared" si="96"/>
        <v>200</v>
      </c>
      <c r="G335" s="32">
        <f t="shared" si="97"/>
        <v>0.16195781933943493</v>
      </c>
      <c r="H335" s="32">
        <f t="shared" si="98"/>
        <v>7.3529411764705885E-2</v>
      </c>
      <c r="J335" s="190"/>
      <c r="K335" s="190"/>
    </row>
    <row r="336" spans="1:11" ht="15" x14ac:dyDescent="0.2">
      <c r="A336" s="33" t="s">
        <v>259</v>
      </c>
      <c r="B336" s="30">
        <v>5628</v>
      </c>
      <c r="C336" s="30">
        <v>5540</v>
      </c>
      <c r="D336" s="54">
        <f>ROUND('BEBR 2017 Estimates'!B379,-1)</f>
        <v>5830</v>
      </c>
      <c r="E336" s="31">
        <f t="shared" si="95"/>
        <v>202</v>
      </c>
      <c r="F336" s="31">
        <f t="shared" si="96"/>
        <v>290</v>
      </c>
      <c r="G336" s="32">
        <f t="shared" si="97"/>
        <v>3.5891968727789623E-2</v>
      </c>
      <c r="H336" s="32">
        <f t="shared" si="98"/>
        <v>5.2346570397111915E-2</v>
      </c>
      <c r="J336" s="190"/>
      <c r="K336" s="190"/>
    </row>
    <row r="337" spans="1:11" ht="15" x14ac:dyDescent="0.2">
      <c r="A337" s="33" t="s">
        <v>260</v>
      </c>
      <c r="B337" s="30">
        <v>3055</v>
      </c>
      <c r="C337" s="30">
        <v>3210</v>
      </c>
      <c r="D337" s="54">
        <f>ROUND('BEBR 2017 Estimates'!B380,-1)</f>
        <v>3180</v>
      </c>
      <c r="E337" s="31">
        <f t="shared" si="95"/>
        <v>125</v>
      </c>
      <c r="F337" s="31">
        <f t="shared" si="96"/>
        <v>-30</v>
      </c>
      <c r="G337" s="32">
        <f t="shared" si="97"/>
        <v>4.0916530278232409E-2</v>
      </c>
      <c r="H337" s="32">
        <f t="shared" si="98"/>
        <v>-9.3457943925233638E-3</v>
      </c>
      <c r="J337" s="190"/>
      <c r="K337" s="190"/>
    </row>
    <row r="338" spans="1:11" ht="15" x14ac:dyDescent="0.2">
      <c r="A338" s="33" t="s">
        <v>261</v>
      </c>
      <c r="B338" s="30">
        <v>46776</v>
      </c>
      <c r="C338" s="30">
        <v>49450</v>
      </c>
      <c r="D338" s="54">
        <f>ROUND('BEBR 2017 Estimates'!B381,-1)</f>
        <v>49810</v>
      </c>
      <c r="E338" s="31">
        <f t="shared" si="95"/>
        <v>3034</v>
      </c>
      <c r="F338" s="31">
        <f t="shared" si="96"/>
        <v>360</v>
      </c>
      <c r="G338" s="32">
        <f t="shared" si="97"/>
        <v>6.4862322558577046E-2</v>
      </c>
      <c r="H338" s="32">
        <f t="shared" si="98"/>
        <v>7.2800808897876641E-3</v>
      </c>
      <c r="J338" s="190"/>
      <c r="K338" s="190"/>
    </row>
    <row r="339" spans="1:11" ht="15" x14ac:dyDescent="0.2">
      <c r="A339" s="33" t="s">
        <v>262</v>
      </c>
      <c r="B339" s="37">
        <v>40286</v>
      </c>
      <c r="C339" s="38">
        <v>44900</v>
      </c>
      <c r="D339" s="54">
        <f>ROUND('BEBR 2017 Estimates'!B382,-1)</f>
        <v>45220</v>
      </c>
      <c r="E339" s="31">
        <f t="shared" si="95"/>
        <v>4934</v>
      </c>
      <c r="F339" s="31">
        <f t="shared" si="96"/>
        <v>320</v>
      </c>
      <c r="G339" s="32">
        <f t="shared" si="97"/>
        <v>0.12247430869284615</v>
      </c>
      <c r="H339" s="32">
        <f t="shared" si="98"/>
        <v>7.1269487750556795E-3</v>
      </c>
      <c r="J339" s="190"/>
      <c r="K339" s="190"/>
    </row>
    <row r="340" spans="1:11" ht="15" x14ac:dyDescent="0.2">
      <c r="A340" s="33" t="s">
        <v>263</v>
      </c>
      <c r="B340" s="37">
        <v>45709</v>
      </c>
      <c r="C340" s="38">
        <v>59300</v>
      </c>
      <c r="D340" s="54">
        <f>ROUND('BEBR 2017 Estimates'!B383,-1)</f>
        <v>64170</v>
      </c>
      <c r="E340" s="31">
        <f t="shared" si="95"/>
        <v>18461</v>
      </c>
      <c r="F340" s="31">
        <f t="shared" si="96"/>
        <v>4870</v>
      </c>
      <c r="G340" s="32">
        <f t="shared" si="97"/>
        <v>0.40388107374915222</v>
      </c>
      <c r="H340" s="32">
        <f t="shared" si="98"/>
        <v>8.2124789207419904E-2</v>
      </c>
      <c r="J340" s="190"/>
      <c r="K340" s="190"/>
    </row>
    <row r="341" spans="1:11" ht="15" x14ac:dyDescent="0.2">
      <c r="A341" s="33" t="s">
        <v>264</v>
      </c>
      <c r="B341" s="30">
        <v>2325</v>
      </c>
      <c r="C341" s="30">
        <v>2200</v>
      </c>
      <c r="D341" s="54">
        <f>ROUND('BEBR 2017 Estimates'!B384,-1)</f>
        <v>2150</v>
      </c>
      <c r="E341" s="31">
        <f t="shared" si="95"/>
        <v>-175</v>
      </c>
      <c r="F341" s="31">
        <f t="shared" si="96"/>
        <v>-50</v>
      </c>
      <c r="G341" s="32">
        <f t="shared" si="97"/>
        <v>-7.5268817204301078E-2</v>
      </c>
      <c r="H341" s="32">
        <f t="shared" si="98"/>
        <v>-2.2727272727272728E-2</v>
      </c>
      <c r="J341" s="190"/>
      <c r="K341" s="190"/>
    </row>
    <row r="342" spans="1:11" ht="15" x14ac:dyDescent="0.2">
      <c r="A342" s="33" t="s">
        <v>265</v>
      </c>
      <c r="B342" s="30">
        <v>11245</v>
      </c>
      <c r="C342" s="30">
        <v>12830</v>
      </c>
      <c r="D342" s="54">
        <f>ROUND('BEBR 2017 Estimates'!B385,-1)</f>
        <v>13020</v>
      </c>
      <c r="E342" s="31">
        <f t="shared" si="95"/>
        <v>1775</v>
      </c>
      <c r="F342" s="31">
        <f t="shared" si="96"/>
        <v>190</v>
      </c>
      <c r="G342" s="32">
        <f t="shared" si="97"/>
        <v>0.15784793241440639</v>
      </c>
      <c r="H342" s="32">
        <f t="shared" si="98"/>
        <v>1.4809041309431021E-2</v>
      </c>
      <c r="J342" s="190"/>
      <c r="K342" s="190"/>
    </row>
    <row r="343" spans="1:11" ht="15" x14ac:dyDescent="0.2">
      <c r="A343" s="33" t="s">
        <v>266</v>
      </c>
      <c r="B343" s="30">
        <v>919</v>
      </c>
      <c r="C343" s="30">
        <v>930</v>
      </c>
      <c r="D343" s="54">
        <f>ROUND('BEBR 2017 Estimates'!B386,-1)</f>
        <v>920</v>
      </c>
      <c r="E343" s="31">
        <f t="shared" si="95"/>
        <v>1</v>
      </c>
      <c r="F343" s="31">
        <f t="shared" si="96"/>
        <v>-10</v>
      </c>
      <c r="G343" s="32">
        <f t="shared" si="97"/>
        <v>1.088139281828074E-3</v>
      </c>
      <c r="H343" s="32">
        <f t="shared" si="98"/>
        <v>-1.0752688172043012E-2</v>
      </c>
      <c r="J343" s="190"/>
      <c r="K343" s="190"/>
    </row>
    <row r="344" spans="1:11" ht="15" x14ac:dyDescent="0.2">
      <c r="A344" s="33" t="s">
        <v>267</v>
      </c>
      <c r="B344" s="30">
        <v>224667</v>
      </c>
      <c r="C344" s="30">
        <v>233430</v>
      </c>
      <c r="D344" s="54">
        <f>ROUND('BEBR 2017 Estimates'!B387,-1)</f>
        <v>236110</v>
      </c>
      <c r="E344" s="31">
        <f t="shared" si="95"/>
        <v>11443</v>
      </c>
      <c r="F344" s="31">
        <f t="shared" si="96"/>
        <v>2680</v>
      </c>
      <c r="G344" s="32">
        <f t="shared" si="97"/>
        <v>5.0933158852880044E-2</v>
      </c>
      <c r="H344" s="32">
        <f t="shared" si="98"/>
        <v>1.1480957888874609E-2</v>
      </c>
      <c r="J344" s="190"/>
      <c r="K344" s="190"/>
    </row>
    <row r="345" spans="1:11" ht="15" x14ac:dyDescent="0.2">
      <c r="A345" s="33" t="s">
        <v>268</v>
      </c>
      <c r="B345" s="30">
        <v>21744</v>
      </c>
      <c r="C345" s="30">
        <v>23330</v>
      </c>
      <c r="D345" s="54">
        <f>ROUND('BEBR 2017 Estimates'!B388,-1)</f>
        <v>23530</v>
      </c>
      <c r="E345" s="31">
        <f t="shared" si="95"/>
        <v>1786</v>
      </c>
      <c r="F345" s="31">
        <f t="shared" si="96"/>
        <v>200</v>
      </c>
      <c r="G345" s="32">
        <f t="shared" si="97"/>
        <v>8.2137601177336275E-2</v>
      </c>
      <c r="H345" s="32">
        <f t="shared" si="98"/>
        <v>8.5726532361765969E-3</v>
      </c>
      <c r="J345" s="190"/>
      <c r="K345" s="190"/>
    </row>
    <row r="346" spans="1:11" ht="15" x14ac:dyDescent="0.2">
      <c r="A346" s="33" t="s">
        <v>269</v>
      </c>
      <c r="B346" s="30">
        <v>60509</v>
      </c>
      <c r="C346" s="30">
        <v>70210</v>
      </c>
      <c r="D346" s="54">
        <f>ROUND('BEBR 2017 Estimates'!B389,-1)</f>
        <v>73630</v>
      </c>
      <c r="E346" s="31">
        <f t="shared" si="95"/>
        <v>13121</v>
      </c>
      <c r="F346" s="31">
        <f t="shared" si="96"/>
        <v>3420</v>
      </c>
      <c r="G346" s="32">
        <f t="shared" si="97"/>
        <v>0.21684377530615281</v>
      </c>
      <c r="H346" s="32">
        <f t="shared" si="98"/>
        <v>4.8711009827659878E-2</v>
      </c>
      <c r="J346" s="190"/>
      <c r="K346" s="190"/>
    </row>
    <row r="347" spans="1:11" ht="15" x14ac:dyDescent="0.2">
      <c r="A347" s="33" t="s">
        <v>1456</v>
      </c>
      <c r="B347" s="30">
        <v>86</v>
      </c>
      <c r="C347" s="30">
        <v>80</v>
      </c>
      <c r="D347" s="54">
        <f>ROUND('BEBR 2017 Estimates'!B390,-1)</f>
        <v>80</v>
      </c>
      <c r="E347" s="31">
        <f t="shared" si="95"/>
        <v>-6</v>
      </c>
      <c r="F347" s="31">
        <f t="shared" si="96"/>
        <v>0</v>
      </c>
      <c r="G347" s="32">
        <f t="shared" si="97"/>
        <v>-6.9767441860465115E-2</v>
      </c>
      <c r="H347" s="32">
        <f t="shared" si="98"/>
        <v>0</v>
      </c>
      <c r="J347" s="190"/>
      <c r="K347" s="190"/>
    </row>
    <row r="348" spans="1:11" ht="18" x14ac:dyDescent="0.2">
      <c r="A348" s="33" t="s">
        <v>1480</v>
      </c>
      <c r="B348" s="30">
        <v>18</v>
      </c>
      <c r="C348" s="30">
        <v>0</v>
      </c>
      <c r="D348" s="54">
        <f>ROUND('BEBR 2017 Estimates'!B391,-1)</f>
        <v>0</v>
      </c>
      <c r="E348" s="31">
        <f t="shared" si="95"/>
        <v>-18</v>
      </c>
      <c r="F348" s="31">
        <f t="shared" si="96"/>
        <v>0</v>
      </c>
      <c r="G348" s="32">
        <v>0</v>
      </c>
      <c r="H348" s="32">
        <v>0</v>
      </c>
      <c r="J348" s="190"/>
      <c r="K348" s="190"/>
    </row>
    <row r="349" spans="1:11" ht="15" x14ac:dyDescent="0.2">
      <c r="A349" s="33" t="s">
        <v>271</v>
      </c>
      <c r="B349" s="30">
        <v>12344</v>
      </c>
      <c r="C349" s="30">
        <v>12780</v>
      </c>
      <c r="D349" s="54">
        <f>ROUND('BEBR 2017 Estimates'!B392,-1)</f>
        <v>12850</v>
      </c>
      <c r="E349" s="31">
        <f t="shared" si="95"/>
        <v>506</v>
      </c>
      <c r="F349" s="31">
        <f t="shared" si="96"/>
        <v>70</v>
      </c>
      <c r="G349" s="32">
        <f t="shared" si="97"/>
        <v>4.0991574854180167E-2</v>
      </c>
      <c r="H349" s="32">
        <f t="shared" si="98"/>
        <v>5.4773082942097028E-3</v>
      </c>
      <c r="J349" s="190"/>
      <c r="K349" s="190"/>
    </row>
    <row r="350" spans="1:11" ht="15" x14ac:dyDescent="0.2">
      <c r="A350" s="33" t="s">
        <v>272</v>
      </c>
      <c r="B350" s="30">
        <v>838</v>
      </c>
      <c r="C350" s="30">
        <v>830</v>
      </c>
      <c r="D350" s="54">
        <f>ROUND('BEBR 2017 Estimates'!B393,-1)</f>
        <v>830</v>
      </c>
      <c r="E350" s="31">
        <f t="shared" si="95"/>
        <v>-8</v>
      </c>
      <c r="F350" s="31">
        <f t="shared" si="96"/>
        <v>0</v>
      </c>
      <c r="G350" s="32">
        <f t="shared" si="97"/>
        <v>-9.5465393794749408E-3</v>
      </c>
      <c r="H350" s="32">
        <f t="shared" si="98"/>
        <v>0</v>
      </c>
      <c r="J350" s="190"/>
      <c r="K350" s="190"/>
    </row>
    <row r="351" spans="1:11" ht="15" x14ac:dyDescent="0.2">
      <c r="A351" s="33" t="s">
        <v>273</v>
      </c>
      <c r="B351" s="30">
        <v>399508</v>
      </c>
      <c r="C351" s="30">
        <v>456090</v>
      </c>
      <c r="D351" s="54">
        <f>ROUND('BEBR 2017 Estimates'!B394,-1)</f>
        <v>467870</v>
      </c>
      <c r="E351" s="31">
        <f t="shared" si="95"/>
        <v>68362</v>
      </c>
      <c r="F351" s="31">
        <f t="shared" si="96"/>
        <v>11780</v>
      </c>
      <c r="G351" s="32">
        <f t="shared" si="97"/>
        <v>0.17111547203059763</v>
      </c>
      <c r="H351" s="32">
        <f t="shared" si="98"/>
        <v>2.5828235655243482E-2</v>
      </c>
      <c r="J351" s="190"/>
      <c r="K351" s="190"/>
    </row>
    <row r="352" spans="1:11" ht="15" x14ac:dyDescent="0.2">
      <c r="A352" s="33" t="s">
        <v>274</v>
      </c>
      <c r="B352" s="30">
        <v>87778</v>
      </c>
      <c r="C352" s="30">
        <v>92800</v>
      </c>
      <c r="D352" s="54">
        <f>ROUND('BEBR 2017 Estimates'!B395,-1)</f>
        <v>92590</v>
      </c>
      <c r="E352" s="31">
        <f t="shared" si="95"/>
        <v>4812</v>
      </c>
      <c r="F352" s="31">
        <f t="shared" si="96"/>
        <v>-210</v>
      </c>
      <c r="G352" s="32">
        <f t="shared" si="97"/>
        <v>5.4820114379457267E-2</v>
      </c>
      <c r="H352" s="32">
        <f t="shared" si="98"/>
        <v>-2.2629310344827588E-3</v>
      </c>
      <c r="J352" s="190"/>
      <c r="K352" s="190"/>
    </row>
    <row r="353" spans="1:11" ht="15" x14ac:dyDescent="0.2">
      <c r="A353" s="33" t="s">
        <v>275</v>
      </c>
      <c r="B353" s="37">
        <v>107166</v>
      </c>
      <c r="C353" s="38">
        <v>112000</v>
      </c>
      <c r="D353" s="54">
        <f>ROUND('BEBR 2017 Estimates'!B396,-1)</f>
        <v>113200</v>
      </c>
      <c r="E353" s="31">
        <f t="shared" si="95"/>
        <v>6034</v>
      </c>
      <c r="F353" s="31">
        <f t="shared" si="96"/>
        <v>1200</v>
      </c>
      <c r="G353" s="32">
        <f t="shared" si="97"/>
        <v>5.6305171416307413E-2</v>
      </c>
      <c r="H353" s="32">
        <f t="shared" si="98"/>
        <v>1.0714285714285714E-2</v>
      </c>
      <c r="J353" s="190"/>
      <c r="K353" s="190"/>
    </row>
    <row r="354" spans="1:11" ht="15" x14ac:dyDescent="0.2">
      <c r="A354" s="33" t="s">
        <v>276</v>
      </c>
      <c r="B354" s="37">
        <v>29361</v>
      </c>
      <c r="C354" s="38">
        <v>30460</v>
      </c>
      <c r="D354" s="54">
        <f>ROUND('BEBR 2017 Estimates'!B397,-1)</f>
        <v>30590</v>
      </c>
      <c r="E354" s="31">
        <f t="shared" si="95"/>
        <v>1229</v>
      </c>
      <c r="F354" s="31">
        <f t="shared" si="96"/>
        <v>130</v>
      </c>
      <c r="G354" s="32">
        <f t="shared" si="97"/>
        <v>4.1858247334900039E-2</v>
      </c>
      <c r="H354" s="32">
        <f t="shared" si="98"/>
        <v>4.2678923177938283E-3</v>
      </c>
      <c r="J354" s="190"/>
      <c r="K354" s="190"/>
    </row>
    <row r="355" spans="1:11" ht="15" x14ac:dyDescent="0.2">
      <c r="A355" s="33" t="s">
        <v>277</v>
      </c>
      <c r="B355" s="30">
        <v>10493</v>
      </c>
      <c r="C355" s="30">
        <v>10810</v>
      </c>
      <c r="D355" s="54">
        <f>ROUND('BEBR 2017 Estimates'!B398,-1)</f>
        <v>10760</v>
      </c>
      <c r="E355" s="31">
        <f t="shared" si="95"/>
        <v>267</v>
      </c>
      <c r="F355" s="31">
        <f t="shared" si="96"/>
        <v>-50</v>
      </c>
      <c r="G355" s="32">
        <f t="shared" si="97"/>
        <v>2.5445535118650529E-2</v>
      </c>
      <c r="H355" s="32">
        <f t="shared" si="98"/>
        <v>-4.6253469010175763E-3</v>
      </c>
      <c r="J355" s="190"/>
      <c r="K355" s="190"/>
    </row>
    <row r="356" spans="1:11" ht="15" x14ac:dyDescent="0.2">
      <c r="A356" s="33" t="s">
        <v>278</v>
      </c>
      <c r="B356" s="30">
        <v>13809</v>
      </c>
      <c r="C356" s="30">
        <v>14210</v>
      </c>
      <c r="D356" s="54">
        <f>ROUND('BEBR 2017 Estimates'!B399,-1)</f>
        <v>14220</v>
      </c>
      <c r="E356" s="31">
        <f t="shared" si="95"/>
        <v>411</v>
      </c>
      <c r="F356" s="31">
        <f t="shared" si="96"/>
        <v>10</v>
      </c>
      <c r="G356" s="32">
        <f t="shared" si="97"/>
        <v>2.9763197914403648E-2</v>
      </c>
      <c r="H356" s="32">
        <f t="shared" si="98"/>
        <v>7.0372976776917663E-4</v>
      </c>
      <c r="J356" s="190"/>
      <c r="K356" s="190"/>
    </row>
    <row r="357" spans="1:11" ht="15" x14ac:dyDescent="0.2">
      <c r="A357" s="33" t="s">
        <v>1458</v>
      </c>
      <c r="B357" s="30">
        <v>7137</v>
      </c>
      <c r="C357" s="30">
        <v>8950</v>
      </c>
      <c r="D357" s="54">
        <f>ROUND('BEBR 2017 Estimates'!B400,-1)</f>
        <v>8970</v>
      </c>
      <c r="E357" s="31">
        <f t="shared" si="95"/>
        <v>1833</v>
      </c>
      <c r="F357" s="31">
        <f t="shared" si="96"/>
        <v>20</v>
      </c>
      <c r="G357" s="32">
        <f t="shared" si="97"/>
        <v>0.25683060109289618</v>
      </c>
      <c r="H357" s="32">
        <f t="shared" si="98"/>
        <v>2.2346368715083797E-3</v>
      </c>
      <c r="J357" s="190"/>
      <c r="K357" s="190"/>
    </row>
    <row r="358" spans="1:11" ht="15" x14ac:dyDescent="0.2">
      <c r="A358" s="33" t="s">
        <v>280</v>
      </c>
      <c r="B358" s="30">
        <v>58912</v>
      </c>
      <c r="C358" s="30">
        <v>63730</v>
      </c>
      <c r="D358" s="54">
        <f>ROUND('BEBR 2017 Estimates'!B401,-1)</f>
        <v>63780</v>
      </c>
      <c r="E358" s="31">
        <f t="shared" si="95"/>
        <v>4868</v>
      </c>
      <c r="F358" s="31">
        <f t="shared" si="96"/>
        <v>50</v>
      </c>
      <c r="G358" s="32">
        <f t="shared" si="97"/>
        <v>8.2631721890277024E-2</v>
      </c>
      <c r="H358" s="32">
        <f t="shared" si="98"/>
        <v>7.8455986191746426E-4</v>
      </c>
      <c r="J358" s="190"/>
      <c r="K358" s="190"/>
    </row>
    <row r="359" spans="1:11" ht="15" x14ac:dyDescent="0.2">
      <c r="A359" s="33" t="s">
        <v>282</v>
      </c>
      <c r="B359" s="30">
        <v>41523</v>
      </c>
      <c r="C359" s="30">
        <v>44510</v>
      </c>
      <c r="D359" s="54">
        <f>ROUND('BEBR 2017 Estimates'!B402,-1)</f>
        <v>45440</v>
      </c>
      <c r="E359" s="31">
        <f t="shared" si="95"/>
        <v>3917</v>
      </c>
      <c r="F359" s="31">
        <f t="shared" si="96"/>
        <v>930</v>
      </c>
      <c r="G359" s="32">
        <f t="shared" si="97"/>
        <v>9.4333261084218384E-2</v>
      </c>
      <c r="H359" s="32">
        <f t="shared" si="98"/>
        <v>2.0894181082902717E-2</v>
      </c>
      <c r="J359" s="190"/>
      <c r="K359" s="190"/>
    </row>
    <row r="360" spans="1:11" ht="15" x14ac:dyDescent="0.2">
      <c r="A360" s="33" t="s">
        <v>283</v>
      </c>
      <c r="B360" s="30">
        <v>15219</v>
      </c>
      <c r="C360" s="30">
        <v>17830</v>
      </c>
      <c r="D360" s="54">
        <f>ROUND('BEBR 2017 Estimates'!B403,-1)</f>
        <v>17750</v>
      </c>
      <c r="E360" s="31">
        <f t="shared" si="95"/>
        <v>2531</v>
      </c>
      <c r="F360" s="31">
        <f t="shared" si="96"/>
        <v>-80</v>
      </c>
      <c r="G360" s="32">
        <f t="shared" si="97"/>
        <v>0.16630527629936265</v>
      </c>
      <c r="H360" s="32">
        <f t="shared" si="98"/>
        <v>-4.4868199663488503E-3</v>
      </c>
      <c r="J360" s="190"/>
      <c r="K360" s="190"/>
    </row>
    <row r="361" spans="1:11" ht="15" x14ac:dyDescent="0.2">
      <c r="A361" s="33" t="s">
        <v>284</v>
      </c>
      <c r="B361" s="30">
        <v>23408</v>
      </c>
      <c r="C361" s="30">
        <v>23960</v>
      </c>
      <c r="D361" s="54">
        <f>ROUND('BEBR 2017 Estimates'!B404,-1)</f>
        <v>24140</v>
      </c>
      <c r="E361" s="31">
        <f t="shared" si="95"/>
        <v>732</v>
      </c>
      <c r="F361" s="31">
        <f t="shared" si="96"/>
        <v>180</v>
      </c>
      <c r="G361" s="32">
        <f t="shared" si="97"/>
        <v>3.1271360218728637E-2</v>
      </c>
      <c r="H361" s="32">
        <f t="shared" si="98"/>
        <v>7.5125208681135229E-3</v>
      </c>
      <c r="J361" s="190"/>
      <c r="K361" s="190"/>
    </row>
    <row r="362" spans="1:11" ht="15" x14ac:dyDescent="0.2">
      <c r="A362" s="33" t="s">
        <v>285</v>
      </c>
      <c r="B362" s="37">
        <v>18223</v>
      </c>
      <c r="C362" s="38">
        <v>18380</v>
      </c>
      <c r="D362" s="54">
        <f>ROUND('BEBR 2017 Estimates'!B405,-1)</f>
        <v>18470</v>
      </c>
      <c r="E362" s="31">
        <f t="shared" si="95"/>
        <v>247</v>
      </c>
      <c r="F362" s="31">
        <f t="shared" si="96"/>
        <v>90</v>
      </c>
      <c r="G362" s="32">
        <f t="shared" si="97"/>
        <v>1.3554299511606211E-2</v>
      </c>
      <c r="H362" s="32">
        <f t="shared" si="98"/>
        <v>4.8966267682263327E-3</v>
      </c>
      <c r="J362" s="190"/>
      <c r="K362" s="190"/>
    </row>
    <row r="363" spans="1:11" ht="15" x14ac:dyDescent="0.2">
      <c r="A363" s="33" t="s">
        <v>286</v>
      </c>
      <c r="B363" s="30">
        <v>11657</v>
      </c>
      <c r="C363" s="30">
        <v>12910</v>
      </c>
      <c r="D363" s="54">
        <f>ROUND('BEBR 2017 Estimates'!B406,-1)</f>
        <v>12650</v>
      </c>
      <c r="E363" s="31">
        <f t="shared" si="95"/>
        <v>993</v>
      </c>
      <c r="F363" s="31">
        <f t="shared" si="96"/>
        <v>-260</v>
      </c>
      <c r="G363" s="32">
        <f t="shared" si="97"/>
        <v>8.5184867461611052E-2</v>
      </c>
      <c r="H363" s="32">
        <f t="shared" si="98"/>
        <v>-2.0139426800929512E-2</v>
      </c>
      <c r="J363" s="190"/>
      <c r="K363" s="190"/>
    </row>
    <row r="364" spans="1:11" ht="15" x14ac:dyDescent="0.2">
      <c r="A364" s="33" t="s">
        <v>287</v>
      </c>
      <c r="B364" s="30">
        <v>20832</v>
      </c>
      <c r="C364" s="30">
        <v>22060</v>
      </c>
      <c r="D364" s="54">
        <f>ROUND('BEBR 2017 Estimates'!B407,-1)</f>
        <v>22230</v>
      </c>
      <c r="E364" s="31">
        <f t="shared" si="95"/>
        <v>1398</v>
      </c>
      <c r="F364" s="31">
        <f t="shared" si="96"/>
        <v>170</v>
      </c>
      <c r="G364" s="32">
        <f t="shared" si="97"/>
        <v>6.710829493087557E-2</v>
      </c>
      <c r="H364" s="32">
        <f t="shared" si="98"/>
        <v>7.7062556663644605E-3</v>
      </c>
      <c r="J364" s="190"/>
      <c r="K364" s="190"/>
    </row>
    <row r="365" spans="1:11" ht="15" x14ac:dyDescent="0.2">
      <c r="A365" s="33" t="s">
        <v>288</v>
      </c>
      <c r="B365" s="30">
        <v>5744</v>
      </c>
      <c r="C365" s="30">
        <v>5540</v>
      </c>
      <c r="D365" s="54">
        <f>ROUND('BEBR 2017 Estimates'!B408,-1)</f>
        <v>5810</v>
      </c>
      <c r="E365" s="31">
        <f t="shared" si="95"/>
        <v>66</v>
      </c>
      <c r="F365" s="31">
        <f t="shared" si="96"/>
        <v>270</v>
      </c>
      <c r="G365" s="32">
        <f t="shared" si="97"/>
        <v>1.149025069637883E-2</v>
      </c>
      <c r="H365" s="32">
        <f t="shared" si="98"/>
        <v>4.8736462093862815E-2</v>
      </c>
      <c r="J365" s="190"/>
      <c r="K365" s="190"/>
    </row>
    <row r="366" spans="1:11" ht="15" x14ac:dyDescent="0.2">
      <c r="A366" s="33" t="s">
        <v>289</v>
      </c>
      <c r="B366" s="30">
        <v>13499</v>
      </c>
      <c r="C366" s="30">
        <v>21410</v>
      </c>
      <c r="D366" s="54">
        <f>ROUND('BEBR 2017 Estimates'!B409,-1)</f>
        <v>21510</v>
      </c>
      <c r="E366" s="31">
        <f t="shared" si="95"/>
        <v>8011</v>
      </c>
      <c r="F366" s="31">
        <f t="shared" si="96"/>
        <v>100</v>
      </c>
      <c r="G366" s="32">
        <f t="shared" si="97"/>
        <v>0.59345136676790877</v>
      </c>
      <c r="H366" s="32">
        <f t="shared" si="98"/>
        <v>4.6707146193367584E-3</v>
      </c>
      <c r="J366" s="190"/>
      <c r="K366" s="190"/>
    </row>
    <row r="367" spans="1:11" ht="15" x14ac:dyDescent="0.2">
      <c r="A367" s="33" t="s">
        <v>290</v>
      </c>
      <c r="B367" s="30">
        <v>2375</v>
      </c>
      <c r="C367" s="30">
        <v>2430</v>
      </c>
      <c r="D367" s="54">
        <f>ROUND('BEBR 2017 Estimates'!B410,-1)</f>
        <v>2410</v>
      </c>
      <c r="E367" s="31">
        <f t="shared" si="95"/>
        <v>35</v>
      </c>
      <c r="F367" s="31">
        <f t="shared" si="96"/>
        <v>-20</v>
      </c>
      <c r="G367" s="32">
        <f t="shared" si="97"/>
        <v>1.4736842105263158E-2</v>
      </c>
      <c r="H367" s="32">
        <f t="shared" si="98"/>
        <v>-8.23045267489712E-3</v>
      </c>
      <c r="J367" s="190"/>
      <c r="K367" s="190"/>
    </row>
    <row r="368" spans="1:11" ht="15" x14ac:dyDescent="0.2">
      <c r="A368" s="33" t="s">
        <v>291</v>
      </c>
      <c r="B368" s="30">
        <v>5965</v>
      </c>
      <c r="C368" s="30">
        <v>6600</v>
      </c>
      <c r="D368" s="54">
        <f>ROUND('BEBR 2017 Estimates'!B411,-1)</f>
        <v>7180</v>
      </c>
      <c r="E368" s="31">
        <f t="shared" si="95"/>
        <v>1215</v>
      </c>
      <c r="F368" s="31">
        <f t="shared" si="96"/>
        <v>580</v>
      </c>
      <c r="G368" s="32">
        <f t="shared" si="97"/>
        <v>0.20368818105616093</v>
      </c>
      <c r="H368" s="32">
        <f t="shared" si="98"/>
        <v>8.7878787878787876E-2</v>
      </c>
      <c r="J368" s="190"/>
      <c r="K368" s="190"/>
    </row>
    <row r="369" spans="1:11" ht="15" x14ac:dyDescent="0.2">
      <c r="A369" s="33" t="s">
        <v>143</v>
      </c>
      <c r="B369" s="30">
        <v>1109424</v>
      </c>
      <c r="C369" s="30">
        <v>1176730</v>
      </c>
      <c r="D369" s="54">
        <f>ROUND('BEBR 2017 Estimates'!B412,-1)</f>
        <v>1191590</v>
      </c>
      <c r="E369" s="31">
        <f t="shared" si="95"/>
        <v>82166</v>
      </c>
      <c r="F369" s="31">
        <f t="shared" si="96"/>
        <v>14860</v>
      </c>
      <c r="G369" s="32">
        <f t="shared" si="97"/>
        <v>7.4061855521423733E-2</v>
      </c>
      <c r="H369" s="32">
        <f t="shared" si="98"/>
        <v>1.2628215478486993E-2</v>
      </c>
      <c r="J369" s="190"/>
      <c r="K369" s="190"/>
    </row>
    <row r="370" spans="1:11" ht="15" x14ac:dyDescent="0.2">
      <c r="A370" s="33"/>
      <c r="B370" s="30"/>
      <c r="C370" s="30"/>
      <c r="D370" s="54"/>
      <c r="E370" s="31"/>
      <c r="F370" s="31"/>
      <c r="G370" s="32"/>
      <c r="H370" s="32"/>
    </row>
    <row r="371" spans="1:11" ht="15.75" x14ac:dyDescent="0.25">
      <c r="A371" s="36" t="s">
        <v>647</v>
      </c>
      <c r="B371" s="26">
        <v>73090</v>
      </c>
      <c r="C371" s="26">
        <v>76000</v>
      </c>
      <c r="D371" s="55">
        <f>ROUND('BEBR 2017 Estimates'!B415,-2)</f>
        <v>76900</v>
      </c>
      <c r="E371" s="27">
        <f t="shared" ref="E371:E377" si="99">D371-B371</f>
        <v>3810</v>
      </c>
      <c r="F371" s="27">
        <f t="shared" ref="F371:F377" si="100">D371-C371</f>
        <v>900</v>
      </c>
      <c r="G371" s="28">
        <f t="shared" ref="G371:H377" si="101">E371/B371</f>
        <v>5.2127514023806269E-2</v>
      </c>
      <c r="H371" s="28">
        <f t="shared" si="101"/>
        <v>1.1842105263157895E-2</v>
      </c>
    </row>
    <row r="372" spans="1:11" ht="15" x14ac:dyDescent="0.2">
      <c r="A372" s="33" t="s">
        <v>1459</v>
      </c>
      <c r="B372" s="30">
        <v>6119</v>
      </c>
      <c r="C372" s="30">
        <v>6200</v>
      </c>
      <c r="D372" s="54">
        <f>ROUND('BEBR 2017 Estimates'!B416,-1)</f>
        <v>6330</v>
      </c>
      <c r="E372" s="31">
        <f t="shared" si="99"/>
        <v>211</v>
      </c>
      <c r="F372" s="31">
        <f t="shared" si="100"/>
        <v>130</v>
      </c>
      <c r="G372" s="32">
        <f t="shared" si="101"/>
        <v>3.4482758620689655E-2</v>
      </c>
      <c r="H372" s="32">
        <f t="shared" si="101"/>
        <v>2.0967741935483872E-2</v>
      </c>
    </row>
    <row r="373" spans="1:11" ht="15" x14ac:dyDescent="0.2">
      <c r="A373" s="33" t="s">
        <v>294</v>
      </c>
      <c r="B373" s="30">
        <v>797</v>
      </c>
      <c r="C373" s="30">
        <v>790</v>
      </c>
      <c r="D373" s="54">
        <f>ROUND('BEBR 2017 Estimates'!B417,-1)</f>
        <v>800</v>
      </c>
      <c r="E373" s="31">
        <f t="shared" si="99"/>
        <v>3</v>
      </c>
      <c r="F373" s="31">
        <f t="shared" si="100"/>
        <v>10</v>
      </c>
      <c r="G373" s="32">
        <f t="shared" si="101"/>
        <v>3.7641154328732747E-3</v>
      </c>
      <c r="H373" s="32">
        <f t="shared" si="101"/>
        <v>1.2658227848101266E-2</v>
      </c>
    </row>
    <row r="374" spans="1:11" ht="15" x14ac:dyDescent="0.2">
      <c r="A374" s="33" t="s">
        <v>295</v>
      </c>
      <c r="B374" s="30">
        <v>24649</v>
      </c>
      <c r="C374" s="30">
        <v>25010</v>
      </c>
      <c r="D374" s="54">
        <f>ROUND('BEBR 2017 Estimates'!B418,-1)</f>
        <v>24600</v>
      </c>
      <c r="E374" s="31">
        <f t="shared" si="99"/>
        <v>-49</v>
      </c>
      <c r="F374" s="31">
        <f t="shared" si="100"/>
        <v>-410</v>
      </c>
      <c r="G374" s="32">
        <f t="shared" si="101"/>
        <v>-1.9879102600511176E-3</v>
      </c>
      <c r="H374" s="32">
        <f t="shared" si="101"/>
        <v>-1.6393442622950821E-2</v>
      </c>
    </row>
    <row r="375" spans="1:11" ht="15" x14ac:dyDescent="0.2">
      <c r="A375" s="33" t="s">
        <v>296</v>
      </c>
      <c r="B375" s="30">
        <v>184</v>
      </c>
      <c r="C375" s="30">
        <v>180</v>
      </c>
      <c r="D375" s="54">
        <f>ROUND('BEBR 2017 Estimates'!B419,-1)</f>
        <v>190</v>
      </c>
      <c r="E375" s="31">
        <f t="shared" si="99"/>
        <v>6</v>
      </c>
      <c r="F375" s="31">
        <f t="shared" si="100"/>
        <v>10</v>
      </c>
      <c r="G375" s="32">
        <f t="shared" si="101"/>
        <v>3.2608695652173912E-2</v>
      </c>
      <c r="H375" s="32">
        <f t="shared" si="101"/>
        <v>5.5555555555555552E-2</v>
      </c>
    </row>
    <row r="376" spans="1:11" ht="15" x14ac:dyDescent="0.2">
      <c r="A376" s="33" t="s">
        <v>297</v>
      </c>
      <c r="B376" s="30">
        <v>8297</v>
      </c>
      <c r="C376" s="30">
        <v>8550</v>
      </c>
      <c r="D376" s="54">
        <f>ROUND('BEBR 2017 Estimates'!B420,-1)</f>
        <v>8780</v>
      </c>
      <c r="E376" s="31">
        <f t="shared" si="99"/>
        <v>483</v>
      </c>
      <c r="F376" s="31">
        <f t="shared" si="100"/>
        <v>230</v>
      </c>
      <c r="G376" s="32">
        <f t="shared" si="101"/>
        <v>5.82138122212848E-2</v>
      </c>
      <c r="H376" s="32">
        <f t="shared" si="101"/>
        <v>2.6900584795321637E-2</v>
      </c>
    </row>
    <row r="377" spans="1:11" ht="15" x14ac:dyDescent="0.2">
      <c r="A377" s="33" t="s">
        <v>143</v>
      </c>
      <c r="B377" s="30">
        <v>33044</v>
      </c>
      <c r="C377" s="30">
        <v>35320</v>
      </c>
      <c r="D377" s="54">
        <f>ROUND('BEBR 2017 Estimates'!B421,-1)</f>
        <v>36200</v>
      </c>
      <c r="E377" s="31">
        <f t="shared" si="99"/>
        <v>3156</v>
      </c>
      <c r="F377" s="31">
        <f t="shared" si="100"/>
        <v>880</v>
      </c>
      <c r="G377" s="32">
        <f t="shared" si="101"/>
        <v>9.5509018278658764E-2</v>
      </c>
      <c r="H377" s="32">
        <f t="shared" si="101"/>
        <v>2.491506228765572E-2</v>
      </c>
    </row>
    <row r="378" spans="1:11" ht="15" x14ac:dyDescent="0.2">
      <c r="A378" s="33"/>
      <c r="B378" s="30"/>
      <c r="C378" s="30"/>
      <c r="D378" s="54"/>
      <c r="E378" s="31"/>
      <c r="F378" s="31"/>
      <c r="G378" s="32"/>
      <c r="H378" s="32"/>
    </row>
    <row r="379" spans="1:11" ht="15.75" x14ac:dyDescent="0.25">
      <c r="A379" s="36" t="s">
        <v>648</v>
      </c>
      <c r="B379" s="26">
        <v>73314</v>
      </c>
      <c r="C379" s="26">
        <v>77800</v>
      </c>
      <c r="D379" s="55">
        <f>ROUND('BEBR 2017 Estimates'!B424,-2)</f>
        <v>80500</v>
      </c>
      <c r="E379" s="27">
        <f>D379-B379</f>
        <v>7186</v>
      </c>
      <c r="F379" s="27">
        <f>D379-C379</f>
        <v>2700</v>
      </c>
      <c r="G379" s="28">
        <f t="shared" ref="G379:H383" si="102">E379/B379</f>
        <v>9.8016749870420389E-2</v>
      </c>
      <c r="H379" s="28">
        <f t="shared" si="102"/>
        <v>3.4704370179948589E-2</v>
      </c>
    </row>
    <row r="380" spans="1:11" ht="15" x14ac:dyDescent="0.2">
      <c r="A380" s="33" t="s">
        <v>299</v>
      </c>
      <c r="B380" s="30">
        <v>1123</v>
      </c>
      <c r="C380" s="30">
        <v>1200</v>
      </c>
      <c r="D380" s="54">
        <f>ROUND('BEBR 2017 Estimates'!B425,-1)</f>
        <v>1290</v>
      </c>
      <c r="E380" s="31">
        <f>D380-B380</f>
        <v>167</v>
      </c>
      <c r="F380" s="31">
        <f>D380-C380</f>
        <v>90</v>
      </c>
      <c r="G380" s="32">
        <f t="shared" si="102"/>
        <v>0.14870881567230632</v>
      </c>
      <c r="H380" s="32">
        <f t="shared" si="102"/>
        <v>7.4999999999999997E-2</v>
      </c>
    </row>
    <row r="381" spans="1:11" ht="15" x14ac:dyDescent="0.2">
      <c r="A381" s="33" t="s">
        <v>300</v>
      </c>
      <c r="B381" s="30">
        <v>11487</v>
      </c>
      <c r="C381" s="30">
        <v>12230</v>
      </c>
      <c r="D381" s="54">
        <f>ROUND('BEBR 2017 Estimates'!B426,-1)</f>
        <v>12550</v>
      </c>
      <c r="E381" s="31">
        <f>D381-B381</f>
        <v>1063</v>
      </c>
      <c r="F381" s="31">
        <f>D381-C381</f>
        <v>320</v>
      </c>
      <c r="G381" s="32">
        <f t="shared" si="102"/>
        <v>9.2539392356577002E-2</v>
      </c>
      <c r="H381" s="32">
        <f t="shared" si="102"/>
        <v>2.616516762060507E-2</v>
      </c>
    </row>
    <row r="382" spans="1:11" ht="15" x14ac:dyDescent="0.2">
      <c r="A382" s="33" t="s">
        <v>301</v>
      </c>
      <c r="B382" s="30">
        <v>3086</v>
      </c>
      <c r="C382" s="30">
        <v>2960</v>
      </c>
      <c r="D382" s="54">
        <f>ROUND('BEBR 2017 Estimates'!B427,-1)</f>
        <v>2950</v>
      </c>
      <c r="E382" s="31">
        <f>D382-B382</f>
        <v>-136</v>
      </c>
      <c r="F382" s="31">
        <f>D382-C382</f>
        <v>-10</v>
      </c>
      <c r="G382" s="32">
        <f t="shared" si="102"/>
        <v>-4.4069993519118597E-2</v>
      </c>
      <c r="H382" s="32">
        <f t="shared" si="102"/>
        <v>-3.3783783783783786E-3</v>
      </c>
    </row>
    <row r="383" spans="1:11" ht="15" x14ac:dyDescent="0.2">
      <c r="A383" s="33" t="s">
        <v>143</v>
      </c>
      <c r="B383" s="30">
        <v>57618</v>
      </c>
      <c r="C383" s="30">
        <v>61460</v>
      </c>
      <c r="D383" s="54">
        <f>ROUND('BEBR 2017 Estimates'!B428,-1)</f>
        <v>63660</v>
      </c>
      <c r="E383" s="31">
        <f>D383-B383</f>
        <v>6042</v>
      </c>
      <c r="F383" s="31">
        <f>D383-C383</f>
        <v>2200</v>
      </c>
      <c r="G383" s="32">
        <f t="shared" si="102"/>
        <v>0.10486306362595023</v>
      </c>
      <c r="H383" s="32">
        <f t="shared" si="102"/>
        <v>3.5795639440286367E-2</v>
      </c>
    </row>
    <row r="384" spans="1:11" ht="15" x14ac:dyDescent="0.2">
      <c r="A384" s="33"/>
      <c r="B384" s="30"/>
      <c r="C384" s="30"/>
      <c r="D384" s="54"/>
      <c r="E384" s="31"/>
      <c r="F384" s="31"/>
      <c r="G384" s="32"/>
      <c r="H384" s="32"/>
    </row>
    <row r="385" spans="1:8" ht="15.75" x14ac:dyDescent="0.25">
      <c r="A385" s="36" t="s">
        <v>649</v>
      </c>
      <c r="B385" s="26">
        <v>180822</v>
      </c>
      <c r="C385" s="26">
        <v>192900</v>
      </c>
      <c r="D385" s="55">
        <f>ROUND('BEBR 2017 Estimates'!B431,-2)</f>
        <v>195500</v>
      </c>
      <c r="E385" s="27">
        <f t="shared" ref="E385:E395" si="103">D385-B385</f>
        <v>14678</v>
      </c>
      <c r="F385" s="27">
        <f t="shared" ref="F385:F395" si="104">D385-C385</f>
        <v>2600</v>
      </c>
      <c r="G385" s="28">
        <f t="shared" ref="G385:G395" si="105">E385/B385</f>
        <v>8.1173750981628337E-2</v>
      </c>
      <c r="H385" s="28">
        <f t="shared" ref="H385:H395" si="106">F385/C385</f>
        <v>1.347848626231208E-2</v>
      </c>
    </row>
    <row r="386" spans="1:8" ht="15" x14ac:dyDescent="0.2">
      <c r="A386" s="33" t="s">
        <v>303</v>
      </c>
      <c r="B386" s="30">
        <v>383</v>
      </c>
      <c r="C386" s="30">
        <v>410</v>
      </c>
      <c r="D386" s="54">
        <f>ROUND('BEBR 2017 Estimates'!B432,-1)</f>
        <v>410</v>
      </c>
      <c r="E386" s="31">
        <f t="shared" si="103"/>
        <v>27</v>
      </c>
      <c r="F386" s="31">
        <f t="shared" si="104"/>
        <v>0</v>
      </c>
      <c r="G386" s="32">
        <f t="shared" si="105"/>
        <v>7.0496083550913843E-2</v>
      </c>
      <c r="H386" s="32">
        <f t="shared" si="106"/>
        <v>0</v>
      </c>
    </row>
    <row r="387" spans="1:8" ht="15" x14ac:dyDescent="0.2">
      <c r="A387" s="33" t="s">
        <v>304</v>
      </c>
      <c r="B387" s="30">
        <v>20978</v>
      </c>
      <c r="C387" s="30">
        <v>23760</v>
      </c>
      <c r="D387" s="54">
        <f>ROUND('BEBR 2017 Estimates'!B433,-1)</f>
        <v>24560</v>
      </c>
      <c r="E387" s="31">
        <f t="shared" si="103"/>
        <v>3582</v>
      </c>
      <c r="F387" s="31">
        <f t="shared" si="104"/>
        <v>800</v>
      </c>
      <c r="G387" s="32">
        <f t="shared" si="105"/>
        <v>0.17075030984841263</v>
      </c>
      <c r="H387" s="32">
        <f t="shared" si="106"/>
        <v>3.3670033670033669E-2</v>
      </c>
    </row>
    <row r="388" spans="1:8" ht="15" x14ac:dyDescent="0.2">
      <c r="A388" s="33" t="s">
        <v>305</v>
      </c>
      <c r="B388" s="30">
        <v>12305</v>
      </c>
      <c r="C388" s="30">
        <v>12900</v>
      </c>
      <c r="D388" s="54">
        <f>ROUND('BEBR 2017 Estimates'!B434,-1)</f>
        <v>13120</v>
      </c>
      <c r="E388" s="31">
        <f t="shared" si="103"/>
        <v>815</v>
      </c>
      <c r="F388" s="31">
        <f t="shared" si="104"/>
        <v>220</v>
      </c>
      <c r="G388" s="32">
        <f t="shared" si="105"/>
        <v>6.6233238520926455E-2</v>
      </c>
      <c r="H388" s="32">
        <f t="shared" si="106"/>
        <v>1.7054263565891473E-2</v>
      </c>
    </row>
    <row r="389" spans="1:8" ht="15" x14ac:dyDescent="0.2">
      <c r="A389" s="33" t="s">
        <v>306</v>
      </c>
      <c r="B389" s="30">
        <v>19507</v>
      </c>
      <c r="C389" s="30">
        <v>20880</v>
      </c>
      <c r="D389" s="54">
        <f>ROUND('BEBR 2017 Estimates'!B435,-1)</f>
        <v>20890</v>
      </c>
      <c r="E389" s="31">
        <f t="shared" si="103"/>
        <v>1383</v>
      </c>
      <c r="F389" s="31">
        <f t="shared" si="104"/>
        <v>10</v>
      </c>
      <c r="G389" s="32">
        <f t="shared" si="105"/>
        <v>7.089762649305377E-2</v>
      </c>
      <c r="H389" s="32">
        <f t="shared" si="106"/>
        <v>4.7892720306513407E-4</v>
      </c>
    </row>
    <row r="390" spans="1:8" ht="15" x14ac:dyDescent="0.2">
      <c r="A390" s="33" t="s">
        <v>307</v>
      </c>
      <c r="B390" s="30">
        <v>537</v>
      </c>
      <c r="C390" s="30">
        <v>540</v>
      </c>
      <c r="D390" s="54">
        <f>ROUND('BEBR 2017 Estimates'!B436,-1)</f>
        <v>550</v>
      </c>
      <c r="E390" s="31">
        <f t="shared" si="103"/>
        <v>13</v>
      </c>
      <c r="F390" s="31">
        <f t="shared" si="104"/>
        <v>10</v>
      </c>
      <c r="G390" s="32">
        <f t="shared" si="105"/>
        <v>2.4208566108007448E-2</v>
      </c>
      <c r="H390" s="32">
        <f t="shared" si="106"/>
        <v>1.8518518518518517E-2</v>
      </c>
    </row>
    <row r="391" spans="1:8" ht="15" x14ac:dyDescent="0.2">
      <c r="A391" s="33" t="s">
        <v>308</v>
      </c>
      <c r="B391" s="30">
        <v>3851</v>
      </c>
      <c r="C391" s="30">
        <v>3910</v>
      </c>
      <c r="D391" s="54">
        <f>ROUND('BEBR 2017 Estimates'!B437,-1)</f>
        <v>3970</v>
      </c>
      <c r="E391" s="31">
        <f t="shared" si="103"/>
        <v>119</v>
      </c>
      <c r="F391" s="31">
        <f t="shared" si="104"/>
        <v>60</v>
      </c>
      <c r="G391" s="32">
        <f t="shared" si="105"/>
        <v>3.0901064658530254E-2</v>
      </c>
      <c r="H391" s="32">
        <f t="shared" si="106"/>
        <v>1.5345268542199489E-2</v>
      </c>
    </row>
    <row r="392" spans="1:8" ht="15" x14ac:dyDescent="0.2">
      <c r="A392" s="33" t="s">
        <v>309</v>
      </c>
      <c r="B392" s="30">
        <v>12749</v>
      </c>
      <c r="C392" s="30">
        <v>14120</v>
      </c>
      <c r="D392" s="54">
        <f>ROUND('BEBR 2017 Estimates'!B438,-1)</f>
        <v>14440</v>
      </c>
      <c r="E392" s="31">
        <f t="shared" si="103"/>
        <v>1691</v>
      </c>
      <c r="F392" s="31">
        <f t="shared" si="104"/>
        <v>320</v>
      </c>
      <c r="G392" s="32">
        <f t="shared" si="105"/>
        <v>0.13263785394932937</v>
      </c>
      <c r="H392" s="32">
        <f t="shared" si="106"/>
        <v>2.2662889518413599E-2</v>
      </c>
    </row>
    <row r="393" spans="1:8" ht="15" x14ac:dyDescent="0.2">
      <c r="A393" s="33" t="s">
        <v>310</v>
      </c>
      <c r="B393" s="30">
        <v>717</v>
      </c>
      <c r="C393" s="30">
        <v>810</v>
      </c>
      <c r="D393" s="54">
        <f>ROUND('BEBR 2017 Estimates'!B439,-1)</f>
        <v>810</v>
      </c>
      <c r="E393" s="31">
        <f t="shared" si="103"/>
        <v>93</v>
      </c>
      <c r="F393" s="31">
        <f t="shared" si="104"/>
        <v>0</v>
      </c>
      <c r="G393" s="32">
        <f t="shared" si="105"/>
        <v>0.1297071129707113</v>
      </c>
      <c r="H393" s="32">
        <f t="shared" si="106"/>
        <v>0</v>
      </c>
    </row>
    <row r="394" spans="1:8" ht="15" x14ac:dyDescent="0.2">
      <c r="A394" s="33" t="s">
        <v>311</v>
      </c>
      <c r="B394" s="30">
        <v>5036</v>
      </c>
      <c r="C394" s="30">
        <v>5270</v>
      </c>
      <c r="D394" s="54">
        <f>ROUND('BEBR 2017 Estimates'!B440,-1)</f>
        <v>5250</v>
      </c>
      <c r="E394" s="31">
        <f t="shared" si="103"/>
        <v>214</v>
      </c>
      <c r="F394" s="31">
        <f t="shared" si="104"/>
        <v>-20</v>
      </c>
      <c r="G394" s="32">
        <f t="shared" si="105"/>
        <v>4.2494042891183477E-2</v>
      </c>
      <c r="H394" s="32">
        <f t="shared" si="106"/>
        <v>-3.7950664136622392E-3</v>
      </c>
    </row>
    <row r="395" spans="1:8" ht="15" x14ac:dyDescent="0.2">
      <c r="A395" s="33" t="s">
        <v>143</v>
      </c>
      <c r="B395" s="30">
        <v>104759</v>
      </c>
      <c r="C395" s="30">
        <v>110340</v>
      </c>
      <c r="D395" s="54">
        <f>ROUND('BEBR 2017 Estimates'!B441,-1)</f>
        <v>111500</v>
      </c>
      <c r="E395" s="31">
        <f t="shared" si="103"/>
        <v>6741</v>
      </c>
      <c r="F395" s="31">
        <f t="shared" si="104"/>
        <v>1160</v>
      </c>
      <c r="G395" s="32">
        <f t="shared" si="105"/>
        <v>6.4347693276949947E-2</v>
      </c>
      <c r="H395" s="32">
        <f t="shared" si="106"/>
        <v>1.0512959941997463E-2</v>
      </c>
    </row>
    <row r="396" spans="1:8" ht="15" hidden="1" x14ac:dyDescent="0.2">
      <c r="A396" s="33"/>
      <c r="B396" s="30"/>
      <c r="C396" s="30"/>
      <c r="D396" s="54"/>
      <c r="E396" s="31"/>
      <c r="F396" s="31"/>
      <c r="G396" s="32"/>
      <c r="H396" s="32"/>
    </row>
    <row r="397" spans="1:8" ht="15.75" x14ac:dyDescent="0.25">
      <c r="A397" s="36" t="s">
        <v>650</v>
      </c>
      <c r="B397" s="26">
        <v>39996</v>
      </c>
      <c r="C397" s="26">
        <v>40800</v>
      </c>
      <c r="D397" s="55">
        <f>ROUND('BEBR 2017 Estimates'!B444,-2)</f>
        <v>41100</v>
      </c>
      <c r="E397" s="27">
        <f>D397-B397</f>
        <v>1104</v>
      </c>
      <c r="F397" s="27">
        <f>D397-C397</f>
        <v>300</v>
      </c>
      <c r="G397" s="28">
        <f t="shared" ref="G397:H399" si="107">E397/B397</f>
        <v>2.7602760276027604E-2</v>
      </c>
      <c r="H397" s="28">
        <f t="shared" si="107"/>
        <v>7.3529411764705881E-3</v>
      </c>
    </row>
    <row r="398" spans="1:8" ht="15" x14ac:dyDescent="0.2">
      <c r="A398" s="33" t="s">
        <v>313</v>
      </c>
      <c r="B398" s="30">
        <v>5621</v>
      </c>
      <c r="C398" s="30">
        <v>5550</v>
      </c>
      <c r="D398" s="54">
        <f>ROUND('BEBR 2017 Estimates'!B445,-1)</f>
        <v>5570</v>
      </c>
      <c r="E398" s="31">
        <f>D398-B398</f>
        <v>-51</v>
      </c>
      <c r="F398" s="31">
        <f>D398-C398</f>
        <v>20</v>
      </c>
      <c r="G398" s="32">
        <f t="shared" si="107"/>
        <v>-9.0731186621597574E-3</v>
      </c>
      <c r="H398" s="32">
        <f t="shared" si="107"/>
        <v>3.6036036036036037E-3</v>
      </c>
    </row>
    <row r="399" spans="1:8" ht="15" x14ac:dyDescent="0.2">
      <c r="A399" s="33" t="s">
        <v>143</v>
      </c>
      <c r="B399" s="30">
        <v>34375</v>
      </c>
      <c r="C399" s="30">
        <v>35250</v>
      </c>
      <c r="D399" s="54">
        <f>ROUND('BEBR 2017 Estimates'!B446,-1)</f>
        <v>35570</v>
      </c>
      <c r="E399" s="31">
        <f>D399-B399</f>
        <v>1195</v>
      </c>
      <c r="F399" s="31">
        <f>D399-C399</f>
        <v>320</v>
      </c>
      <c r="G399" s="32">
        <f t="shared" si="107"/>
        <v>3.4763636363636365E-2</v>
      </c>
      <c r="H399" s="32">
        <f t="shared" si="107"/>
        <v>9.078014184397163E-3</v>
      </c>
    </row>
    <row r="400" spans="1:8" ht="15" x14ac:dyDescent="0.2">
      <c r="A400" s="33"/>
      <c r="B400" s="30"/>
      <c r="C400" s="30"/>
      <c r="D400" s="54"/>
      <c r="E400" s="31"/>
      <c r="F400" s="31"/>
      <c r="G400" s="32"/>
      <c r="H400" s="32"/>
    </row>
    <row r="401" spans="1:8" ht="15.75" x14ac:dyDescent="0.25">
      <c r="A401" s="36" t="s">
        <v>651</v>
      </c>
      <c r="B401" s="26">
        <v>1145956</v>
      </c>
      <c r="C401" s="26">
        <v>1280400</v>
      </c>
      <c r="D401" s="55">
        <f>ROUND('BEBR 2017 Estimates'!B449,-2)</f>
        <v>1313900</v>
      </c>
      <c r="E401" s="27">
        <f t="shared" ref="E401:E415" si="108">D401-B401</f>
        <v>167944</v>
      </c>
      <c r="F401" s="27">
        <f t="shared" ref="F401:F415" si="109">D401-C401</f>
        <v>33500</v>
      </c>
      <c r="G401" s="28">
        <f t="shared" ref="G401:G415" si="110">E401/B401</f>
        <v>0.14655361985975029</v>
      </c>
      <c r="H401" s="28">
        <f t="shared" ref="H401:H415" si="111">F401/C401</f>
        <v>2.6163698844111214E-2</v>
      </c>
    </row>
    <row r="402" spans="1:8" ht="15" x14ac:dyDescent="0.2">
      <c r="A402" s="33" t="s">
        <v>315</v>
      </c>
      <c r="B402" s="30">
        <v>41542</v>
      </c>
      <c r="C402" s="30">
        <v>47830</v>
      </c>
      <c r="D402" s="54">
        <f>ROUND('BEBR 2017 Estimates'!B450,-1)</f>
        <v>49750</v>
      </c>
      <c r="E402" s="31">
        <f t="shared" si="108"/>
        <v>8208</v>
      </c>
      <c r="F402" s="31">
        <f t="shared" si="109"/>
        <v>1920</v>
      </c>
      <c r="G402" s="32">
        <f t="shared" si="110"/>
        <v>0.1975831688411728</v>
      </c>
      <c r="H402" s="32">
        <f t="shared" si="111"/>
        <v>4.0142170186075687E-2</v>
      </c>
    </row>
    <row r="403" spans="1:8" ht="15" x14ac:dyDescent="0.2">
      <c r="A403" s="33" t="s">
        <v>316</v>
      </c>
      <c r="B403" s="30">
        <v>47</v>
      </c>
      <c r="C403" s="30">
        <v>20</v>
      </c>
      <c r="D403" s="54">
        <f>ROUND('BEBR 2017 Estimates'!B451,-1)</f>
        <v>20</v>
      </c>
      <c r="E403" s="31">
        <f t="shared" si="108"/>
        <v>-27</v>
      </c>
      <c r="F403" s="31">
        <f t="shared" si="109"/>
        <v>0</v>
      </c>
      <c r="G403" s="32">
        <f t="shared" si="110"/>
        <v>-0.57446808510638303</v>
      </c>
      <c r="H403" s="32">
        <f t="shared" si="111"/>
        <v>0</v>
      </c>
    </row>
    <row r="404" spans="1:8" ht="15" x14ac:dyDescent="0.2">
      <c r="A404" s="33" t="s">
        <v>317</v>
      </c>
      <c r="B404" s="30">
        <v>5988</v>
      </c>
      <c r="C404" s="30">
        <v>6540</v>
      </c>
      <c r="D404" s="54">
        <f>ROUND('BEBR 2017 Estimates'!B452,-1)</f>
        <v>6700</v>
      </c>
      <c r="E404" s="31">
        <f t="shared" si="108"/>
        <v>712</v>
      </c>
      <c r="F404" s="31">
        <f t="shared" si="109"/>
        <v>160</v>
      </c>
      <c r="G404" s="32">
        <f t="shared" si="110"/>
        <v>0.11890447561790247</v>
      </c>
      <c r="H404" s="32">
        <f t="shared" si="111"/>
        <v>2.4464831804281346E-2</v>
      </c>
    </row>
    <row r="405" spans="1:8" ht="15" x14ac:dyDescent="0.2">
      <c r="A405" s="33" t="s">
        <v>318</v>
      </c>
      <c r="B405" s="30">
        <v>2159</v>
      </c>
      <c r="C405" s="30">
        <v>2250</v>
      </c>
      <c r="D405" s="54">
        <f>ROUND('BEBR 2017 Estimates'!B453,-1)</f>
        <v>2310</v>
      </c>
      <c r="E405" s="31">
        <f t="shared" si="108"/>
        <v>151</v>
      </c>
      <c r="F405" s="31">
        <f t="shared" si="109"/>
        <v>60</v>
      </c>
      <c r="G405" s="32">
        <f t="shared" si="110"/>
        <v>6.9939786938397405E-2</v>
      </c>
      <c r="H405" s="32">
        <f t="shared" si="111"/>
        <v>2.6666666666666668E-2</v>
      </c>
    </row>
    <row r="406" spans="1:8" ht="15" x14ac:dyDescent="0.2">
      <c r="A406" s="33" t="s">
        <v>319</v>
      </c>
      <c r="B406" s="30">
        <v>2503</v>
      </c>
      <c r="C406" s="30">
        <v>2640</v>
      </c>
      <c r="D406" s="54">
        <f>ROUND('BEBR 2017 Estimates'!B454,-1)</f>
        <v>2640</v>
      </c>
      <c r="E406" s="31">
        <f t="shared" si="108"/>
        <v>137</v>
      </c>
      <c r="F406" s="31">
        <f t="shared" si="109"/>
        <v>0</v>
      </c>
      <c r="G406" s="32">
        <f t="shared" si="110"/>
        <v>5.4734318817419095E-2</v>
      </c>
      <c r="H406" s="32">
        <f t="shared" si="111"/>
        <v>0</v>
      </c>
    </row>
    <row r="407" spans="1:8" ht="15" x14ac:dyDescent="0.2">
      <c r="A407" s="33" t="s">
        <v>320</v>
      </c>
      <c r="B407" s="30">
        <v>10</v>
      </c>
      <c r="C407" s="30">
        <v>20</v>
      </c>
      <c r="D407" s="54">
        <f>ROUND('BEBR 2017 Estimates'!B455,-1)</f>
        <v>20</v>
      </c>
      <c r="E407" s="31">
        <f t="shared" si="108"/>
        <v>10</v>
      </c>
      <c r="F407" s="31">
        <f t="shared" si="109"/>
        <v>0</v>
      </c>
      <c r="G407" s="32">
        <f t="shared" si="110"/>
        <v>1</v>
      </c>
      <c r="H407" s="32">
        <f t="shared" si="111"/>
        <v>0</v>
      </c>
    </row>
    <row r="408" spans="1:8" ht="15" x14ac:dyDescent="0.2">
      <c r="A408" s="33" t="s">
        <v>321</v>
      </c>
      <c r="B408" s="30">
        <v>15751</v>
      </c>
      <c r="C408" s="30">
        <v>17600</v>
      </c>
      <c r="D408" s="54">
        <f>ROUND('BEBR 2017 Estimates'!B456,-1)</f>
        <v>17400</v>
      </c>
      <c r="E408" s="31">
        <f t="shared" si="108"/>
        <v>1649</v>
      </c>
      <c r="F408" s="31">
        <f t="shared" si="109"/>
        <v>-200</v>
      </c>
      <c r="G408" s="32">
        <f t="shared" si="110"/>
        <v>0.10469176560218399</v>
      </c>
      <c r="H408" s="32">
        <f t="shared" si="111"/>
        <v>-1.1363636363636364E-2</v>
      </c>
    </row>
    <row r="409" spans="1:8" ht="15" x14ac:dyDescent="0.2">
      <c r="A409" s="33" t="s">
        <v>322</v>
      </c>
      <c r="B409" s="30">
        <v>2538</v>
      </c>
      <c r="C409" s="30">
        <v>2640</v>
      </c>
      <c r="D409" s="54">
        <f>ROUND('BEBR 2017 Estimates'!B457,-1)</f>
        <v>2660</v>
      </c>
      <c r="E409" s="31">
        <f t="shared" si="108"/>
        <v>122</v>
      </c>
      <c r="F409" s="31">
        <f t="shared" si="109"/>
        <v>20</v>
      </c>
      <c r="G409" s="32">
        <f t="shared" si="110"/>
        <v>4.8069345941686367E-2</v>
      </c>
      <c r="H409" s="32">
        <f t="shared" si="111"/>
        <v>7.575757575757576E-3</v>
      </c>
    </row>
    <row r="410" spans="1:8" ht="15" x14ac:dyDescent="0.2">
      <c r="A410" s="33" t="s">
        <v>323</v>
      </c>
      <c r="B410" s="30">
        <v>35579</v>
      </c>
      <c r="C410" s="30">
        <v>41880</v>
      </c>
      <c r="D410" s="54">
        <f>ROUND('BEBR 2017 Estimates'!B458,-1)</f>
        <v>43070</v>
      </c>
      <c r="E410" s="31">
        <f t="shared" si="108"/>
        <v>7491</v>
      </c>
      <c r="F410" s="31">
        <f t="shared" si="109"/>
        <v>1190</v>
      </c>
      <c r="G410" s="32">
        <f t="shared" si="110"/>
        <v>0.21054554653025662</v>
      </c>
      <c r="H410" s="32">
        <f t="shared" si="111"/>
        <v>2.8414517669531996E-2</v>
      </c>
    </row>
    <row r="411" spans="1:8" ht="15" x14ac:dyDescent="0.2">
      <c r="A411" s="33" t="s">
        <v>324</v>
      </c>
      <c r="B411" s="30">
        <v>238300</v>
      </c>
      <c r="C411" s="30">
        <v>271750</v>
      </c>
      <c r="D411" s="54">
        <f>ROUND('BEBR 2017 Estimates'!B459,-1)</f>
        <v>279790</v>
      </c>
      <c r="E411" s="31">
        <f t="shared" si="108"/>
        <v>41490</v>
      </c>
      <c r="F411" s="31">
        <f t="shared" si="109"/>
        <v>8040</v>
      </c>
      <c r="G411" s="32">
        <f t="shared" si="110"/>
        <v>0.17410826689047421</v>
      </c>
      <c r="H411" s="32">
        <f t="shared" si="111"/>
        <v>2.9586016559337628E-2</v>
      </c>
    </row>
    <row r="412" spans="1:8" ht="15" x14ac:dyDescent="0.2">
      <c r="A412" s="33" t="s">
        <v>325</v>
      </c>
      <c r="B412" s="30">
        <v>2462</v>
      </c>
      <c r="C412" s="30">
        <v>2890</v>
      </c>
      <c r="D412" s="54">
        <f>ROUND('BEBR 2017 Estimates'!B460,-1)</f>
        <v>2890</v>
      </c>
      <c r="E412" s="31">
        <f t="shared" si="108"/>
        <v>428</v>
      </c>
      <c r="F412" s="31">
        <f t="shared" si="109"/>
        <v>0</v>
      </c>
      <c r="G412" s="32">
        <f t="shared" si="110"/>
        <v>0.17384240454914704</v>
      </c>
      <c r="H412" s="32">
        <f t="shared" si="111"/>
        <v>0</v>
      </c>
    </row>
    <row r="413" spans="1:8" ht="15" x14ac:dyDescent="0.2">
      <c r="A413" s="33" t="s">
        <v>326</v>
      </c>
      <c r="B413" s="30">
        <v>34568</v>
      </c>
      <c r="C413" s="30">
        <v>41610</v>
      </c>
      <c r="D413" s="54">
        <f>ROUND('BEBR 2017 Estimates'!B461,-1)</f>
        <v>42960</v>
      </c>
      <c r="E413" s="31">
        <f t="shared" si="108"/>
        <v>8392</v>
      </c>
      <c r="F413" s="31">
        <f t="shared" si="109"/>
        <v>1350</v>
      </c>
      <c r="G413" s="32">
        <f t="shared" si="110"/>
        <v>0.2427678778060634</v>
      </c>
      <c r="H413" s="32">
        <f t="shared" si="111"/>
        <v>3.2444124008651765E-2</v>
      </c>
    </row>
    <row r="414" spans="1:8" ht="15" x14ac:dyDescent="0.2">
      <c r="A414" s="33" t="s">
        <v>327</v>
      </c>
      <c r="B414" s="30">
        <v>27852</v>
      </c>
      <c r="C414" s="30">
        <v>29310</v>
      </c>
      <c r="D414" s="54">
        <f>ROUND('BEBR 2017 Estimates'!B462,-1)</f>
        <v>29320</v>
      </c>
      <c r="E414" s="31">
        <f t="shared" si="108"/>
        <v>1468</v>
      </c>
      <c r="F414" s="31">
        <f t="shared" si="109"/>
        <v>10</v>
      </c>
      <c r="G414" s="32">
        <f t="shared" si="110"/>
        <v>5.2707166451242279E-2</v>
      </c>
      <c r="H414" s="32">
        <f t="shared" si="111"/>
        <v>3.4118048447628798E-4</v>
      </c>
    </row>
    <row r="415" spans="1:8" ht="15" x14ac:dyDescent="0.2">
      <c r="A415" s="33" t="s">
        <v>143</v>
      </c>
      <c r="B415" s="30">
        <v>736657</v>
      </c>
      <c r="C415" s="30">
        <v>813420</v>
      </c>
      <c r="D415" s="54">
        <f>ROUND('BEBR 2017 Estimates'!B463,-1)</f>
        <v>834350</v>
      </c>
      <c r="E415" s="31">
        <f t="shared" si="108"/>
        <v>97693</v>
      </c>
      <c r="F415" s="31">
        <f t="shared" si="109"/>
        <v>20930</v>
      </c>
      <c r="G415" s="32">
        <f t="shared" si="110"/>
        <v>0.13261667234547422</v>
      </c>
      <c r="H415" s="32">
        <f t="shared" si="111"/>
        <v>2.573086474392073E-2</v>
      </c>
    </row>
    <row r="416" spans="1:8" ht="15" x14ac:dyDescent="0.2">
      <c r="A416" s="33"/>
      <c r="B416" s="30"/>
      <c r="C416" s="30"/>
      <c r="D416" s="54"/>
      <c r="E416" s="31"/>
      <c r="F416" s="31"/>
      <c r="G416" s="32"/>
      <c r="H416" s="32"/>
    </row>
    <row r="417" spans="1:11" ht="15.75" x14ac:dyDescent="0.25">
      <c r="A417" s="36" t="s">
        <v>652</v>
      </c>
      <c r="B417" s="26">
        <v>268685</v>
      </c>
      <c r="C417" s="26">
        <v>322900</v>
      </c>
      <c r="D417" s="55">
        <f>ROUND('BEBR 2017 Estimates'!B466,-2)</f>
        <v>337600</v>
      </c>
      <c r="E417" s="27">
        <f>D417-B417</f>
        <v>68915</v>
      </c>
      <c r="F417" s="27">
        <f>D417-C417</f>
        <v>14700</v>
      </c>
      <c r="G417" s="28">
        <f t="shared" ref="G417:H420" si="112">E417/B417</f>
        <v>0.25648994175335432</v>
      </c>
      <c r="H417" s="28">
        <f t="shared" si="112"/>
        <v>4.5524930318984205E-2</v>
      </c>
    </row>
    <row r="418" spans="1:11" ht="15" x14ac:dyDescent="0.2">
      <c r="A418" s="33" t="s">
        <v>329</v>
      </c>
      <c r="B418" s="30">
        <v>59682</v>
      </c>
      <c r="C418" s="30">
        <v>68400</v>
      </c>
      <c r="D418" s="54">
        <f>ROUND('BEBR 2017 Estimates'!B467,-1)</f>
        <v>69960</v>
      </c>
      <c r="E418" s="31">
        <f>D418-B418</f>
        <v>10278</v>
      </c>
      <c r="F418" s="31">
        <f>D418-C418</f>
        <v>1560</v>
      </c>
      <c r="G418" s="32">
        <f t="shared" si="112"/>
        <v>0.17221272745551422</v>
      </c>
      <c r="H418" s="32">
        <f t="shared" si="112"/>
        <v>2.2807017543859651E-2</v>
      </c>
    </row>
    <row r="419" spans="1:11" ht="15" x14ac:dyDescent="0.2">
      <c r="A419" s="33" t="s">
        <v>330</v>
      </c>
      <c r="B419" s="30">
        <v>35183</v>
      </c>
      <c r="C419" s="30">
        <v>43000</v>
      </c>
      <c r="D419" s="54">
        <f>ROUND('BEBR 2017 Estimates'!B468,-1)</f>
        <v>45090</v>
      </c>
      <c r="E419" s="31">
        <f>D419-B419</f>
        <v>9907</v>
      </c>
      <c r="F419" s="31">
        <f>D419-C419</f>
        <v>2090</v>
      </c>
      <c r="G419" s="32">
        <f t="shared" si="112"/>
        <v>0.28158485632265584</v>
      </c>
      <c r="H419" s="32">
        <f t="shared" si="112"/>
        <v>4.8604651162790696E-2</v>
      </c>
    </row>
    <row r="420" spans="1:11" ht="15" x14ac:dyDescent="0.2">
      <c r="A420" s="33" t="s">
        <v>143</v>
      </c>
      <c r="B420" s="30">
        <v>173820</v>
      </c>
      <c r="C420" s="30">
        <v>211460</v>
      </c>
      <c r="D420" s="54">
        <f>ROUND('BEBR 2017 Estimates'!B469,-1)</f>
        <v>222560</v>
      </c>
      <c r="E420" s="31">
        <f>D420-B420</f>
        <v>48740</v>
      </c>
      <c r="F420" s="31">
        <f>D420-C420</f>
        <v>11100</v>
      </c>
      <c r="G420" s="32">
        <f t="shared" si="112"/>
        <v>0.28040501668392592</v>
      </c>
      <c r="H420" s="32">
        <f t="shared" si="112"/>
        <v>5.2492197105835622E-2</v>
      </c>
    </row>
    <row r="421" spans="1:11" ht="15" x14ac:dyDescent="0.2">
      <c r="A421" s="33"/>
      <c r="B421" s="30"/>
      <c r="C421" s="30"/>
      <c r="D421" s="54"/>
      <c r="E421" s="31"/>
      <c r="F421" s="31"/>
      <c r="G421" s="32"/>
      <c r="H421" s="32"/>
    </row>
    <row r="422" spans="1:11" ht="15.75" x14ac:dyDescent="0.25">
      <c r="A422" s="36" t="s">
        <v>653</v>
      </c>
      <c r="B422" s="26">
        <v>1320134</v>
      </c>
      <c r="C422" s="26">
        <v>1391700</v>
      </c>
      <c r="D422" s="55">
        <f>ROUND('BEBR 2017 Estimates'!B472,-2)</f>
        <v>1414100</v>
      </c>
      <c r="E422" s="27">
        <f t="shared" ref="E422:E462" si="113">D422-B422</f>
        <v>93966</v>
      </c>
      <c r="F422" s="27">
        <f t="shared" ref="F422:F462" si="114">D422-C422</f>
        <v>22400</v>
      </c>
      <c r="G422" s="28">
        <f t="shared" ref="G422:G462" si="115">E422/B422</f>
        <v>7.1179137875397494E-2</v>
      </c>
      <c r="H422" s="28">
        <f t="shared" ref="H422:H462" si="116">F422/C422</f>
        <v>1.6095422864123014E-2</v>
      </c>
      <c r="J422" s="190"/>
      <c r="K422" s="190"/>
    </row>
    <row r="423" spans="1:11" ht="15" x14ac:dyDescent="0.2">
      <c r="A423" s="33" t="s">
        <v>332</v>
      </c>
      <c r="B423" s="30">
        <v>2005</v>
      </c>
      <c r="C423" s="30">
        <v>2000</v>
      </c>
      <c r="D423" s="54">
        <f>ROUND('BEBR 2017 Estimates'!B473,-1)</f>
        <v>2020</v>
      </c>
      <c r="E423" s="31">
        <f t="shared" si="113"/>
        <v>15</v>
      </c>
      <c r="F423" s="31">
        <f t="shared" si="114"/>
        <v>20</v>
      </c>
      <c r="G423" s="32">
        <f t="shared" si="115"/>
        <v>7.481296758104738E-3</v>
      </c>
      <c r="H423" s="32">
        <f t="shared" si="116"/>
        <v>0.01</v>
      </c>
      <c r="J423" s="190"/>
      <c r="K423" s="190"/>
    </row>
    <row r="424" spans="1:11" ht="15" x14ac:dyDescent="0.2">
      <c r="A424" s="33" t="s">
        <v>333</v>
      </c>
      <c r="B424" s="30">
        <v>17467</v>
      </c>
      <c r="C424" s="30">
        <v>17270</v>
      </c>
      <c r="D424" s="54">
        <f>ROUND('BEBR 2017 Estimates'!B474,-1)</f>
        <v>17290</v>
      </c>
      <c r="E424" s="31">
        <f t="shared" si="113"/>
        <v>-177</v>
      </c>
      <c r="F424" s="31">
        <f t="shared" si="114"/>
        <v>20</v>
      </c>
      <c r="G424" s="32">
        <f t="shared" si="115"/>
        <v>-1.0133394400870212E-2</v>
      </c>
      <c r="H424" s="32">
        <f t="shared" si="116"/>
        <v>1.1580775911986102E-3</v>
      </c>
      <c r="J424" s="190"/>
      <c r="K424" s="190"/>
    </row>
    <row r="425" spans="1:11" ht="15" x14ac:dyDescent="0.2">
      <c r="A425" s="33" t="s">
        <v>334</v>
      </c>
      <c r="B425" s="30">
        <v>84392</v>
      </c>
      <c r="C425" s="30">
        <v>88280</v>
      </c>
      <c r="D425" s="54">
        <f>ROUND('BEBR 2017 Estimates'!B475,-1)</f>
        <v>91800</v>
      </c>
      <c r="E425" s="31">
        <f t="shared" si="113"/>
        <v>7408</v>
      </c>
      <c r="F425" s="31">
        <f t="shared" si="114"/>
        <v>3520</v>
      </c>
      <c r="G425" s="32">
        <f t="shared" si="115"/>
        <v>8.7780832306379758E-2</v>
      </c>
      <c r="H425" s="32">
        <f t="shared" si="116"/>
        <v>3.9873130946986857E-2</v>
      </c>
      <c r="J425" s="190"/>
      <c r="K425" s="190"/>
    </row>
    <row r="426" spans="1:11" ht="15" x14ac:dyDescent="0.2">
      <c r="A426" s="33" t="s">
        <v>335</v>
      </c>
      <c r="B426" s="30">
        <v>68217</v>
      </c>
      <c r="C426" s="30">
        <v>73160</v>
      </c>
      <c r="D426" s="54">
        <f>ROUND('BEBR 2017 Estimates'!B476,-1)</f>
        <v>73990</v>
      </c>
      <c r="E426" s="31">
        <f t="shared" si="113"/>
        <v>5773</v>
      </c>
      <c r="F426" s="31">
        <f t="shared" si="114"/>
        <v>830</v>
      </c>
      <c r="G426" s="32">
        <f t="shared" si="115"/>
        <v>8.4626999135112943E-2</v>
      </c>
      <c r="H426" s="32">
        <f t="shared" si="116"/>
        <v>1.1344997266265719E-2</v>
      </c>
      <c r="J426" s="190"/>
      <c r="K426" s="190"/>
    </row>
    <row r="427" spans="1:11" ht="15" x14ac:dyDescent="0.2">
      <c r="A427" s="33" t="s">
        <v>336</v>
      </c>
      <c r="B427" s="30">
        <v>601</v>
      </c>
      <c r="C427" s="30">
        <v>410</v>
      </c>
      <c r="D427" s="54">
        <f>ROUND('BEBR 2017 Estimates'!B477,-1)</f>
        <v>420</v>
      </c>
      <c r="E427" s="31">
        <f t="shared" si="113"/>
        <v>-181</v>
      </c>
      <c r="F427" s="31">
        <f t="shared" si="114"/>
        <v>10</v>
      </c>
      <c r="G427" s="32">
        <f t="shared" si="115"/>
        <v>-0.30116472545757073</v>
      </c>
      <c r="H427" s="32">
        <f t="shared" si="116"/>
        <v>2.4390243902439025E-2</v>
      </c>
      <c r="J427" s="190"/>
      <c r="K427" s="190"/>
    </row>
    <row r="428" spans="1:11" ht="15" x14ac:dyDescent="0.2">
      <c r="A428" s="33" t="s">
        <v>337</v>
      </c>
      <c r="B428" s="30">
        <v>135</v>
      </c>
      <c r="C428" s="30">
        <v>130</v>
      </c>
      <c r="D428" s="54">
        <f>ROUND('BEBR 2017 Estimates'!B478,-1)</f>
        <v>140</v>
      </c>
      <c r="E428" s="31">
        <f t="shared" si="113"/>
        <v>5</v>
      </c>
      <c r="F428" s="31">
        <f t="shared" si="114"/>
        <v>10</v>
      </c>
      <c r="G428" s="32">
        <f t="shared" si="115"/>
        <v>3.7037037037037035E-2</v>
      </c>
      <c r="H428" s="32">
        <f t="shared" si="116"/>
        <v>7.6923076923076927E-2</v>
      </c>
      <c r="J428" s="190"/>
      <c r="K428" s="190"/>
    </row>
    <row r="429" spans="1:11" ht="15" x14ac:dyDescent="0.2">
      <c r="A429" s="33" t="s">
        <v>338</v>
      </c>
      <c r="B429" s="30">
        <v>60522</v>
      </c>
      <c r="C429" s="30">
        <v>63970</v>
      </c>
      <c r="D429" s="54">
        <f>ROUND('BEBR 2017 Estimates'!B479,-1)</f>
        <v>65800</v>
      </c>
      <c r="E429" s="31">
        <f t="shared" si="113"/>
        <v>5278</v>
      </c>
      <c r="F429" s="31">
        <f t="shared" si="114"/>
        <v>1830</v>
      </c>
      <c r="G429" s="32">
        <f t="shared" si="115"/>
        <v>8.7207957436965064E-2</v>
      </c>
      <c r="H429" s="32">
        <f t="shared" si="116"/>
        <v>2.8607159606065344E-2</v>
      </c>
      <c r="J429" s="190"/>
      <c r="K429" s="190"/>
    </row>
    <row r="430" spans="1:11" ht="15" x14ac:dyDescent="0.2">
      <c r="A430" s="33" t="s">
        <v>339</v>
      </c>
      <c r="B430" s="30">
        <v>219</v>
      </c>
      <c r="C430" s="30">
        <v>220</v>
      </c>
      <c r="D430" s="54">
        <f>ROUND('BEBR 2017 Estimates'!B480,-1)</f>
        <v>230</v>
      </c>
      <c r="E430" s="31">
        <f t="shared" si="113"/>
        <v>11</v>
      </c>
      <c r="F430" s="31">
        <f t="shared" si="114"/>
        <v>10</v>
      </c>
      <c r="G430" s="32">
        <f t="shared" si="115"/>
        <v>5.0228310502283102E-2</v>
      </c>
      <c r="H430" s="32">
        <f t="shared" si="116"/>
        <v>4.5454545454545456E-2</v>
      </c>
      <c r="J430" s="190"/>
      <c r="K430" s="190"/>
    </row>
    <row r="431" spans="1:11" ht="15" x14ac:dyDescent="0.2">
      <c r="A431" s="33" t="s">
        <v>1460</v>
      </c>
      <c r="B431" s="30">
        <v>252</v>
      </c>
      <c r="C431" s="30">
        <v>260</v>
      </c>
      <c r="D431" s="54">
        <f>ROUND('BEBR 2017 Estimates'!B481,-1)</f>
        <v>260</v>
      </c>
      <c r="E431" s="31">
        <f t="shared" si="113"/>
        <v>8</v>
      </c>
      <c r="F431" s="31">
        <f t="shared" si="114"/>
        <v>0</v>
      </c>
      <c r="G431" s="32">
        <f t="shared" si="115"/>
        <v>3.1746031746031744E-2</v>
      </c>
      <c r="H431" s="32">
        <f t="shared" si="116"/>
        <v>0</v>
      </c>
      <c r="J431" s="190"/>
      <c r="K431" s="190"/>
    </row>
    <row r="432" spans="1:11" ht="15" x14ac:dyDescent="0.2">
      <c r="A432" s="33" t="s">
        <v>1461</v>
      </c>
      <c r="B432" s="30">
        <v>37573</v>
      </c>
      <c r="C432" s="30">
        <v>39070</v>
      </c>
      <c r="D432" s="54">
        <f>ROUND('BEBR 2017 Estimates'!B482,-1)</f>
        <v>39770</v>
      </c>
      <c r="E432" s="31">
        <f t="shared" si="113"/>
        <v>2197</v>
      </c>
      <c r="F432" s="31">
        <f t="shared" si="114"/>
        <v>700</v>
      </c>
      <c r="G432" s="32">
        <f t="shared" si="115"/>
        <v>5.8472839539030687E-2</v>
      </c>
      <c r="H432" s="32">
        <f t="shared" si="116"/>
        <v>1.791656002047607E-2</v>
      </c>
      <c r="J432" s="190"/>
      <c r="K432" s="190"/>
    </row>
    <row r="433" spans="1:11" ht="15" x14ac:dyDescent="0.2">
      <c r="A433" s="33" t="s">
        <v>342</v>
      </c>
      <c r="B433" s="30">
        <v>786</v>
      </c>
      <c r="C433" s="30">
        <v>1000</v>
      </c>
      <c r="D433" s="54">
        <f>ROUND('BEBR 2017 Estimates'!B483,-1)</f>
        <v>1000</v>
      </c>
      <c r="E433" s="31">
        <f t="shared" si="113"/>
        <v>214</v>
      </c>
      <c r="F433" s="31">
        <f t="shared" si="114"/>
        <v>0</v>
      </c>
      <c r="G433" s="32">
        <f t="shared" si="115"/>
        <v>0.27226463104325699</v>
      </c>
      <c r="H433" s="32">
        <f t="shared" si="116"/>
        <v>0</v>
      </c>
      <c r="J433" s="190"/>
      <c r="K433" s="190"/>
    </row>
    <row r="434" spans="1:11" ht="15" x14ac:dyDescent="0.2">
      <c r="A434" s="33" t="s">
        <v>343</v>
      </c>
      <c r="B434" s="30">
        <v>1873</v>
      </c>
      <c r="C434" s="30">
        <v>2010</v>
      </c>
      <c r="D434" s="54">
        <f>ROUND('BEBR 2017 Estimates'!B484,-1)</f>
        <v>2060</v>
      </c>
      <c r="E434" s="31">
        <f t="shared" si="113"/>
        <v>187</v>
      </c>
      <c r="F434" s="31">
        <f t="shared" si="114"/>
        <v>50</v>
      </c>
      <c r="G434" s="32">
        <f t="shared" si="115"/>
        <v>9.9839829151094503E-2</v>
      </c>
      <c r="H434" s="32">
        <f t="shared" si="116"/>
        <v>2.4875621890547265E-2</v>
      </c>
      <c r="J434" s="190"/>
      <c r="K434" s="190"/>
    </row>
    <row r="435" spans="1:11" ht="15" x14ac:dyDescent="0.2">
      <c r="A435" s="33" t="s">
        <v>344</v>
      </c>
      <c r="B435" s="30">
        <v>3539</v>
      </c>
      <c r="C435" s="30">
        <v>3600</v>
      </c>
      <c r="D435" s="54">
        <f>ROUND('BEBR 2017 Estimates'!B485,-1)</f>
        <v>3610</v>
      </c>
      <c r="E435" s="31">
        <f t="shared" si="113"/>
        <v>71</v>
      </c>
      <c r="F435" s="31">
        <f t="shared" si="114"/>
        <v>10</v>
      </c>
      <c r="G435" s="32">
        <f t="shared" si="115"/>
        <v>2.0062164453235377E-2</v>
      </c>
      <c r="H435" s="32">
        <f t="shared" si="116"/>
        <v>2.7777777777777779E-3</v>
      </c>
      <c r="J435" s="190"/>
      <c r="K435" s="190"/>
    </row>
    <row r="436" spans="1:11" ht="15" x14ac:dyDescent="0.2">
      <c r="A436" s="33" t="s">
        <v>345</v>
      </c>
      <c r="B436" s="30">
        <v>2588</v>
      </c>
      <c r="C436" s="30">
        <v>2710</v>
      </c>
      <c r="D436" s="54">
        <f>ROUND('BEBR 2017 Estimates'!B486,-1)</f>
        <v>2730</v>
      </c>
      <c r="E436" s="31">
        <f t="shared" si="113"/>
        <v>142</v>
      </c>
      <c r="F436" s="31">
        <f t="shared" si="114"/>
        <v>20</v>
      </c>
      <c r="G436" s="32">
        <f t="shared" si="115"/>
        <v>5.4868624420401857E-2</v>
      </c>
      <c r="H436" s="32">
        <f t="shared" si="116"/>
        <v>7.3800738007380072E-3</v>
      </c>
      <c r="J436" s="190"/>
      <c r="K436" s="190"/>
    </row>
    <row r="437" spans="1:11" ht="15" x14ac:dyDescent="0.2">
      <c r="A437" s="33" t="s">
        <v>346</v>
      </c>
      <c r="B437" s="30">
        <v>3176</v>
      </c>
      <c r="C437" s="30">
        <v>3350</v>
      </c>
      <c r="D437" s="54">
        <f>ROUND('BEBR 2017 Estimates'!B487,-1)</f>
        <v>3400</v>
      </c>
      <c r="E437" s="31">
        <f t="shared" si="113"/>
        <v>224</v>
      </c>
      <c r="F437" s="31">
        <f t="shared" si="114"/>
        <v>50</v>
      </c>
      <c r="G437" s="32">
        <f t="shared" si="115"/>
        <v>7.0528967254408062E-2</v>
      </c>
      <c r="H437" s="32">
        <f t="shared" si="116"/>
        <v>1.4925373134328358E-2</v>
      </c>
      <c r="J437" s="190"/>
      <c r="K437" s="190"/>
    </row>
    <row r="438" spans="1:11" ht="15" x14ac:dyDescent="0.2">
      <c r="A438" s="33" t="s">
        <v>347</v>
      </c>
      <c r="B438" s="30">
        <v>55156</v>
      </c>
      <c r="C438" s="30">
        <v>60620</v>
      </c>
      <c r="D438" s="54">
        <f>ROUND('BEBR 2017 Estimates'!B488,-1)</f>
        <v>61390</v>
      </c>
      <c r="E438" s="31">
        <f t="shared" si="113"/>
        <v>6234</v>
      </c>
      <c r="F438" s="31">
        <f t="shared" si="114"/>
        <v>770</v>
      </c>
      <c r="G438" s="32">
        <f t="shared" si="115"/>
        <v>0.11302487490028283</v>
      </c>
      <c r="H438" s="32">
        <f t="shared" si="116"/>
        <v>1.2702078521939953E-2</v>
      </c>
      <c r="J438" s="190"/>
      <c r="K438" s="190"/>
    </row>
    <row r="439" spans="1:11" ht="15" x14ac:dyDescent="0.2">
      <c r="A439" s="33" t="s">
        <v>348</v>
      </c>
      <c r="B439" s="30">
        <v>400</v>
      </c>
      <c r="C439" s="30">
        <v>410</v>
      </c>
      <c r="D439" s="54">
        <f>ROUND('BEBR 2017 Estimates'!B489,-1)</f>
        <v>410</v>
      </c>
      <c r="E439" s="31">
        <f t="shared" si="113"/>
        <v>10</v>
      </c>
      <c r="F439" s="31">
        <f t="shared" si="114"/>
        <v>0</v>
      </c>
      <c r="G439" s="32">
        <f t="shared" si="115"/>
        <v>2.5000000000000001E-2</v>
      </c>
      <c r="H439" s="32">
        <f t="shared" si="116"/>
        <v>0</v>
      </c>
      <c r="J439" s="190"/>
      <c r="K439" s="190"/>
    </row>
    <row r="440" spans="1:11" ht="15" x14ac:dyDescent="0.2">
      <c r="A440" s="33" t="s">
        <v>349</v>
      </c>
      <c r="B440" s="30">
        <v>3376</v>
      </c>
      <c r="C440" s="30">
        <v>3400</v>
      </c>
      <c r="D440" s="54">
        <f>ROUND('BEBR 2017 Estimates'!B490,-1)</f>
        <v>3410</v>
      </c>
      <c r="E440" s="31">
        <f t="shared" si="113"/>
        <v>34</v>
      </c>
      <c r="F440" s="31">
        <f t="shared" si="114"/>
        <v>10</v>
      </c>
      <c r="G440" s="32">
        <f t="shared" si="115"/>
        <v>1.0071090047393365E-2</v>
      </c>
      <c r="H440" s="32">
        <f t="shared" si="116"/>
        <v>2.9411764705882353E-3</v>
      </c>
      <c r="J440" s="190"/>
      <c r="K440" s="190"/>
    </row>
    <row r="441" spans="1:11" ht="15" x14ac:dyDescent="0.2">
      <c r="A441" s="33" t="s">
        <v>350</v>
      </c>
      <c r="B441" s="30">
        <v>8155</v>
      </c>
      <c r="C441" s="30">
        <v>8640</v>
      </c>
      <c r="D441" s="54">
        <f>ROUND('BEBR 2017 Estimates'!B491,-1)</f>
        <v>8780</v>
      </c>
      <c r="E441" s="31">
        <f t="shared" si="113"/>
        <v>625</v>
      </c>
      <c r="F441" s="31">
        <f t="shared" si="114"/>
        <v>140</v>
      </c>
      <c r="G441" s="32">
        <f t="shared" si="115"/>
        <v>7.6640098099325565E-2</v>
      </c>
      <c r="H441" s="32">
        <f t="shared" si="116"/>
        <v>1.6203703703703703E-2</v>
      </c>
      <c r="J441" s="190"/>
      <c r="K441" s="190"/>
    </row>
    <row r="442" spans="1:11" ht="15" x14ac:dyDescent="0.2">
      <c r="A442" s="33" t="s">
        <v>713</v>
      </c>
      <c r="B442" s="30">
        <v>34910</v>
      </c>
      <c r="C442" s="30">
        <v>37480</v>
      </c>
      <c r="D442" s="54">
        <f>ROUND('BEBR 2017 Estimates'!B492,-1)</f>
        <v>37950</v>
      </c>
      <c r="E442" s="31">
        <f t="shared" si="113"/>
        <v>3040</v>
      </c>
      <c r="F442" s="31">
        <f t="shared" si="114"/>
        <v>470</v>
      </c>
      <c r="G442" s="32">
        <f t="shared" si="115"/>
        <v>8.7081065597250068E-2</v>
      </c>
      <c r="H442" s="32">
        <f t="shared" si="116"/>
        <v>1.2540021344717182E-2</v>
      </c>
      <c r="J442" s="190"/>
      <c r="K442" s="190"/>
    </row>
    <row r="443" spans="1:11" ht="15" x14ac:dyDescent="0.2">
      <c r="A443" s="33" t="s">
        <v>352</v>
      </c>
      <c r="B443" s="30">
        <v>10423</v>
      </c>
      <c r="C443" s="30">
        <v>10740</v>
      </c>
      <c r="D443" s="54">
        <f>ROUND('BEBR 2017 Estimates'!B493,-1)</f>
        <v>10800</v>
      </c>
      <c r="E443" s="31">
        <f t="shared" si="113"/>
        <v>377</v>
      </c>
      <c r="F443" s="31">
        <f t="shared" si="114"/>
        <v>60</v>
      </c>
      <c r="G443" s="32">
        <f t="shared" si="115"/>
        <v>3.6170008634750068E-2</v>
      </c>
      <c r="H443" s="32">
        <f t="shared" si="116"/>
        <v>5.5865921787709499E-3</v>
      </c>
      <c r="J443" s="190"/>
      <c r="K443" s="190"/>
    </row>
    <row r="444" spans="1:11" ht="15" x14ac:dyDescent="0.2">
      <c r="A444" s="33" t="s">
        <v>353</v>
      </c>
      <c r="B444" s="37">
        <v>3180</v>
      </c>
      <c r="C444" s="38">
        <v>3270</v>
      </c>
      <c r="D444" s="54">
        <f>ROUND('BEBR 2017 Estimates'!B494,-1)</f>
        <v>3320</v>
      </c>
      <c r="E444" s="31">
        <f t="shared" si="113"/>
        <v>140</v>
      </c>
      <c r="F444" s="31">
        <f t="shared" si="114"/>
        <v>50</v>
      </c>
      <c r="G444" s="32">
        <f t="shared" si="115"/>
        <v>4.40251572327044E-2</v>
      </c>
      <c r="H444" s="32">
        <f t="shared" si="116"/>
        <v>1.5290519877675841E-2</v>
      </c>
      <c r="J444" s="190"/>
      <c r="K444" s="190"/>
    </row>
    <row r="445" spans="1:11" ht="15" x14ac:dyDescent="0.2">
      <c r="A445" s="33" t="s">
        <v>354</v>
      </c>
      <c r="B445" s="30">
        <v>406</v>
      </c>
      <c r="C445" s="30">
        <v>420</v>
      </c>
      <c r="D445" s="54">
        <f>ROUND('BEBR 2017 Estimates'!B495,-1)</f>
        <v>420</v>
      </c>
      <c r="E445" s="31">
        <f t="shared" si="113"/>
        <v>14</v>
      </c>
      <c r="F445" s="31">
        <f t="shared" si="114"/>
        <v>0</v>
      </c>
      <c r="G445" s="32">
        <f t="shared" si="115"/>
        <v>3.4482758620689655E-2</v>
      </c>
      <c r="H445" s="32">
        <f t="shared" si="116"/>
        <v>0</v>
      </c>
      <c r="J445" s="190"/>
      <c r="K445" s="190"/>
    </row>
    <row r="446" spans="1:11" ht="15" x14ac:dyDescent="0.2">
      <c r="A446" s="33" t="s">
        <v>355</v>
      </c>
      <c r="B446" s="30">
        <v>1888</v>
      </c>
      <c r="C446" s="30">
        <v>1980</v>
      </c>
      <c r="D446" s="54">
        <f>ROUND('BEBR 2017 Estimates'!B496,-1)</f>
        <v>2030</v>
      </c>
      <c r="E446" s="31">
        <f t="shared" si="113"/>
        <v>142</v>
      </c>
      <c r="F446" s="31">
        <f t="shared" si="114"/>
        <v>50</v>
      </c>
      <c r="G446" s="32">
        <f t="shared" si="115"/>
        <v>7.5211864406779655E-2</v>
      </c>
      <c r="H446" s="32">
        <f t="shared" si="116"/>
        <v>2.5252525252525252E-2</v>
      </c>
      <c r="J446" s="190"/>
      <c r="K446" s="190"/>
    </row>
    <row r="447" spans="1:11" ht="15" x14ac:dyDescent="0.2">
      <c r="A447" s="33" t="s">
        <v>356</v>
      </c>
      <c r="B447" s="30">
        <v>12015</v>
      </c>
      <c r="C447" s="30">
        <v>12230</v>
      </c>
      <c r="D447" s="54">
        <f>ROUND('BEBR 2017 Estimates'!B497,-1)</f>
        <v>12570</v>
      </c>
      <c r="E447" s="31">
        <f t="shared" si="113"/>
        <v>555</v>
      </c>
      <c r="F447" s="31">
        <f t="shared" si="114"/>
        <v>340</v>
      </c>
      <c r="G447" s="32">
        <f t="shared" si="115"/>
        <v>4.6192259675405745E-2</v>
      </c>
      <c r="H447" s="32">
        <f t="shared" si="116"/>
        <v>2.7800490596892886E-2</v>
      </c>
      <c r="J447" s="190"/>
      <c r="K447" s="190"/>
    </row>
    <row r="448" spans="1:11" ht="15" x14ac:dyDescent="0.2">
      <c r="A448" s="33" t="s">
        <v>357</v>
      </c>
      <c r="B448" s="30">
        <v>1786</v>
      </c>
      <c r="C448" s="30">
        <v>1780</v>
      </c>
      <c r="D448" s="54">
        <f>ROUND('BEBR 2017 Estimates'!B498,-1)</f>
        <v>1810</v>
      </c>
      <c r="E448" s="31">
        <f t="shared" si="113"/>
        <v>24</v>
      </c>
      <c r="F448" s="31">
        <f t="shared" si="114"/>
        <v>30</v>
      </c>
      <c r="G448" s="32">
        <f t="shared" si="115"/>
        <v>1.3437849944008958E-2</v>
      </c>
      <c r="H448" s="32">
        <f t="shared" si="116"/>
        <v>1.6853932584269662E-2</v>
      </c>
      <c r="J448" s="190"/>
      <c r="K448" s="190"/>
    </row>
    <row r="449" spans="1:11" ht="15" x14ac:dyDescent="0.2">
      <c r="A449" s="33" t="s">
        <v>358</v>
      </c>
      <c r="B449" s="30">
        <v>5649</v>
      </c>
      <c r="C449" s="30">
        <v>5830</v>
      </c>
      <c r="D449" s="54">
        <f>ROUND('BEBR 2017 Estimates'!B499,-1)</f>
        <v>5890</v>
      </c>
      <c r="E449" s="31">
        <f t="shared" si="113"/>
        <v>241</v>
      </c>
      <c r="F449" s="31">
        <f t="shared" si="114"/>
        <v>60</v>
      </c>
      <c r="G449" s="32">
        <f t="shared" si="115"/>
        <v>4.2662418127102142E-2</v>
      </c>
      <c r="H449" s="32">
        <f t="shared" si="116"/>
        <v>1.0291595197255575E-2</v>
      </c>
      <c r="J449" s="190"/>
      <c r="K449" s="190"/>
    </row>
    <row r="450" spans="1:11" ht="15" x14ac:dyDescent="0.2">
      <c r="A450" s="33" t="s">
        <v>359</v>
      </c>
      <c r="B450" s="30">
        <v>8161</v>
      </c>
      <c r="C450" s="30">
        <v>8040</v>
      </c>
      <c r="D450" s="54">
        <f>ROUND('BEBR 2017 Estimates'!B500,-1)</f>
        <v>8290</v>
      </c>
      <c r="E450" s="31">
        <f t="shared" si="113"/>
        <v>129</v>
      </c>
      <c r="F450" s="31">
        <f t="shared" si="114"/>
        <v>250</v>
      </c>
      <c r="G450" s="32">
        <f t="shared" si="115"/>
        <v>1.5806886410979045E-2</v>
      </c>
      <c r="H450" s="32">
        <f t="shared" si="116"/>
        <v>3.109452736318408E-2</v>
      </c>
      <c r="J450" s="190"/>
      <c r="K450" s="190"/>
    </row>
    <row r="451" spans="1:11" ht="15" x14ac:dyDescent="0.2">
      <c r="A451" s="33" t="s">
        <v>360</v>
      </c>
      <c r="B451" s="30">
        <v>48440</v>
      </c>
      <c r="C451" s="30">
        <v>51530</v>
      </c>
      <c r="D451" s="54">
        <f>ROUND('BEBR 2017 Estimates'!B501,-1)</f>
        <v>52590</v>
      </c>
      <c r="E451" s="31">
        <f t="shared" si="113"/>
        <v>4150</v>
      </c>
      <c r="F451" s="31">
        <f t="shared" si="114"/>
        <v>1060</v>
      </c>
      <c r="G451" s="32">
        <f t="shared" si="115"/>
        <v>8.5672997522708502E-2</v>
      </c>
      <c r="H451" s="32">
        <f t="shared" si="116"/>
        <v>2.0570541432175432E-2</v>
      </c>
      <c r="J451" s="190"/>
      <c r="K451" s="190"/>
    </row>
    <row r="452" spans="1:11" ht="15" x14ac:dyDescent="0.2">
      <c r="A452" s="33" t="s">
        <v>361</v>
      </c>
      <c r="B452" s="30">
        <v>1142</v>
      </c>
      <c r="C452" s="30">
        <v>1160</v>
      </c>
      <c r="D452" s="54">
        <f>ROUND('BEBR 2017 Estimates'!B502,-1)</f>
        <v>1200</v>
      </c>
      <c r="E452" s="31">
        <f t="shared" si="113"/>
        <v>58</v>
      </c>
      <c r="F452" s="31">
        <f t="shared" si="114"/>
        <v>40</v>
      </c>
      <c r="G452" s="32">
        <f t="shared" si="115"/>
        <v>5.0788091068301226E-2</v>
      </c>
      <c r="H452" s="32">
        <f t="shared" si="116"/>
        <v>3.4482758620689655E-2</v>
      </c>
      <c r="J452" s="190"/>
      <c r="K452" s="190"/>
    </row>
    <row r="453" spans="1:11" ht="15" x14ac:dyDescent="0.2">
      <c r="A453" s="33" t="s">
        <v>362</v>
      </c>
      <c r="B453" s="30">
        <v>18928</v>
      </c>
      <c r="C453" s="30">
        <v>22460</v>
      </c>
      <c r="D453" s="54">
        <f>ROUND('BEBR 2017 Estimates'!B503,-1)</f>
        <v>23250</v>
      </c>
      <c r="E453" s="31">
        <f t="shared" si="113"/>
        <v>4322</v>
      </c>
      <c r="F453" s="31">
        <f t="shared" si="114"/>
        <v>790</v>
      </c>
      <c r="G453" s="32">
        <f t="shared" si="115"/>
        <v>0.22833896872358411</v>
      </c>
      <c r="H453" s="32">
        <f t="shared" si="116"/>
        <v>3.5173642030276044E-2</v>
      </c>
      <c r="J453" s="190"/>
      <c r="K453" s="190"/>
    </row>
    <row r="454" spans="1:11" ht="15" x14ac:dyDescent="0.2">
      <c r="A454" s="33" t="s">
        <v>363</v>
      </c>
      <c r="B454" s="30">
        <v>32488</v>
      </c>
      <c r="C454" s="30">
        <v>33960</v>
      </c>
      <c r="D454" s="54">
        <f>ROUND('BEBR 2017 Estimates'!B504,-1)</f>
        <v>35060</v>
      </c>
      <c r="E454" s="31">
        <f t="shared" si="113"/>
        <v>2572</v>
      </c>
      <c r="F454" s="31">
        <f t="shared" si="114"/>
        <v>1100</v>
      </c>
      <c r="G454" s="32">
        <f t="shared" si="115"/>
        <v>7.9167692686530414E-2</v>
      </c>
      <c r="H454" s="32">
        <f t="shared" si="116"/>
        <v>3.2391048292108364E-2</v>
      </c>
      <c r="J454" s="190"/>
      <c r="K454" s="190"/>
    </row>
    <row r="455" spans="1:11" ht="15" x14ac:dyDescent="0.2">
      <c r="A455" s="33" t="s">
        <v>364</v>
      </c>
      <c r="B455" s="30">
        <v>34140</v>
      </c>
      <c r="C455" s="30">
        <v>37140</v>
      </c>
      <c r="D455" s="54">
        <f>ROUND('BEBR 2017 Estimates'!B505,-1)</f>
        <v>37490</v>
      </c>
      <c r="E455" s="31">
        <f t="shared" si="113"/>
        <v>3350</v>
      </c>
      <c r="F455" s="31">
        <f t="shared" si="114"/>
        <v>350</v>
      </c>
      <c r="G455" s="32">
        <f t="shared" si="115"/>
        <v>9.8125366139425893E-2</v>
      </c>
      <c r="H455" s="32">
        <f t="shared" si="116"/>
        <v>9.4238018309100707E-3</v>
      </c>
      <c r="J455" s="190"/>
      <c r="K455" s="190"/>
    </row>
    <row r="456" spans="1:11" ht="15" x14ac:dyDescent="0.2">
      <c r="A456" s="33" t="s">
        <v>365</v>
      </c>
      <c r="B456" s="30">
        <v>4876</v>
      </c>
      <c r="C456" s="30">
        <v>5290</v>
      </c>
      <c r="D456" s="54">
        <f>ROUND('BEBR 2017 Estimates'!B506,-1)</f>
        <v>5220</v>
      </c>
      <c r="E456" s="31">
        <f t="shared" si="113"/>
        <v>344</v>
      </c>
      <c r="F456" s="31">
        <f t="shared" si="114"/>
        <v>-70</v>
      </c>
      <c r="G456" s="32">
        <f t="shared" si="115"/>
        <v>7.0549630844954886E-2</v>
      </c>
      <c r="H456" s="32">
        <f t="shared" si="116"/>
        <v>-1.3232514177693762E-2</v>
      </c>
      <c r="J456" s="190"/>
      <c r="K456" s="190"/>
    </row>
    <row r="457" spans="1:11" ht="15" x14ac:dyDescent="0.2">
      <c r="A457" s="33" t="s">
        <v>366</v>
      </c>
      <c r="B457" s="30">
        <v>1358</v>
      </c>
      <c r="C457" s="30">
        <v>1380</v>
      </c>
      <c r="D457" s="54">
        <f>ROUND('BEBR 2017 Estimates'!B507,-1)</f>
        <v>1400</v>
      </c>
      <c r="E457" s="31">
        <f t="shared" si="113"/>
        <v>42</v>
      </c>
      <c r="F457" s="31">
        <f t="shared" si="114"/>
        <v>20</v>
      </c>
      <c r="G457" s="32">
        <f t="shared" si="115"/>
        <v>3.0927835051546393E-2</v>
      </c>
      <c r="H457" s="32">
        <f t="shared" si="116"/>
        <v>1.4492753623188406E-2</v>
      </c>
      <c r="J457" s="190"/>
      <c r="K457" s="190"/>
    </row>
    <row r="458" spans="1:11" ht="15" x14ac:dyDescent="0.2">
      <c r="A458" s="33" t="s">
        <v>1462</v>
      </c>
      <c r="B458" s="30">
        <v>5629</v>
      </c>
      <c r="C458" s="30">
        <v>5700</v>
      </c>
      <c r="D458" s="54">
        <f>ROUND('BEBR 2017 Estimates'!B508,-1)</f>
        <v>5730</v>
      </c>
      <c r="E458" s="31">
        <f t="shared" si="113"/>
        <v>101</v>
      </c>
      <c r="F458" s="31">
        <f t="shared" si="114"/>
        <v>30</v>
      </c>
      <c r="G458" s="32">
        <f t="shared" si="115"/>
        <v>1.7942796233789304E-2</v>
      </c>
      <c r="H458" s="32">
        <f t="shared" si="116"/>
        <v>5.263157894736842E-3</v>
      </c>
      <c r="J458" s="190"/>
      <c r="K458" s="190"/>
    </row>
    <row r="459" spans="1:11" ht="15" x14ac:dyDescent="0.2">
      <c r="A459" s="33" t="s">
        <v>368</v>
      </c>
      <c r="B459" s="30">
        <v>56508</v>
      </c>
      <c r="C459" s="30">
        <v>60310</v>
      </c>
      <c r="D459" s="54">
        <f>ROUND('BEBR 2017 Estimates'!B509,-1)</f>
        <v>61780</v>
      </c>
      <c r="E459" s="31">
        <f t="shared" si="113"/>
        <v>5272</v>
      </c>
      <c r="F459" s="31">
        <f t="shared" si="114"/>
        <v>1470</v>
      </c>
      <c r="G459" s="32">
        <f t="shared" si="115"/>
        <v>9.3296524385927657E-2</v>
      </c>
      <c r="H459" s="32">
        <f t="shared" si="116"/>
        <v>2.4374067318852596E-2</v>
      </c>
      <c r="J459" s="190"/>
      <c r="K459" s="190"/>
    </row>
    <row r="460" spans="1:11" ht="15" x14ac:dyDescent="0.2">
      <c r="A460" s="33" t="s">
        <v>1481</v>
      </c>
      <c r="B460" s="30">
        <v>0</v>
      </c>
      <c r="C460" s="30">
        <v>0</v>
      </c>
      <c r="D460" s="54">
        <f>ROUND('BEBR 2017 Estimates'!B510,-1)</f>
        <v>10</v>
      </c>
      <c r="E460" s="31">
        <f t="shared" ref="E460" si="117">D460-B460</f>
        <v>10</v>
      </c>
      <c r="F460" s="31">
        <f t="shared" ref="F460" si="118">D460-C460</f>
        <v>10</v>
      </c>
      <c r="G460" s="32">
        <f>IF(B460=0, 0,E460/B460)</f>
        <v>0</v>
      </c>
      <c r="H460" s="32">
        <f>IF(C460=0,0,F460/C460)</f>
        <v>0</v>
      </c>
      <c r="J460" s="190"/>
      <c r="K460" s="190"/>
    </row>
    <row r="461" spans="1:11" ht="15" x14ac:dyDescent="0.2">
      <c r="A461" s="33" t="s">
        <v>370</v>
      </c>
      <c r="B461" s="30">
        <v>100343</v>
      </c>
      <c r="C461" s="30">
        <v>108900</v>
      </c>
      <c r="D461" s="54">
        <f>ROUND('BEBR 2017 Estimates'!B511,-1)</f>
        <v>110400</v>
      </c>
      <c r="E461" s="31">
        <f t="shared" si="113"/>
        <v>10057</v>
      </c>
      <c r="F461" s="31">
        <f t="shared" si="114"/>
        <v>1500</v>
      </c>
      <c r="G461" s="32">
        <f t="shared" si="115"/>
        <v>0.10022622405150335</v>
      </c>
      <c r="H461" s="32">
        <f t="shared" si="116"/>
        <v>1.3774104683195593E-2</v>
      </c>
      <c r="J461" s="190"/>
      <c r="K461" s="190"/>
    </row>
    <row r="462" spans="1:11" ht="15" x14ac:dyDescent="0.2">
      <c r="A462" s="33" t="s">
        <v>143</v>
      </c>
      <c r="B462" s="30">
        <v>587432</v>
      </c>
      <c r="C462" s="30">
        <v>611650</v>
      </c>
      <c r="D462" s="54">
        <f>ROUND('BEBR 2017 Estimates'!B512,-1)</f>
        <v>618450</v>
      </c>
      <c r="E462" s="31">
        <f t="shared" si="113"/>
        <v>31018</v>
      </c>
      <c r="F462" s="31">
        <f t="shared" si="114"/>
        <v>6800</v>
      </c>
      <c r="G462" s="32">
        <f t="shared" si="115"/>
        <v>5.2802707377194294E-2</v>
      </c>
      <c r="H462" s="32">
        <f t="shared" si="116"/>
        <v>1.1117469140848525E-2</v>
      </c>
      <c r="J462" s="190"/>
      <c r="K462" s="190"/>
    </row>
    <row r="463" spans="1:11" ht="15" x14ac:dyDescent="0.2">
      <c r="A463" s="33"/>
      <c r="B463" s="30"/>
      <c r="C463" s="30"/>
      <c r="D463" s="54"/>
      <c r="E463" s="31"/>
      <c r="F463" s="31"/>
      <c r="G463" s="32"/>
      <c r="H463" s="32"/>
    </row>
    <row r="464" spans="1:11" ht="15.75" x14ac:dyDescent="0.25">
      <c r="A464" s="36" t="s">
        <v>654</v>
      </c>
      <c r="B464" s="26">
        <v>464697</v>
      </c>
      <c r="C464" s="26">
        <v>495900</v>
      </c>
      <c r="D464" s="55">
        <f>ROUND('BEBR 2017 Estimates'!B515,-2)</f>
        <v>505700</v>
      </c>
      <c r="E464" s="27">
        <f t="shared" ref="E464:E471" si="119">D464-B464</f>
        <v>41003</v>
      </c>
      <c r="F464" s="27">
        <f t="shared" ref="F464:F471" si="120">D464-C464</f>
        <v>9800</v>
      </c>
      <c r="G464" s="28">
        <f t="shared" ref="G464:H471" si="121">E464/B464</f>
        <v>8.8235990333486128E-2</v>
      </c>
      <c r="H464" s="28">
        <f t="shared" si="121"/>
        <v>1.9762048800161323E-2</v>
      </c>
    </row>
    <row r="465" spans="1:11" ht="15" x14ac:dyDescent="0.2">
      <c r="A465" s="33" t="s">
        <v>372</v>
      </c>
      <c r="B465" s="30">
        <v>6437</v>
      </c>
      <c r="C465" s="30">
        <v>6950</v>
      </c>
      <c r="D465" s="54">
        <f>ROUND('BEBR 2017 Estimates'!B516,-1)</f>
        <v>7230</v>
      </c>
      <c r="E465" s="31">
        <f t="shared" si="119"/>
        <v>793</v>
      </c>
      <c r="F465" s="31">
        <f t="shared" si="120"/>
        <v>280</v>
      </c>
      <c r="G465" s="32">
        <f t="shared" si="121"/>
        <v>0.12319403448811558</v>
      </c>
      <c r="H465" s="32">
        <f t="shared" si="121"/>
        <v>4.0287769784172658E-2</v>
      </c>
    </row>
    <row r="466" spans="1:11" ht="15" x14ac:dyDescent="0.2">
      <c r="A466" s="33" t="s">
        <v>373</v>
      </c>
      <c r="B466" s="30">
        <v>14911</v>
      </c>
      <c r="C466" s="30">
        <v>15620</v>
      </c>
      <c r="D466" s="54">
        <f>ROUND('BEBR 2017 Estimates'!B517,-1)</f>
        <v>15760</v>
      </c>
      <c r="E466" s="31">
        <f t="shared" si="119"/>
        <v>849</v>
      </c>
      <c r="F466" s="31">
        <f t="shared" si="120"/>
        <v>140</v>
      </c>
      <c r="G466" s="32">
        <f t="shared" si="121"/>
        <v>5.693783113137952E-2</v>
      </c>
      <c r="H466" s="32">
        <f t="shared" si="121"/>
        <v>8.9628681177976958E-3</v>
      </c>
    </row>
    <row r="467" spans="1:11" ht="15" x14ac:dyDescent="0.2">
      <c r="A467" s="33" t="s">
        <v>374</v>
      </c>
      <c r="B467" s="30">
        <v>2671</v>
      </c>
      <c r="C467" s="30">
        <v>2660</v>
      </c>
      <c r="D467" s="54">
        <f>ROUND('BEBR 2017 Estimates'!B518,-1)</f>
        <v>2700</v>
      </c>
      <c r="E467" s="31">
        <f t="shared" si="119"/>
        <v>29</v>
      </c>
      <c r="F467" s="31">
        <f t="shared" si="120"/>
        <v>40</v>
      </c>
      <c r="G467" s="32">
        <f t="shared" si="121"/>
        <v>1.0857356795207787E-2</v>
      </c>
      <c r="H467" s="32">
        <f t="shared" si="121"/>
        <v>1.5037593984962405E-2</v>
      </c>
    </row>
    <row r="468" spans="1:11" ht="15" x14ac:dyDescent="0.2">
      <c r="A468" s="33" t="s">
        <v>375</v>
      </c>
      <c r="B468" s="30">
        <v>1340</v>
      </c>
      <c r="C468" s="30">
        <v>1370</v>
      </c>
      <c r="D468" s="54">
        <f>ROUND('BEBR 2017 Estimates'!B519,-1)</f>
        <v>1440</v>
      </c>
      <c r="E468" s="31">
        <f t="shared" si="119"/>
        <v>100</v>
      </c>
      <c r="F468" s="31">
        <f t="shared" si="120"/>
        <v>70</v>
      </c>
      <c r="G468" s="32">
        <f t="shared" si="121"/>
        <v>7.4626865671641784E-2</v>
      </c>
      <c r="H468" s="32">
        <f t="shared" si="121"/>
        <v>5.1094890510948905E-2</v>
      </c>
    </row>
    <row r="469" spans="1:11" ht="15" x14ac:dyDescent="0.2">
      <c r="A469" s="33" t="s">
        <v>376</v>
      </c>
      <c r="B469" s="30">
        <v>1138</v>
      </c>
      <c r="C469" s="30">
        <v>1240</v>
      </c>
      <c r="D469" s="54">
        <f>ROUND('BEBR 2017 Estimates'!B520,-1)</f>
        <v>1270</v>
      </c>
      <c r="E469" s="31">
        <f t="shared" si="119"/>
        <v>132</v>
      </c>
      <c r="F469" s="31">
        <f t="shared" si="120"/>
        <v>30</v>
      </c>
      <c r="G469" s="32">
        <f t="shared" si="121"/>
        <v>0.11599297012302284</v>
      </c>
      <c r="H469" s="32">
        <f t="shared" si="121"/>
        <v>2.4193548387096774E-2</v>
      </c>
    </row>
    <row r="470" spans="1:11" ht="15" x14ac:dyDescent="0.2">
      <c r="A470" s="33" t="s">
        <v>377</v>
      </c>
      <c r="B470" s="30">
        <v>13288</v>
      </c>
      <c r="C470" s="30">
        <v>15170</v>
      </c>
      <c r="D470" s="54">
        <f>ROUND('BEBR 2017 Estimates'!B521,-1)</f>
        <v>15570</v>
      </c>
      <c r="E470" s="31">
        <f t="shared" si="119"/>
        <v>2282</v>
      </c>
      <c r="F470" s="31">
        <f t="shared" si="120"/>
        <v>400</v>
      </c>
      <c r="G470" s="32">
        <f t="shared" si="121"/>
        <v>0.17173389524382901</v>
      </c>
      <c r="H470" s="32">
        <f t="shared" si="121"/>
        <v>2.6367831245880026E-2</v>
      </c>
    </row>
    <row r="471" spans="1:11" ht="15" x14ac:dyDescent="0.2">
      <c r="A471" s="33" t="s">
        <v>143</v>
      </c>
      <c r="B471" s="30">
        <v>424912</v>
      </c>
      <c r="C471" s="30">
        <v>452860</v>
      </c>
      <c r="D471" s="54">
        <f>ROUND('BEBR 2017 Estimates'!B522,-1)</f>
        <v>461730</v>
      </c>
      <c r="E471" s="31">
        <f t="shared" si="119"/>
        <v>36818</v>
      </c>
      <c r="F471" s="31">
        <f t="shared" si="120"/>
        <v>8870</v>
      </c>
      <c r="G471" s="32">
        <f t="shared" si="121"/>
        <v>8.6648529577889072E-2</v>
      </c>
      <c r="H471" s="32">
        <f t="shared" si="121"/>
        <v>1.9586627213708432E-2</v>
      </c>
    </row>
    <row r="472" spans="1:11" ht="15" x14ac:dyDescent="0.2">
      <c r="A472" s="33"/>
      <c r="B472" s="30"/>
      <c r="C472" s="30"/>
      <c r="D472" s="54"/>
      <c r="E472" s="31"/>
      <c r="F472" s="31"/>
      <c r="G472" s="32"/>
      <c r="H472" s="32"/>
    </row>
    <row r="473" spans="1:11" ht="15.75" x14ac:dyDescent="0.25">
      <c r="A473" s="36" t="s">
        <v>655</v>
      </c>
      <c r="B473" s="26">
        <v>916542</v>
      </c>
      <c r="C473" s="26">
        <v>954600</v>
      </c>
      <c r="D473" s="55">
        <f>ROUND('BEBR 2017 Estimates'!B525,-2)</f>
        <v>962000</v>
      </c>
      <c r="E473" s="27">
        <f t="shared" ref="E473:E498" si="122">D473-B473</f>
        <v>45458</v>
      </c>
      <c r="F473" s="27">
        <f t="shared" ref="F473:F498" si="123">D473-C473</f>
        <v>7400</v>
      </c>
      <c r="G473" s="28">
        <f t="shared" ref="G473:G498" si="124">E473/B473</f>
        <v>4.9597290686078759E-2</v>
      </c>
      <c r="H473" s="28">
        <f t="shared" ref="H473:H498" si="125">F473/C473</f>
        <v>7.7519379844961239E-3</v>
      </c>
      <c r="J473" s="190"/>
      <c r="K473" s="190"/>
    </row>
    <row r="474" spans="1:11" ht="15" x14ac:dyDescent="0.2">
      <c r="A474" s="33" t="s">
        <v>379</v>
      </c>
      <c r="B474" s="30">
        <v>3869</v>
      </c>
      <c r="C474" s="30">
        <v>3910</v>
      </c>
      <c r="D474" s="54">
        <f>ROUND('BEBR 2017 Estimates'!B526,-1)</f>
        <v>3920</v>
      </c>
      <c r="E474" s="31">
        <f t="shared" si="122"/>
        <v>51</v>
      </c>
      <c r="F474" s="31">
        <f t="shared" si="123"/>
        <v>10</v>
      </c>
      <c r="G474" s="32">
        <f t="shared" si="124"/>
        <v>1.3181700697854742E-2</v>
      </c>
      <c r="H474" s="32">
        <f t="shared" si="125"/>
        <v>2.5575447570332483E-3</v>
      </c>
      <c r="J474" s="190"/>
      <c r="K474" s="190"/>
    </row>
    <row r="475" spans="1:11" ht="15" x14ac:dyDescent="0.2">
      <c r="A475" s="33" t="s">
        <v>380</v>
      </c>
      <c r="B475" s="30">
        <v>1560</v>
      </c>
      <c r="C475" s="30">
        <v>1560</v>
      </c>
      <c r="D475" s="54">
        <f>ROUND('BEBR 2017 Estimates'!B527,-1)</f>
        <v>1560</v>
      </c>
      <c r="E475" s="31">
        <f t="shared" si="122"/>
        <v>0</v>
      </c>
      <c r="F475" s="31">
        <f t="shared" si="123"/>
        <v>0</v>
      </c>
      <c r="G475" s="32">
        <f t="shared" si="124"/>
        <v>0</v>
      </c>
      <c r="H475" s="32">
        <f t="shared" si="125"/>
        <v>0</v>
      </c>
      <c r="J475" s="190"/>
      <c r="K475" s="190"/>
    </row>
    <row r="476" spans="1:11" ht="15" x14ac:dyDescent="0.2">
      <c r="A476" s="33" t="s">
        <v>381</v>
      </c>
      <c r="B476" s="30">
        <v>2031</v>
      </c>
      <c r="C476" s="30">
        <v>2060</v>
      </c>
      <c r="D476" s="54">
        <f>ROUND('BEBR 2017 Estimates'!B528,-1)</f>
        <v>2070</v>
      </c>
      <c r="E476" s="31">
        <f t="shared" si="122"/>
        <v>39</v>
      </c>
      <c r="F476" s="31">
        <f t="shared" si="123"/>
        <v>10</v>
      </c>
      <c r="G476" s="32">
        <f t="shared" si="124"/>
        <v>1.9202363367799114E-2</v>
      </c>
      <c r="H476" s="32">
        <f t="shared" si="125"/>
        <v>4.8543689320388345E-3</v>
      </c>
      <c r="J476" s="190"/>
      <c r="K476" s="190"/>
    </row>
    <row r="477" spans="1:11" ht="15" x14ac:dyDescent="0.2">
      <c r="A477" s="33" t="s">
        <v>382</v>
      </c>
      <c r="B477" s="30">
        <v>109</v>
      </c>
      <c r="C477" s="30">
        <v>110</v>
      </c>
      <c r="D477" s="54">
        <f>ROUND('BEBR 2017 Estimates'!B529,-1)</f>
        <v>120</v>
      </c>
      <c r="E477" s="31">
        <f t="shared" si="122"/>
        <v>11</v>
      </c>
      <c r="F477" s="31">
        <f t="shared" si="123"/>
        <v>10</v>
      </c>
      <c r="G477" s="32">
        <f t="shared" si="124"/>
        <v>0.10091743119266056</v>
      </c>
      <c r="H477" s="32">
        <f t="shared" si="125"/>
        <v>9.0909090909090912E-2</v>
      </c>
      <c r="J477" s="190"/>
      <c r="K477" s="190"/>
    </row>
    <row r="478" spans="1:11" ht="15" x14ac:dyDescent="0.2">
      <c r="A478" s="33" t="s">
        <v>383</v>
      </c>
      <c r="B478" s="30">
        <v>107685</v>
      </c>
      <c r="C478" s="30">
        <v>112390</v>
      </c>
      <c r="D478" s="54">
        <f>ROUND('BEBR 2017 Estimates'!B530,-1)</f>
        <v>113720</v>
      </c>
      <c r="E478" s="31">
        <f t="shared" si="122"/>
        <v>6035</v>
      </c>
      <c r="F478" s="31">
        <f t="shared" si="123"/>
        <v>1330</v>
      </c>
      <c r="G478" s="32">
        <f t="shared" si="124"/>
        <v>5.6043088638157587E-2</v>
      </c>
      <c r="H478" s="32">
        <f t="shared" si="125"/>
        <v>1.1833793042085594E-2</v>
      </c>
      <c r="J478" s="190"/>
      <c r="K478" s="190"/>
    </row>
    <row r="479" spans="1:11" ht="15" x14ac:dyDescent="0.2">
      <c r="A479" s="33" t="s">
        <v>384</v>
      </c>
      <c r="B479" s="30">
        <v>35321</v>
      </c>
      <c r="C479" s="30">
        <v>36060</v>
      </c>
      <c r="D479" s="54">
        <f>ROUND('BEBR 2017 Estimates'!B531,-1)</f>
        <v>36270</v>
      </c>
      <c r="E479" s="31">
        <f t="shared" si="122"/>
        <v>949</v>
      </c>
      <c r="F479" s="31">
        <f t="shared" si="123"/>
        <v>210</v>
      </c>
      <c r="G479" s="32">
        <f t="shared" si="124"/>
        <v>2.686786897313213E-2</v>
      </c>
      <c r="H479" s="32">
        <f t="shared" si="125"/>
        <v>5.8236272878535774E-3</v>
      </c>
      <c r="J479" s="190"/>
      <c r="K479" s="190"/>
    </row>
    <row r="480" spans="1:11" ht="15" x14ac:dyDescent="0.2">
      <c r="A480" s="33" t="s">
        <v>385</v>
      </c>
      <c r="B480" s="30">
        <v>12029</v>
      </c>
      <c r="C480" s="30">
        <v>12320</v>
      </c>
      <c r="D480" s="54">
        <f>ROUND('BEBR 2017 Estimates'!B532,-1)</f>
        <v>12400</v>
      </c>
      <c r="E480" s="31">
        <f t="shared" si="122"/>
        <v>371</v>
      </c>
      <c r="F480" s="31">
        <f t="shared" si="123"/>
        <v>80</v>
      </c>
      <c r="G480" s="32">
        <f t="shared" si="124"/>
        <v>3.0842131515504197E-2</v>
      </c>
      <c r="H480" s="32">
        <f t="shared" si="125"/>
        <v>6.4935064935064939E-3</v>
      </c>
      <c r="J480" s="190"/>
      <c r="K480" s="190"/>
    </row>
    <row r="481" spans="1:11" ht="15" x14ac:dyDescent="0.2">
      <c r="A481" s="33" t="s">
        <v>386</v>
      </c>
      <c r="B481" s="30">
        <v>4113</v>
      </c>
      <c r="C481" s="30">
        <v>4370</v>
      </c>
      <c r="D481" s="54">
        <f>ROUND('BEBR 2017 Estimates'!B533,-1)</f>
        <v>4380</v>
      </c>
      <c r="E481" s="31">
        <f t="shared" si="122"/>
        <v>267</v>
      </c>
      <c r="F481" s="31">
        <f t="shared" si="123"/>
        <v>10</v>
      </c>
      <c r="G481" s="32">
        <f t="shared" si="124"/>
        <v>6.4916119620714807E-2</v>
      </c>
      <c r="H481" s="32">
        <f t="shared" si="125"/>
        <v>2.2883295194508009E-3</v>
      </c>
      <c r="J481" s="190"/>
      <c r="K481" s="190"/>
    </row>
    <row r="482" spans="1:11" ht="15" x14ac:dyDescent="0.2">
      <c r="A482" s="33" t="s">
        <v>387</v>
      </c>
      <c r="B482" s="30">
        <v>1420</v>
      </c>
      <c r="C482" s="30">
        <v>1430</v>
      </c>
      <c r="D482" s="54">
        <f>ROUND('BEBR 2017 Estimates'!B534,-1)</f>
        <v>1450</v>
      </c>
      <c r="E482" s="31">
        <f t="shared" si="122"/>
        <v>30</v>
      </c>
      <c r="F482" s="31">
        <f t="shared" si="123"/>
        <v>20</v>
      </c>
      <c r="G482" s="32">
        <f t="shared" si="124"/>
        <v>2.1126760563380281E-2</v>
      </c>
      <c r="H482" s="32">
        <f t="shared" si="125"/>
        <v>1.3986013986013986E-2</v>
      </c>
      <c r="J482" s="190"/>
      <c r="K482" s="190"/>
    </row>
    <row r="483" spans="1:11" ht="15" x14ac:dyDescent="0.2">
      <c r="A483" s="33" t="s">
        <v>388</v>
      </c>
      <c r="B483" s="30">
        <v>4980</v>
      </c>
      <c r="C483" s="30">
        <v>5040</v>
      </c>
      <c r="D483" s="54">
        <f>ROUND('BEBR 2017 Estimates'!B535,-1)</f>
        <v>5080</v>
      </c>
      <c r="E483" s="31">
        <f t="shared" si="122"/>
        <v>100</v>
      </c>
      <c r="F483" s="31">
        <f t="shared" si="123"/>
        <v>40</v>
      </c>
      <c r="G483" s="32">
        <f t="shared" si="124"/>
        <v>2.0080321285140562E-2</v>
      </c>
      <c r="H483" s="32">
        <f t="shared" si="125"/>
        <v>7.9365079365079361E-3</v>
      </c>
      <c r="J483" s="190"/>
      <c r="K483" s="190"/>
    </row>
    <row r="484" spans="1:11" ht="15" x14ac:dyDescent="0.2">
      <c r="A484" s="33" t="s">
        <v>389</v>
      </c>
      <c r="B484" s="30">
        <v>77648</v>
      </c>
      <c r="C484" s="30">
        <v>81590</v>
      </c>
      <c r="D484" s="54">
        <f>ROUND('BEBR 2017 Estimates'!B536,-1)</f>
        <v>81970</v>
      </c>
      <c r="E484" s="31">
        <f t="shared" si="122"/>
        <v>4322</v>
      </c>
      <c r="F484" s="31">
        <f t="shared" si="123"/>
        <v>380</v>
      </c>
      <c r="G484" s="32">
        <f t="shared" si="124"/>
        <v>5.5661446527920877E-2</v>
      </c>
      <c r="H484" s="32">
        <f t="shared" si="125"/>
        <v>4.6574335090084568E-3</v>
      </c>
      <c r="J484" s="190"/>
      <c r="K484" s="190"/>
    </row>
    <row r="485" spans="1:11" ht="15" x14ac:dyDescent="0.2">
      <c r="A485" s="33" t="s">
        <v>390</v>
      </c>
      <c r="B485" s="30">
        <v>4263</v>
      </c>
      <c r="C485" s="30">
        <v>4350</v>
      </c>
      <c r="D485" s="54">
        <f>ROUND('BEBR 2017 Estimates'!B537,-1)</f>
        <v>4370</v>
      </c>
      <c r="E485" s="31">
        <f t="shared" si="122"/>
        <v>107</v>
      </c>
      <c r="F485" s="31">
        <f t="shared" si="123"/>
        <v>20</v>
      </c>
      <c r="G485" s="32">
        <f t="shared" si="124"/>
        <v>2.5099695050433968E-2</v>
      </c>
      <c r="H485" s="32">
        <f t="shared" si="125"/>
        <v>4.5977011494252873E-3</v>
      </c>
      <c r="J485" s="190"/>
      <c r="K485" s="190"/>
    </row>
    <row r="486" spans="1:11" ht="15" x14ac:dyDescent="0.2">
      <c r="A486" s="33" t="s">
        <v>391</v>
      </c>
      <c r="B486" s="30">
        <v>1417</v>
      </c>
      <c r="C486" s="30">
        <v>1440</v>
      </c>
      <c r="D486" s="54">
        <f>ROUND('BEBR 2017 Estimates'!B538,-1)</f>
        <v>1450</v>
      </c>
      <c r="E486" s="31">
        <f t="shared" si="122"/>
        <v>33</v>
      </c>
      <c r="F486" s="31">
        <f t="shared" si="123"/>
        <v>10</v>
      </c>
      <c r="G486" s="32">
        <f t="shared" si="124"/>
        <v>2.3288637967537051E-2</v>
      </c>
      <c r="H486" s="32">
        <f t="shared" si="125"/>
        <v>6.9444444444444441E-3</v>
      </c>
      <c r="J486" s="190"/>
      <c r="K486" s="190"/>
    </row>
    <row r="487" spans="1:11" ht="15" x14ac:dyDescent="0.2">
      <c r="A487" s="33" t="s">
        <v>392</v>
      </c>
      <c r="B487" s="30">
        <v>13591</v>
      </c>
      <c r="C487" s="30">
        <v>14230</v>
      </c>
      <c r="D487" s="54">
        <f>ROUND('BEBR 2017 Estimates'!B539,-1)</f>
        <v>14320</v>
      </c>
      <c r="E487" s="31">
        <f t="shared" si="122"/>
        <v>729</v>
      </c>
      <c r="F487" s="31">
        <f t="shared" si="123"/>
        <v>90</v>
      </c>
      <c r="G487" s="32">
        <f t="shared" si="124"/>
        <v>5.3638437201088955E-2</v>
      </c>
      <c r="H487" s="32">
        <f t="shared" si="125"/>
        <v>6.3246661981728744E-3</v>
      </c>
      <c r="J487" s="190"/>
      <c r="K487" s="190"/>
    </row>
    <row r="488" spans="1:11" ht="15" x14ac:dyDescent="0.2">
      <c r="A488" s="33" t="s">
        <v>393</v>
      </c>
      <c r="B488" s="30">
        <v>49079</v>
      </c>
      <c r="C488" s="30">
        <v>52500</v>
      </c>
      <c r="D488" s="54">
        <f>ROUND('BEBR 2017 Estimates'!B540,-1)</f>
        <v>52710</v>
      </c>
      <c r="E488" s="31">
        <f t="shared" si="122"/>
        <v>3631</v>
      </c>
      <c r="F488" s="31">
        <f t="shared" si="123"/>
        <v>210</v>
      </c>
      <c r="G488" s="32">
        <f t="shared" si="124"/>
        <v>7.3982762484973208E-2</v>
      </c>
      <c r="H488" s="32">
        <f t="shared" si="125"/>
        <v>4.0000000000000001E-3</v>
      </c>
      <c r="J488" s="190"/>
      <c r="K488" s="190"/>
    </row>
    <row r="489" spans="1:11" ht="15" x14ac:dyDescent="0.2">
      <c r="A489" s="33" t="s">
        <v>394</v>
      </c>
      <c r="B489" s="30">
        <v>1427</v>
      </c>
      <c r="C489" s="30">
        <v>1450</v>
      </c>
      <c r="D489" s="54">
        <f>ROUND('BEBR 2017 Estimates'!B541,-1)</f>
        <v>1460</v>
      </c>
      <c r="E489" s="31">
        <f t="shared" si="122"/>
        <v>33</v>
      </c>
      <c r="F489" s="31">
        <f t="shared" si="123"/>
        <v>10</v>
      </c>
      <c r="G489" s="32">
        <f t="shared" si="124"/>
        <v>2.3125437981779958E-2</v>
      </c>
      <c r="H489" s="32">
        <f t="shared" si="125"/>
        <v>6.8965517241379309E-3</v>
      </c>
      <c r="J489" s="190"/>
      <c r="K489" s="190"/>
    </row>
    <row r="490" spans="1:11" ht="15" x14ac:dyDescent="0.2">
      <c r="A490" s="33" t="s">
        <v>395</v>
      </c>
      <c r="B490" s="30">
        <v>2121</v>
      </c>
      <c r="C490" s="30">
        <v>2190</v>
      </c>
      <c r="D490" s="54">
        <f>ROUND('BEBR 2017 Estimates'!B542,-1)</f>
        <v>2200</v>
      </c>
      <c r="E490" s="31">
        <f t="shared" si="122"/>
        <v>79</v>
      </c>
      <c r="F490" s="31">
        <f t="shared" si="123"/>
        <v>10</v>
      </c>
      <c r="G490" s="32">
        <f t="shared" si="124"/>
        <v>3.7246581801037244E-2</v>
      </c>
      <c r="H490" s="32">
        <f t="shared" si="125"/>
        <v>4.5662100456621002E-3</v>
      </c>
      <c r="J490" s="190"/>
      <c r="K490" s="190"/>
    </row>
    <row r="491" spans="1:11" ht="15" x14ac:dyDescent="0.2">
      <c r="A491" s="33" t="s">
        <v>396</v>
      </c>
      <c r="B491" s="30">
        <v>16884</v>
      </c>
      <c r="C491" s="30">
        <v>17270</v>
      </c>
      <c r="D491" s="54">
        <f>ROUND('BEBR 2017 Estimates'!B543,-1)</f>
        <v>17340</v>
      </c>
      <c r="E491" s="31">
        <f t="shared" si="122"/>
        <v>456</v>
      </c>
      <c r="F491" s="31">
        <f t="shared" si="123"/>
        <v>70</v>
      </c>
      <c r="G491" s="32">
        <f t="shared" si="124"/>
        <v>2.7007818052594171E-2</v>
      </c>
      <c r="H491" s="32">
        <f t="shared" si="125"/>
        <v>4.0532715691951361E-3</v>
      </c>
      <c r="J491" s="190"/>
      <c r="K491" s="190"/>
    </row>
    <row r="492" spans="1:11" ht="15" x14ac:dyDescent="0.2">
      <c r="A492" s="33" t="s">
        <v>397</v>
      </c>
      <c r="B492" s="30">
        <v>9346</v>
      </c>
      <c r="C492" s="30">
        <v>9450</v>
      </c>
      <c r="D492" s="54">
        <f>ROUND('BEBR 2017 Estimates'!B544,-1)</f>
        <v>9490</v>
      </c>
      <c r="E492" s="31">
        <f t="shared" si="122"/>
        <v>144</v>
      </c>
      <c r="F492" s="31">
        <f t="shared" si="123"/>
        <v>40</v>
      </c>
      <c r="G492" s="32">
        <f t="shared" si="124"/>
        <v>1.5407661031457309E-2</v>
      </c>
      <c r="H492" s="32">
        <f t="shared" si="125"/>
        <v>4.2328042328042331E-3</v>
      </c>
      <c r="J492" s="190"/>
      <c r="K492" s="190"/>
    </row>
    <row r="493" spans="1:11" ht="15" x14ac:dyDescent="0.2">
      <c r="A493" s="33" t="s">
        <v>398</v>
      </c>
      <c r="B493" s="30">
        <v>244769</v>
      </c>
      <c r="C493" s="30">
        <v>259910</v>
      </c>
      <c r="D493" s="54">
        <f>ROUND('BEBR 2017 Estimates'!B545,-1)</f>
        <v>263770</v>
      </c>
      <c r="E493" s="31">
        <f t="shared" si="122"/>
        <v>19001</v>
      </c>
      <c r="F493" s="31">
        <f t="shared" si="123"/>
        <v>3860</v>
      </c>
      <c r="G493" s="32">
        <f t="shared" si="124"/>
        <v>7.7628294432710021E-2</v>
      </c>
      <c r="H493" s="32">
        <f t="shared" si="125"/>
        <v>1.4851294678927322E-2</v>
      </c>
      <c r="J493" s="190"/>
      <c r="K493" s="190"/>
    </row>
    <row r="494" spans="1:11" ht="15" x14ac:dyDescent="0.2">
      <c r="A494" s="33" t="s">
        <v>399</v>
      </c>
      <c r="B494" s="30">
        <v>17233</v>
      </c>
      <c r="C494" s="30">
        <v>18440</v>
      </c>
      <c r="D494" s="54">
        <f>ROUND('BEBR 2017 Estimates'!B546,-1)</f>
        <v>18450</v>
      </c>
      <c r="E494" s="31">
        <f t="shared" si="122"/>
        <v>1217</v>
      </c>
      <c r="F494" s="31">
        <f t="shared" si="123"/>
        <v>10</v>
      </c>
      <c r="G494" s="32">
        <f t="shared" si="124"/>
        <v>7.0620321476237452E-2</v>
      </c>
      <c r="H494" s="32">
        <f t="shared" si="125"/>
        <v>5.4229934924078093E-4</v>
      </c>
      <c r="J494" s="190"/>
      <c r="K494" s="190"/>
    </row>
    <row r="495" spans="1:11" ht="15" x14ac:dyDescent="0.2">
      <c r="A495" s="33" t="s">
        <v>400</v>
      </c>
      <c r="B495" s="30">
        <v>4964</v>
      </c>
      <c r="C495" s="30">
        <v>5090</v>
      </c>
      <c r="D495" s="54">
        <f>ROUND('BEBR 2017 Estimates'!B547,-1)</f>
        <v>5070</v>
      </c>
      <c r="E495" s="31">
        <f t="shared" si="122"/>
        <v>106</v>
      </c>
      <c r="F495" s="31">
        <f t="shared" si="123"/>
        <v>-20</v>
      </c>
      <c r="G495" s="32">
        <f t="shared" si="124"/>
        <v>2.1353746978243351E-2</v>
      </c>
      <c r="H495" s="32">
        <f t="shared" si="125"/>
        <v>-3.929273084479371E-3</v>
      </c>
      <c r="J495" s="190"/>
      <c r="K495" s="190"/>
    </row>
    <row r="496" spans="1:11" ht="15" x14ac:dyDescent="0.2">
      <c r="A496" s="33" t="s">
        <v>401</v>
      </c>
      <c r="B496" s="30">
        <v>23484</v>
      </c>
      <c r="C496" s="30">
        <v>24640</v>
      </c>
      <c r="D496" s="54">
        <f>ROUND('BEBR 2017 Estimates'!B548,-1)</f>
        <v>25090</v>
      </c>
      <c r="E496" s="31">
        <f t="shared" si="122"/>
        <v>1606</v>
      </c>
      <c r="F496" s="31">
        <f t="shared" si="123"/>
        <v>450</v>
      </c>
      <c r="G496" s="32">
        <f t="shared" si="124"/>
        <v>6.8386986884687445E-2</v>
      </c>
      <c r="H496" s="32">
        <f t="shared" si="125"/>
        <v>1.8262987012987012E-2</v>
      </c>
      <c r="J496" s="190"/>
      <c r="K496" s="190"/>
    </row>
    <row r="497" spans="1:11" ht="15" x14ac:dyDescent="0.2">
      <c r="A497" s="33" t="s">
        <v>402</v>
      </c>
      <c r="B497" s="30">
        <v>6705</v>
      </c>
      <c r="C497" s="30">
        <v>6810</v>
      </c>
      <c r="D497" s="54">
        <f>ROUND('BEBR 2017 Estimates'!B549,-1)</f>
        <v>6820</v>
      </c>
      <c r="E497" s="31">
        <f t="shared" si="122"/>
        <v>115</v>
      </c>
      <c r="F497" s="31">
        <f t="shared" si="123"/>
        <v>10</v>
      </c>
      <c r="G497" s="32">
        <f t="shared" si="124"/>
        <v>1.7151379567486951E-2</v>
      </c>
      <c r="H497" s="32">
        <f t="shared" si="125"/>
        <v>1.4684287812041115E-3</v>
      </c>
      <c r="J497" s="190"/>
      <c r="K497" s="190"/>
    </row>
    <row r="498" spans="1:11" ht="15" x14ac:dyDescent="0.2">
      <c r="A498" s="33" t="s">
        <v>143</v>
      </c>
      <c r="B498" s="30">
        <v>270494</v>
      </c>
      <c r="C498" s="30">
        <v>275970</v>
      </c>
      <c r="D498" s="54">
        <f>ROUND('BEBR 2017 Estimates'!B550,-1)</f>
        <v>276510</v>
      </c>
      <c r="E498" s="31">
        <f t="shared" si="122"/>
        <v>6016</v>
      </c>
      <c r="F498" s="31">
        <f t="shared" si="123"/>
        <v>540</v>
      </c>
      <c r="G498" s="32">
        <f t="shared" si="124"/>
        <v>2.2240789074803879E-2</v>
      </c>
      <c r="H498" s="32">
        <f t="shared" si="125"/>
        <v>1.9567344276551798E-3</v>
      </c>
      <c r="J498" s="190"/>
      <c r="K498" s="190"/>
    </row>
    <row r="499" spans="1:11" ht="15" x14ac:dyDescent="0.2">
      <c r="A499" s="33"/>
      <c r="B499" s="30"/>
      <c r="C499" s="30"/>
      <c r="D499" s="54"/>
      <c r="E499" s="31"/>
      <c r="F499" s="31"/>
      <c r="G499" s="32"/>
      <c r="H499" s="32"/>
    </row>
    <row r="500" spans="1:11" ht="15.75" x14ac:dyDescent="0.25">
      <c r="A500" s="36" t="s">
        <v>1482</v>
      </c>
      <c r="B500" s="26">
        <v>602095</v>
      </c>
      <c r="C500" s="26">
        <v>647000</v>
      </c>
      <c r="D500" s="55">
        <f>ROUND('BEBR 2017 Estimates'!B553,-2)</f>
        <v>661600</v>
      </c>
      <c r="E500" s="27">
        <f t="shared" ref="E500:E518" si="126">D500-B500</f>
        <v>59505</v>
      </c>
      <c r="F500" s="27">
        <f t="shared" ref="F500:F518" si="127">D500-C500</f>
        <v>14600</v>
      </c>
      <c r="G500" s="28">
        <f t="shared" ref="G500:G518" si="128">E500/B500</f>
        <v>9.8829918866624039E-2</v>
      </c>
      <c r="H500" s="28">
        <f t="shared" ref="H500:H518" si="129">F500/C500</f>
        <v>2.2565687789799074E-2</v>
      </c>
      <c r="J500" s="190"/>
      <c r="K500" s="190"/>
    </row>
    <row r="501" spans="1:11" ht="15" x14ac:dyDescent="0.2">
      <c r="A501" s="33" t="s">
        <v>404</v>
      </c>
      <c r="B501" s="30">
        <v>13507</v>
      </c>
      <c r="C501" s="30">
        <v>15450</v>
      </c>
      <c r="D501" s="54">
        <f>ROUND('BEBR 2017 Estimates'!B554,-1)</f>
        <v>16000</v>
      </c>
      <c r="E501" s="31">
        <f t="shared" si="126"/>
        <v>2493</v>
      </c>
      <c r="F501" s="31">
        <f t="shared" si="127"/>
        <v>550</v>
      </c>
      <c r="G501" s="32">
        <f t="shared" si="128"/>
        <v>0.18457096320426444</v>
      </c>
      <c r="H501" s="32">
        <f t="shared" si="129"/>
        <v>3.5598705501618123E-2</v>
      </c>
      <c r="J501" s="190"/>
      <c r="K501" s="190"/>
    </row>
    <row r="502" spans="1:11" ht="15" x14ac:dyDescent="0.2">
      <c r="A502" s="33" t="s">
        <v>405</v>
      </c>
      <c r="B502" s="30">
        <v>17298</v>
      </c>
      <c r="C502" s="30">
        <v>18890</v>
      </c>
      <c r="D502" s="54">
        <f>ROUND('BEBR 2017 Estimates'!B555,-1)</f>
        <v>19090</v>
      </c>
      <c r="E502" s="31">
        <f t="shared" si="126"/>
        <v>1792</v>
      </c>
      <c r="F502" s="31">
        <f t="shared" si="127"/>
        <v>200</v>
      </c>
      <c r="G502" s="32">
        <f t="shared" si="128"/>
        <v>0.10359579142097353</v>
      </c>
      <c r="H502" s="32">
        <f t="shared" si="129"/>
        <v>1.0587612493382742E-2</v>
      </c>
      <c r="J502" s="190"/>
      <c r="K502" s="190"/>
    </row>
    <row r="503" spans="1:11" ht="15" x14ac:dyDescent="0.2">
      <c r="A503" s="33" t="s">
        <v>406</v>
      </c>
      <c r="B503" s="30">
        <v>2888</v>
      </c>
      <c r="C503" s="30">
        <v>4280</v>
      </c>
      <c r="D503" s="54">
        <f>ROUND('BEBR 2017 Estimates'!B556,-1)</f>
        <v>4950</v>
      </c>
      <c r="E503" s="31">
        <f t="shared" si="126"/>
        <v>2062</v>
      </c>
      <c r="F503" s="31">
        <f t="shared" si="127"/>
        <v>670</v>
      </c>
      <c r="G503" s="32">
        <f t="shared" si="128"/>
        <v>0.71398891966759004</v>
      </c>
      <c r="H503" s="32">
        <f t="shared" si="129"/>
        <v>0.15654205607476634</v>
      </c>
      <c r="J503" s="190"/>
      <c r="K503" s="190"/>
    </row>
    <row r="504" spans="1:11" ht="15" x14ac:dyDescent="0.2">
      <c r="A504" s="33" t="s">
        <v>407</v>
      </c>
      <c r="B504" s="30">
        <v>3717</v>
      </c>
      <c r="C504" s="30">
        <v>4120</v>
      </c>
      <c r="D504" s="54">
        <f>ROUND('BEBR 2017 Estimates'!B557,-1)</f>
        <v>4370</v>
      </c>
      <c r="E504" s="31">
        <f t="shared" si="126"/>
        <v>653</v>
      </c>
      <c r="F504" s="31">
        <f t="shared" si="127"/>
        <v>250</v>
      </c>
      <c r="G504" s="32">
        <f t="shared" si="128"/>
        <v>0.17567931127253161</v>
      </c>
      <c r="H504" s="32">
        <f t="shared" si="129"/>
        <v>6.0679611650485438E-2</v>
      </c>
      <c r="J504" s="190"/>
      <c r="K504" s="190"/>
    </row>
    <row r="505" spans="1:11" ht="15" x14ac:dyDescent="0.2">
      <c r="A505" s="33" t="s">
        <v>408</v>
      </c>
      <c r="B505" s="30">
        <v>2255</v>
      </c>
      <c r="C505" s="30">
        <v>2440</v>
      </c>
      <c r="D505" s="54">
        <f>ROUND('BEBR 2017 Estimates'!B558,-1)</f>
        <v>2530</v>
      </c>
      <c r="E505" s="31">
        <f t="shared" si="126"/>
        <v>275</v>
      </c>
      <c r="F505" s="31">
        <f t="shared" si="127"/>
        <v>90</v>
      </c>
      <c r="G505" s="32">
        <f t="shared" si="128"/>
        <v>0.12195121951219512</v>
      </c>
      <c r="H505" s="32">
        <f t="shared" si="129"/>
        <v>3.6885245901639344E-2</v>
      </c>
      <c r="J505" s="190"/>
      <c r="K505" s="190"/>
    </row>
    <row r="506" spans="1:11" ht="15" x14ac:dyDescent="0.2">
      <c r="A506" s="33" t="s">
        <v>1464</v>
      </c>
      <c r="B506" s="30">
        <v>5626</v>
      </c>
      <c r="C506" s="30">
        <v>5780</v>
      </c>
      <c r="D506" s="54">
        <f>ROUND('BEBR 2017 Estimates'!B559,-1)</f>
        <v>5740</v>
      </c>
      <c r="E506" s="31">
        <f t="shared" si="126"/>
        <v>114</v>
      </c>
      <c r="F506" s="31">
        <f t="shared" si="127"/>
        <v>-40</v>
      </c>
      <c r="G506" s="32">
        <f t="shared" si="128"/>
        <v>2.0263064344116601E-2</v>
      </c>
      <c r="H506" s="32">
        <f t="shared" si="129"/>
        <v>-6.920415224913495E-3</v>
      </c>
      <c r="J506" s="190"/>
      <c r="K506" s="190"/>
    </row>
    <row r="507" spans="1:11" ht="15" x14ac:dyDescent="0.2">
      <c r="A507" s="33" t="s">
        <v>410</v>
      </c>
      <c r="B507" s="30">
        <v>2992</v>
      </c>
      <c r="C507" s="30">
        <v>3100</v>
      </c>
      <c r="D507" s="54">
        <f>ROUND('BEBR 2017 Estimates'!B560,-1)</f>
        <v>3120</v>
      </c>
      <c r="E507" s="31">
        <f t="shared" si="126"/>
        <v>128</v>
      </c>
      <c r="F507" s="31">
        <f t="shared" si="127"/>
        <v>20</v>
      </c>
      <c r="G507" s="32">
        <f t="shared" si="128"/>
        <v>4.2780748663101602E-2</v>
      </c>
      <c r="H507" s="32">
        <f t="shared" si="129"/>
        <v>6.4516129032258064E-3</v>
      </c>
      <c r="J507" s="190"/>
      <c r="K507" s="190"/>
    </row>
    <row r="508" spans="1:11" ht="15" x14ac:dyDescent="0.2">
      <c r="A508" s="33" t="s">
        <v>411</v>
      </c>
      <c r="B508" s="30">
        <v>20560</v>
      </c>
      <c r="C508" s="30">
        <v>23250</v>
      </c>
      <c r="D508" s="54">
        <f>ROUND('BEBR 2017 Estimates'!B561,-1)</f>
        <v>23850</v>
      </c>
      <c r="E508" s="31">
        <f t="shared" si="126"/>
        <v>3290</v>
      </c>
      <c r="F508" s="31">
        <f t="shared" si="127"/>
        <v>600</v>
      </c>
      <c r="G508" s="32">
        <f t="shared" si="128"/>
        <v>0.16001945525291827</v>
      </c>
      <c r="H508" s="32">
        <f t="shared" si="129"/>
        <v>2.5806451612903226E-2</v>
      </c>
      <c r="J508" s="190"/>
      <c r="K508" s="190"/>
    </row>
    <row r="509" spans="1:11" ht="15" x14ac:dyDescent="0.2">
      <c r="A509" s="33" t="s">
        <v>412</v>
      </c>
      <c r="B509" s="30">
        <v>230</v>
      </c>
      <c r="C509" s="30">
        <v>240</v>
      </c>
      <c r="D509" s="54">
        <f>ROUND('BEBR 2017 Estimates'!B562,-1)</f>
        <v>240</v>
      </c>
      <c r="E509" s="31">
        <f t="shared" si="126"/>
        <v>10</v>
      </c>
      <c r="F509" s="31">
        <f t="shared" si="127"/>
        <v>0</v>
      </c>
      <c r="G509" s="32">
        <f t="shared" si="128"/>
        <v>4.3478260869565216E-2</v>
      </c>
      <c r="H509" s="32">
        <f t="shared" si="129"/>
        <v>0</v>
      </c>
      <c r="J509" s="190"/>
      <c r="K509" s="190"/>
    </row>
    <row r="510" spans="1:11" ht="15" x14ac:dyDescent="0.2">
      <c r="A510" s="33" t="s">
        <v>413</v>
      </c>
      <c r="B510" s="30">
        <v>254</v>
      </c>
      <c r="C510" s="30">
        <v>250</v>
      </c>
      <c r="D510" s="54">
        <f>ROUND('BEBR 2017 Estimates'!B563,-1)</f>
        <v>260</v>
      </c>
      <c r="E510" s="31">
        <f t="shared" si="126"/>
        <v>6</v>
      </c>
      <c r="F510" s="31">
        <f t="shared" si="127"/>
        <v>10</v>
      </c>
      <c r="G510" s="32">
        <f t="shared" si="128"/>
        <v>2.3622047244094488E-2</v>
      </c>
      <c r="H510" s="32">
        <f t="shared" si="129"/>
        <v>0.04</v>
      </c>
      <c r="J510" s="190"/>
      <c r="K510" s="190"/>
    </row>
    <row r="511" spans="1:11" ht="15" x14ac:dyDescent="0.2">
      <c r="A511" s="33" t="s">
        <v>414</v>
      </c>
      <c r="B511" s="30">
        <v>5015</v>
      </c>
      <c r="C511" s="30">
        <v>5730</v>
      </c>
      <c r="D511" s="54">
        <f>ROUND('BEBR 2017 Estimates'!B564,-1)</f>
        <v>5900</v>
      </c>
      <c r="E511" s="31">
        <f t="shared" si="126"/>
        <v>885</v>
      </c>
      <c r="F511" s="31">
        <f t="shared" si="127"/>
        <v>170</v>
      </c>
      <c r="G511" s="32">
        <f t="shared" si="128"/>
        <v>0.17647058823529413</v>
      </c>
      <c r="H511" s="32">
        <f t="shared" si="129"/>
        <v>2.9668411867364748E-2</v>
      </c>
      <c r="J511" s="190"/>
      <c r="K511" s="190"/>
    </row>
    <row r="512" spans="1:11" ht="15" x14ac:dyDescent="0.2">
      <c r="A512" s="33" t="s">
        <v>415</v>
      </c>
      <c r="B512" s="30">
        <v>1231</v>
      </c>
      <c r="C512" s="30">
        <v>1320</v>
      </c>
      <c r="D512" s="54">
        <f>ROUND('BEBR 2017 Estimates'!B565,-1)</f>
        <v>1330</v>
      </c>
      <c r="E512" s="31">
        <f t="shared" si="126"/>
        <v>99</v>
      </c>
      <c r="F512" s="31">
        <f t="shared" si="127"/>
        <v>10</v>
      </c>
      <c r="G512" s="32">
        <f t="shared" si="128"/>
        <v>8.0422420796100735E-2</v>
      </c>
      <c r="H512" s="32">
        <f t="shared" si="129"/>
        <v>7.575757575757576E-3</v>
      </c>
      <c r="J512" s="190"/>
      <c r="K512" s="190"/>
    </row>
    <row r="513" spans="1:11" ht="15" x14ac:dyDescent="0.2">
      <c r="A513" s="33" t="s">
        <v>417</v>
      </c>
      <c r="B513" s="30">
        <v>14225</v>
      </c>
      <c r="C513" s="30">
        <v>15360</v>
      </c>
      <c r="D513" s="54">
        <f>ROUND('BEBR 2017 Estimates'!B567,-1)</f>
        <v>15370</v>
      </c>
      <c r="E513" s="31">
        <f t="shared" si="126"/>
        <v>1145</v>
      </c>
      <c r="F513" s="31">
        <f t="shared" si="127"/>
        <v>10</v>
      </c>
      <c r="G513" s="32">
        <f t="shared" si="128"/>
        <v>8.0492091388400702E-2</v>
      </c>
      <c r="H513" s="32">
        <f t="shared" si="129"/>
        <v>6.5104166666666663E-4</v>
      </c>
      <c r="J513" s="190"/>
      <c r="K513" s="190"/>
    </row>
    <row r="514" spans="1:11" ht="15" x14ac:dyDescent="0.2">
      <c r="A514" s="33" t="s">
        <v>416</v>
      </c>
      <c r="B514" s="30">
        <v>97422</v>
      </c>
      <c r="C514" s="30">
        <v>102510</v>
      </c>
      <c r="D514" s="54">
        <f>ROUND('BEBR 2017 Estimates'!B566,-1)</f>
        <v>104190</v>
      </c>
      <c r="E514" s="31">
        <f t="shared" si="126"/>
        <v>6768</v>
      </c>
      <c r="F514" s="31">
        <f t="shared" si="127"/>
        <v>1680</v>
      </c>
      <c r="G514" s="32">
        <f t="shared" si="128"/>
        <v>6.9470961384492214E-2</v>
      </c>
      <c r="H514" s="32">
        <f t="shared" si="129"/>
        <v>1.6388645010242904E-2</v>
      </c>
      <c r="J514" s="190"/>
      <c r="K514" s="190"/>
    </row>
    <row r="515" spans="1:11" ht="15" x14ac:dyDescent="0.2">
      <c r="A515" s="33" t="s">
        <v>418</v>
      </c>
      <c r="B515" s="30">
        <v>3817</v>
      </c>
      <c r="C515" s="30">
        <v>3830</v>
      </c>
      <c r="D515" s="54">
        <f>ROUND('BEBR 2017 Estimates'!B568,-1)</f>
        <v>3850</v>
      </c>
      <c r="E515" s="31">
        <f t="shared" si="126"/>
        <v>33</v>
      </c>
      <c r="F515" s="31">
        <f t="shared" si="127"/>
        <v>20</v>
      </c>
      <c r="G515" s="32">
        <f t="shared" si="128"/>
        <v>8.6455331412103754E-3</v>
      </c>
      <c r="H515" s="32">
        <f t="shared" si="129"/>
        <v>5.2219321148825066E-3</v>
      </c>
      <c r="J515" s="190"/>
      <c r="K515" s="190"/>
    </row>
    <row r="516" spans="1:11" ht="15" x14ac:dyDescent="0.2">
      <c r="A516" s="33" t="s">
        <v>419</v>
      </c>
      <c r="B516" s="30">
        <v>1562</v>
      </c>
      <c r="C516" s="30">
        <v>1670</v>
      </c>
      <c r="D516" s="54">
        <f>ROUND('BEBR 2017 Estimates'!B569,-1)</f>
        <v>1790</v>
      </c>
      <c r="E516" s="31">
        <f t="shared" si="126"/>
        <v>228</v>
      </c>
      <c r="F516" s="31">
        <f t="shared" si="127"/>
        <v>120</v>
      </c>
      <c r="G516" s="32">
        <f t="shared" si="128"/>
        <v>0.14596670934699105</v>
      </c>
      <c r="H516" s="32">
        <f t="shared" si="129"/>
        <v>7.1856287425149698E-2</v>
      </c>
      <c r="J516" s="190"/>
      <c r="K516" s="190"/>
    </row>
    <row r="517" spans="1:11" ht="15" x14ac:dyDescent="0.2">
      <c r="A517" s="33" t="s">
        <v>420</v>
      </c>
      <c r="B517" s="30">
        <v>33874</v>
      </c>
      <c r="C517" s="30">
        <v>39520</v>
      </c>
      <c r="D517" s="54">
        <f>ROUND('BEBR 2017 Estimates'!B570,-1)</f>
        <v>41130</v>
      </c>
      <c r="E517" s="31">
        <f t="shared" si="126"/>
        <v>7256</v>
      </c>
      <c r="F517" s="31">
        <f t="shared" si="127"/>
        <v>1610</v>
      </c>
      <c r="G517" s="32">
        <f t="shared" si="128"/>
        <v>0.21420558540473519</v>
      </c>
      <c r="H517" s="32">
        <f t="shared" si="129"/>
        <v>4.0738866396761136E-2</v>
      </c>
      <c r="J517" s="190"/>
      <c r="K517" s="190"/>
    </row>
    <row r="518" spans="1:11" ht="15" x14ac:dyDescent="0.2">
      <c r="A518" s="33" t="s">
        <v>143</v>
      </c>
      <c r="B518" s="30">
        <v>375622</v>
      </c>
      <c r="C518" s="30">
        <v>399260</v>
      </c>
      <c r="D518" s="54">
        <f>ROUND('BEBR 2017 Estimates'!B571,-1)</f>
        <v>407960</v>
      </c>
      <c r="E518" s="31">
        <f t="shared" si="126"/>
        <v>32338</v>
      </c>
      <c r="F518" s="31">
        <f t="shared" si="127"/>
        <v>8700</v>
      </c>
      <c r="G518" s="32">
        <f t="shared" si="128"/>
        <v>8.6091868953362682E-2</v>
      </c>
      <c r="H518" s="32">
        <f t="shared" si="129"/>
        <v>2.1790312077343086E-2</v>
      </c>
      <c r="J518" s="190"/>
      <c r="K518" s="190"/>
    </row>
    <row r="519" spans="1:11" ht="15" x14ac:dyDescent="0.2">
      <c r="A519" s="33"/>
      <c r="B519" s="30"/>
      <c r="C519" s="30"/>
      <c r="D519" s="54"/>
      <c r="E519" s="31"/>
      <c r="F519" s="31"/>
      <c r="G519" s="32"/>
      <c r="H519" s="32"/>
    </row>
    <row r="520" spans="1:11" ht="15.75" x14ac:dyDescent="0.25">
      <c r="A520" s="36" t="s">
        <v>657</v>
      </c>
      <c r="B520" s="26">
        <v>74364</v>
      </c>
      <c r="C520" s="26">
        <v>73000</v>
      </c>
      <c r="D520" s="55">
        <f>ROUND('BEBR 2017 Estimates'!B574,-2)</f>
        <v>73200</v>
      </c>
      <c r="E520" s="27">
        <f t="shared" ref="E520:E526" si="130">D520-B520</f>
        <v>-1164</v>
      </c>
      <c r="F520" s="27">
        <f t="shared" ref="F520:F526" si="131">D520-C520</f>
        <v>200</v>
      </c>
      <c r="G520" s="28">
        <f t="shared" ref="G520:H526" si="132">E520/B520</f>
        <v>-1.5652735194448927E-2</v>
      </c>
      <c r="H520" s="28">
        <f t="shared" si="132"/>
        <v>2.7397260273972603E-3</v>
      </c>
    </row>
    <row r="521" spans="1:11" ht="15" x14ac:dyDescent="0.2">
      <c r="A521" s="33" t="s">
        <v>422</v>
      </c>
      <c r="B521" s="30">
        <v>1577</v>
      </c>
      <c r="C521" s="30">
        <v>1540</v>
      </c>
      <c r="D521" s="54">
        <f>ROUND('BEBR 2017 Estimates'!B575,-1)</f>
        <v>1560</v>
      </c>
      <c r="E521" s="31">
        <f t="shared" si="130"/>
        <v>-17</v>
      </c>
      <c r="F521" s="31">
        <f t="shared" si="131"/>
        <v>20</v>
      </c>
      <c r="G521" s="32">
        <f t="shared" si="132"/>
        <v>-1.077996195307546E-2</v>
      </c>
      <c r="H521" s="32">
        <f t="shared" si="132"/>
        <v>1.2987012987012988E-2</v>
      </c>
    </row>
    <row r="522" spans="1:11" ht="15" x14ac:dyDescent="0.2">
      <c r="A522" s="33" t="s">
        <v>423</v>
      </c>
      <c r="B522" s="30">
        <v>1403</v>
      </c>
      <c r="C522" s="30">
        <v>1330</v>
      </c>
      <c r="D522" s="54">
        <f>ROUND('BEBR 2017 Estimates'!B576,-1)</f>
        <v>1340</v>
      </c>
      <c r="E522" s="31">
        <f t="shared" si="130"/>
        <v>-63</v>
      </c>
      <c r="F522" s="31">
        <f t="shared" si="131"/>
        <v>10</v>
      </c>
      <c r="G522" s="32">
        <f t="shared" si="132"/>
        <v>-4.4903777619387027E-2</v>
      </c>
      <c r="H522" s="32">
        <f t="shared" si="132"/>
        <v>7.5187969924812026E-3</v>
      </c>
    </row>
    <row r="523" spans="1:11" ht="15" x14ac:dyDescent="0.2">
      <c r="A523" s="33" t="s">
        <v>424</v>
      </c>
      <c r="B523" s="30">
        <v>10558</v>
      </c>
      <c r="C523" s="30">
        <v>10550</v>
      </c>
      <c r="D523" s="54">
        <f>ROUND('BEBR 2017 Estimates'!B577,-1)</f>
        <v>10660</v>
      </c>
      <c r="E523" s="31">
        <f t="shared" si="130"/>
        <v>102</v>
      </c>
      <c r="F523" s="31">
        <f t="shared" si="131"/>
        <v>110</v>
      </c>
      <c r="G523" s="32">
        <f t="shared" si="132"/>
        <v>9.6609206289069906E-3</v>
      </c>
      <c r="H523" s="32">
        <f t="shared" si="132"/>
        <v>1.042654028436019E-2</v>
      </c>
    </row>
    <row r="524" spans="1:11" ht="15" x14ac:dyDescent="0.2">
      <c r="A524" s="33" t="s">
        <v>425</v>
      </c>
      <c r="B524" s="30">
        <v>912</v>
      </c>
      <c r="C524" s="30">
        <v>870</v>
      </c>
      <c r="D524" s="54">
        <f>ROUND('BEBR 2017 Estimates'!B578,-1)</f>
        <v>870</v>
      </c>
      <c r="E524" s="31">
        <f t="shared" si="130"/>
        <v>-42</v>
      </c>
      <c r="F524" s="31">
        <f t="shared" si="131"/>
        <v>0</v>
      </c>
      <c r="G524" s="32">
        <f t="shared" si="132"/>
        <v>-4.6052631578947366E-2</v>
      </c>
      <c r="H524" s="32">
        <f t="shared" si="132"/>
        <v>0</v>
      </c>
    </row>
    <row r="525" spans="1:11" ht="15" x14ac:dyDescent="0.2">
      <c r="A525" s="33" t="s">
        <v>426</v>
      </c>
      <c r="B525" s="30">
        <v>701</v>
      </c>
      <c r="C525" s="30">
        <v>720</v>
      </c>
      <c r="D525" s="54">
        <f>ROUND('BEBR 2017 Estimates'!B579,-1)</f>
        <v>720</v>
      </c>
      <c r="E525" s="31">
        <f t="shared" si="130"/>
        <v>19</v>
      </c>
      <c r="F525" s="31">
        <f t="shared" si="131"/>
        <v>0</v>
      </c>
      <c r="G525" s="32">
        <f t="shared" si="132"/>
        <v>2.710413694721826E-2</v>
      </c>
      <c r="H525" s="32">
        <f t="shared" si="132"/>
        <v>0</v>
      </c>
    </row>
    <row r="526" spans="1:11" ht="15" x14ac:dyDescent="0.2">
      <c r="A526" s="33" t="s">
        <v>143</v>
      </c>
      <c r="B526" s="30">
        <v>59213</v>
      </c>
      <c r="C526" s="30">
        <v>57960</v>
      </c>
      <c r="D526" s="54">
        <f>ROUND('BEBR 2017 Estimates'!B580,-1)</f>
        <v>58030</v>
      </c>
      <c r="E526" s="31">
        <f t="shared" si="130"/>
        <v>-1183</v>
      </c>
      <c r="F526" s="31">
        <f t="shared" si="131"/>
        <v>70</v>
      </c>
      <c r="G526" s="32">
        <f t="shared" si="132"/>
        <v>-1.9978720888993971E-2</v>
      </c>
      <c r="H526" s="32">
        <f t="shared" si="132"/>
        <v>1.2077294685990338E-3</v>
      </c>
    </row>
    <row r="527" spans="1:11" ht="15" x14ac:dyDescent="0.2">
      <c r="A527" s="33"/>
      <c r="B527" s="30"/>
      <c r="C527" s="30"/>
      <c r="D527" s="54"/>
      <c r="E527" s="31"/>
      <c r="F527" s="31"/>
      <c r="G527" s="32"/>
      <c r="H527" s="32"/>
    </row>
    <row r="528" spans="1:11" ht="15.75" x14ac:dyDescent="0.25">
      <c r="A528" s="36" t="s">
        <v>658</v>
      </c>
      <c r="B528" s="26">
        <v>190039</v>
      </c>
      <c r="C528" s="26">
        <v>220300</v>
      </c>
      <c r="D528" s="55">
        <f>ROUND('BEBR 2017 Estimates'!B583,-2)</f>
        <v>229700</v>
      </c>
      <c r="E528" s="27">
        <f t="shared" ref="E528:E533" si="133">D528-B528</f>
        <v>39661</v>
      </c>
      <c r="F528" s="27">
        <f t="shared" ref="F528:F533" si="134">D528-C528</f>
        <v>9400</v>
      </c>
      <c r="G528" s="28">
        <f>E528/B528</f>
        <v>0.20869926699256469</v>
      </c>
      <c r="H528" s="28">
        <f>F528/C528</f>
        <v>4.2669087607807535E-2</v>
      </c>
    </row>
    <row r="529" spans="1:8" ht="15" x14ac:dyDescent="0.2">
      <c r="A529" s="33" t="s">
        <v>1338</v>
      </c>
      <c r="B529" s="30">
        <v>580</v>
      </c>
      <c r="C529" s="30">
        <v>620</v>
      </c>
      <c r="D529" s="54">
        <f>ROUND('BEBR 2017 Estimates'!B584,-1)</f>
        <v>640</v>
      </c>
      <c r="E529" s="31">
        <f t="shared" si="133"/>
        <v>60</v>
      </c>
      <c r="F529" s="31">
        <f t="shared" si="134"/>
        <v>20</v>
      </c>
      <c r="G529" s="32">
        <f>E529/B529</f>
        <v>0.10344827586206896</v>
      </c>
      <c r="H529" s="32">
        <f>F529/C529</f>
        <v>3.2258064516129031E-2</v>
      </c>
    </row>
    <row r="530" spans="1:8" ht="15" x14ac:dyDescent="0.2">
      <c r="A530" s="33" t="s">
        <v>125</v>
      </c>
      <c r="B530" s="30">
        <v>0</v>
      </c>
      <c r="C530" s="30">
        <v>2</v>
      </c>
      <c r="D530" s="54">
        <f>ROUND('BEBR 2017 Estimates'!B585,-1)</f>
        <v>0</v>
      </c>
      <c r="E530" s="31">
        <f t="shared" si="133"/>
        <v>0</v>
      </c>
      <c r="F530" s="31">
        <f t="shared" si="134"/>
        <v>-2</v>
      </c>
      <c r="G530" s="32">
        <v>0</v>
      </c>
      <c r="H530" s="32">
        <v>0</v>
      </c>
    </row>
    <row r="531" spans="1:8" ht="15" x14ac:dyDescent="0.2">
      <c r="A531" s="33" t="s">
        <v>428</v>
      </c>
      <c r="B531" s="30">
        <v>12975</v>
      </c>
      <c r="C531" s="30">
        <v>13750</v>
      </c>
      <c r="D531" s="54">
        <f>ROUND('BEBR 2017 Estimates'!B586,-1)</f>
        <v>13860</v>
      </c>
      <c r="E531" s="31">
        <f t="shared" si="133"/>
        <v>885</v>
      </c>
      <c r="F531" s="31">
        <f t="shared" si="134"/>
        <v>110</v>
      </c>
      <c r="G531" s="32">
        <f t="shared" ref="G531:H533" si="135">E531/B531</f>
        <v>6.8208092485549127E-2</v>
      </c>
      <c r="H531" s="32">
        <f t="shared" si="135"/>
        <v>8.0000000000000002E-3</v>
      </c>
    </row>
    <row r="532" spans="1:8" ht="15" x14ac:dyDescent="0.2">
      <c r="A532" s="33" t="s">
        <v>429</v>
      </c>
      <c r="B532" s="30">
        <v>6176</v>
      </c>
      <c r="C532" s="30">
        <v>6560</v>
      </c>
      <c r="D532" s="54">
        <f>ROUND('BEBR 2017 Estimates'!B587,-1)</f>
        <v>6630</v>
      </c>
      <c r="E532" s="31">
        <f t="shared" si="133"/>
        <v>454</v>
      </c>
      <c r="F532" s="31">
        <f t="shared" si="134"/>
        <v>70</v>
      </c>
      <c r="G532" s="32">
        <f t="shared" si="135"/>
        <v>7.3510362694300516E-2</v>
      </c>
      <c r="H532" s="32">
        <f t="shared" si="135"/>
        <v>1.0670731707317074E-2</v>
      </c>
    </row>
    <row r="533" spans="1:8" ht="15" x14ac:dyDescent="0.2">
      <c r="A533" s="33" t="s">
        <v>143</v>
      </c>
      <c r="B533" s="30">
        <v>170308</v>
      </c>
      <c r="C533" s="30">
        <v>199340</v>
      </c>
      <c r="D533" s="54">
        <f>ROUND('BEBR 2017 Estimates'!B588,-1)</f>
        <v>208580</v>
      </c>
      <c r="E533" s="31">
        <f t="shared" si="133"/>
        <v>38272</v>
      </c>
      <c r="F533" s="31">
        <f t="shared" si="134"/>
        <v>9240</v>
      </c>
      <c r="G533" s="32">
        <f t="shared" si="135"/>
        <v>0.22472226789111491</v>
      </c>
      <c r="H533" s="32">
        <f t="shared" si="135"/>
        <v>4.6352964783786497E-2</v>
      </c>
    </row>
    <row r="534" spans="1:8" ht="15" x14ac:dyDescent="0.2">
      <c r="A534" s="33"/>
      <c r="B534" s="30"/>
      <c r="C534" s="30"/>
      <c r="D534" s="54"/>
      <c r="E534" s="31"/>
      <c r="F534" s="31"/>
      <c r="G534" s="32"/>
      <c r="H534" s="32"/>
    </row>
    <row r="535" spans="1:8" ht="15.75" x14ac:dyDescent="0.25">
      <c r="A535" s="36" t="s">
        <v>659</v>
      </c>
      <c r="B535" s="26">
        <v>277789</v>
      </c>
      <c r="C535" s="26">
        <v>292800</v>
      </c>
      <c r="D535" s="55">
        <f>ROUND('BEBR 2017 Estimates'!B591,-2)</f>
        <v>297600</v>
      </c>
      <c r="E535" s="27">
        <f>D535-B535</f>
        <v>19811</v>
      </c>
      <c r="F535" s="27">
        <f>D535-C535</f>
        <v>4800</v>
      </c>
      <c r="G535" s="28">
        <f t="shared" ref="G535:H539" si="136">E535/B535</f>
        <v>7.1316718804560295E-2</v>
      </c>
      <c r="H535" s="28">
        <f t="shared" si="136"/>
        <v>1.6393442622950821E-2</v>
      </c>
    </row>
    <row r="536" spans="1:8" ht="15" x14ac:dyDescent="0.2">
      <c r="A536" s="33" t="s">
        <v>431</v>
      </c>
      <c r="B536" s="30">
        <v>41590</v>
      </c>
      <c r="C536" s="30">
        <v>42490</v>
      </c>
      <c r="D536" s="54">
        <f>ROUND('BEBR 2017 Estimates'!B592,-1)</f>
        <v>43410</v>
      </c>
      <c r="E536" s="31">
        <f>D536-B536</f>
        <v>1820</v>
      </c>
      <c r="F536" s="31">
        <f>D536-C536</f>
        <v>920</v>
      </c>
      <c r="G536" s="32">
        <f t="shared" si="136"/>
        <v>4.3760519355614327E-2</v>
      </c>
      <c r="H536" s="32">
        <f t="shared" si="136"/>
        <v>2.1652153447870089E-2</v>
      </c>
    </row>
    <row r="537" spans="1:8" ht="15" x14ac:dyDescent="0.2">
      <c r="A537" s="33" t="s">
        <v>432</v>
      </c>
      <c r="B537" s="30">
        <v>164603</v>
      </c>
      <c r="C537" s="30">
        <v>178090</v>
      </c>
      <c r="D537" s="54">
        <f>ROUND('BEBR 2017 Estimates'!B593,-1)</f>
        <v>181280</v>
      </c>
      <c r="E537" s="31">
        <f>D537-B537</f>
        <v>16677</v>
      </c>
      <c r="F537" s="31">
        <f>D537-C537</f>
        <v>3190</v>
      </c>
      <c r="G537" s="32">
        <f t="shared" si="136"/>
        <v>0.10131650091432112</v>
      </c>
      <c r="H537" s="32">
        <f t="shared" si="136"/>
        <v>1.7912291537986413E-2</v>
      </c>
    </row>
    <row r="538" spans="1:8" ht="15" x14ac:dyDescent="0.2">
      <c r="A538" s="33" t="s">
        <v>433</v>
      </c>
      <c r="B538" s="30">
        <v>590</v>
      </c>
      <c r="C538" s="30">
        <v>610</v>
      </c>
      <c r="D538" s="54">
        <f>ROUND('BEBR 2017 Estimates'!B594,-1)</f>
        <v>640</v>
      </c>
      <c r="E538" s="31">
        <f>D538-B538</f>
        <v>50</v>
      </c>
      <c r="F538" s="31">
        <f>D538-C538</f>
        <v>30</v>
      </c>
      <c r="G538" s="32">
        <f t="shared" si="136"/>
        <v>8.4745762711864403E-2</v>
      </c>
      <c r="H538" s="32">
        <f t="shared" si="136"/>
        <v>4.9180327868852458E-2</v>
      </c>
    </row>
    <row r="539" spans="1:8" ht="15" x14ac:dyDescent="0.2">
      <c r="A539" s="33" t="s">
        <v>143</v>
      </c>
      <c r="B539" s="30">
        <v>71006</v>
      </c>
      <c r="C539" s="30">
        <v>71640</v>
      </c>
      <c r="D539" s="54">
        <f>ROUND('BEBR 2017 Estimates'!B595,-1)</f>
        <v>72300</v>
      </c>
      <c r="E539" s="31">
        <f>D539-B539</f>
        <v>1294</v>
      </c>
      <c r="F539" s="31">
        <f>D539-C539</f>
        <v>660</v>
      </c>
      <c r="G539" s="32">
        <f t="shared" si="136"/>
        <v>1.822381207221925E-2</v>
      </c>
      <c r="H539" s="32">
        <f t="shared" si="136"/>
        <v>9.212730318257957E-3</v>
      </c>
    </row>
    <row r="540" spans="1:8" ht="15" x14ac:dyDescent="0.2">
      <c r="A540" s="33"/>
      <c r="B540" s="30"/>
      <c r="C540" s="30"/>
      <c r="D540" s="54"/>
      <c r="E540" s="31"/>
      <c r="F540" s="31"/>
      <c r="G540" s="32"/>
      <c r="H540" s="32"/>
    </row>
    <row r="541" spans="1:8" ht="15.75" x14ac:dyDescent="0.25">
      <c r="A541" s="36" t="s">
        <v>660</v>
      </c>
      <c r="B541" s="26">
        <v>151372</v>
      </c>
      <c r="C541" s="26">
        <v>167000</v>
      </c>
      <c r="D541" s="55">
        <f>ROUND('BEBR 2017 Estimates'!B598,-2)</f>
        <v>170800</v>
      </c>
      <c r="E541" s="27">
        <f>D541-B541</f>
        <v>19428</v>
      </c>
      <c r="F541" s="27">
        <f>D541-C541</f>
        <v>3800</v>
      </c>
      <c r="G541" s="28">
        <f t="shared" ref="G541:H545" si="137">E541/B541</f>
        <v>0.12834606135877177</v>
      </c>
      <c r="H541" s="28">
        <f t="shared" si="137"/>
        <v>2.2754491017964073E-2</v>
      </c>
    </row>
    <row r="542" spans="1:8" ht="15" x14ac:dyDescent="0.2">
      <c r="A542" s="33" t="s">
        <v>435</v>
      </c>
      <c r="B542" s="30">
        <v>5763</v>
      </c>
      <c r="C542" s="30">
        <v>5820</v>
      </c>
      <c r="D542" s="54">
        <f>ROUND('BEBR 2017 Estimates'!B599,-1)</f>
        <v>5840</v>
      </c>
      <c r="E542" s="31">
        <f>D542-B542</f>
        <v>77</v>
      </c>
      <c r="F542" s="31">
        <f>D542-C542</f>
        <v>20</v>
      </c>
      <c r="G542" s="32">
        <f t="shared" si="137"/>
        <v>1.33610966510498E-2</v>
      </c>
      <c r="H542" s="32">
        <f t="shared" si="137"/>
        <v>3.4364261168384879E-3</v>
      </c>
    </row>
    <row r="543" spans="1:8" ht="15" x14ac:dyDescent="0.2">
      <c r="A543" s="33" t="s">
        <v>436</v>
      </c>
      <c r="B543" s="30">
        <v>533</v>
      </c>
      <c r="C543" s="30">
        <v>540</v>
      </c>
      <c r="D543" s="54">
        <f>ROUND('BEBR 2017 Estimates'!B600,-1)</f>
        <v>530</v>
      </c>
      <c r="E543" s="31">
        <f>D543-B543</f>
        <v>-3</v>
      </c>
      <c r="F543" s="31">
        <f>D543-C543</f>
        <v>-10</v>
      </c>
      <c r="G543" s="32">
        <f t="shared" si="137"/>
        <v>-5.6285178236397749E-3</v>
      </c>
      <c r="H543" s="32">
        <f t="shared" si="137"/>
        <v>-1.8518518518518517E-2</v>
      </c>
    </row>
    <row r="544" spans="1:8" ht="15" x14ac:dyDescent="0.2">
      <c r="A544" s="33" t="s">
        <v>437</v>
      </c>
      <c r="B544" s="30">
        <v>8826</v>
      </c>
      <c r="C544" s="30">
        <v>10040</v>
      </c>
      <c r="D544" s="54">
        <f>ROUND('BEBR 2017 Estimates'!B601,-1)</f>
        <v>10130</v>
      </c>
      <c r="E544" s="31">
        <f>D544-B544</f>
        <v>1304</v>
      </c>
      <c r="F544" s="31">
        <f>D544-C544</f>
        <v>90</v>
      </c>
      <c r="G544" s="32">
        <f t="shared" si="137"/>
        <v>0.14774529798323136</v>
      </c>
      <c r="H544" s="32">
        <f t="shared" si="137"/>
        <v>8.9641434262948214E-3</v>
      </c>
    </row>
    <row r="545" spans="1:8" ht="15" x14ac:dyDescent="0.2">
      <c r="A545" s="33" t="s">
        <v>143</v>
      </c>
      <c r="B545" s="30">
        <v>136250</v>
      </c>
      <c r="C545" s="30">
        <v>150620</v>
      </c>
      <c r="D545" s="54">
        <f>ROUND('BEBR 2017 Estimates'!B602,-1)</f>
        <v>154330</v>
      </c>
      <c r="E545" s="31">
        <f>D545-B545</f>
        <v>18080</v>
      </c>
      <c r="F545" s="31">
        <f>D545-C545</f>
        <v>3710</v>
      </c>
      <c r="G545" s="32">
        <f t="shared" si="137"/>
        <v>0.13269724770642202</v>
      </c>
      <c r="H545" s="32">
        <f t="shared" si="137"/>
        <v>2.463152303810915E-2</v>
      </c>
    </row>
    <row r="546" spans="1:8" ht="15" x14ac:dyDescent="0.2">
      <c r="A546" s="33"/>
      <c r="B546" s="30"/>
      <c r="C546" s="30"/>
      <c r="D546" s="54"/>
      <c r="E546" s="31"/>
      <c r="F546" s="31"/>
      <c r="G546" s="32"/>
      <c r="H546" s="32"/>
    </row>
    <row r="547" spans="1:8" ht="15.75" x14ac:dyDescent="0.25">
      <c r="A547" s="36" t="s">
        <v>661</v>
      </c>
      <c r="B547" s="26">
        <v>379448</v>
      </c>
      <c r="C547" s="26">
        <v>399500</v>
      </c>
      <c r="D547" s="35">
        <f>ROUND('BEBR 2017 Estimates'!B605,-2)</f>
        <v>407300</v>
      </c>
      <c r="E547" s="27">
        <f t="shared" ref="E547:E552" si="138">D547-B547</f>
        <v>27852</v>
      </c>
      <c r="F547" s="27">
        <f t="shared" ref="F547:F552" si="139">D547-C547</f>
        <v>7800</v>
      </c>
      <c r="G547" s="28">
        <f t="shared" ref="G547:H552" si="140">E547/B547</f>
        <v>7.3401361978452914E-2</v>
      </c>
      <c r="H547" s="28">
        <f t="shared" si="140"/>
        <v>1.9524405506883606E-2</v>
      </c>
    </row>
    <row r="548" spans="1:8" ht="15" x14ac:dyDescent="0.2">
      <c r="A548" s="33" t="s">
        <v>242</v>
      </c>
      <c r="B548" s="30">
        <v>4490</v>
      </c>
      <c r="C548" s="30">
        <v>4490</v>
      </c>
      <c r="D548" s="54">
        <f>ROUND('BEBR 2017 Estimates'!B606,-1)</f>
        <v>4520</v>
      </c>
      <c r="E548" s="31">
        <f t="shared" si="138"/>
        <v>30</v>
      </c>
      <c r="F548" s="31">
        <f t="shared" si="139"/>
        <v>30</v>
      </c>
      <c r="G548" s="32">
        <f t="shared" si="140"/>
        <v>6.6815144766146995E-3</v>
      </c>
      <c r="H548" s="32">
        <f t="shared" si="140"/>
        <v>6.6815144766146995E-3</v>
      </c>
    </row>
    <row r="549" spans="1:8" ht="15" x14ac:dyDescent="0.2">
      <c r="A549" s="33" t="s">
        <v>439</v>
      </c>
      <c r="B549" s="30">
        <v>57357</v>
      </c>
      <c r="C549" s="30">
        <v>64470</v>
      </c>
      <c r="D549" s="54">
        <f>ROUND('BEBR 2017 Estimates'!B607,-1)</f>
        <v>67200</v>
      </c>
      <c r="E549" s="31">
        <f t="shared" si="138"/>
        <v>9843</v>
      </c>
      <c r="F549" s="31">
        <f t="shared" si="139"/>
        <v>2730</v>
      </c>
      <c r="G549" s="32">
        <f t="shared" si="140"/>
        <v>0.1716093937967467</v>
      </c>
      <c r="H549" s="32">
        <f t="shared" si="140"/>
        <v>4.2345276872964167E-2</v>
      </c>
    </row>
    <row r="550" spans="1:8" ht="15" x14ac:dyDescent="0.2">
      <c r="A550" s="33" t="s">
        <v>440</v>
      </c>
      <c r="B550" s="30">
        <v>51917</v>
      </c>
      <c r="C550" s="30">
        <v>53870</v>
      </c>
      <c r="D550" s="54">
        <f>ROUND('BEBR 2017 Estimates'!B608,-1)</f>
        <v>54640</v>
      </c>
      <c r="E550" s="31">
        <f t="shared" si="138"/>
        <v>2723</v>
      </c>
      <c r="F550" s="31">
        <f t="shared" si="139"/>
        <v>770</v>
      </c>
      <c r="G550" s="32">
        <f t="shared" si="140"/>
        <v>5.2449101450391972E-2</v>
      </c>
      <c r="H550" s="32">
        <f t="shared" si="140"/>
        <v>1.4293669946166697E-2</v>
      </c>
    </row>
    <row r="551" spans="1:8" ht="15" x14ac:dyDescent="0.2">
      <c r="A551" s="33" t="s">
        <v>441</v>
      </c>
      <c r="B551" s="30">
        <v>20748</v>
      </c>
      <c r="C551" s="30">
        <v>21850</v>
      </c>
      <c r="D551" s="54">
        <f>ROUND('BEBR 2017 Estimates'!B609,-1)</f>
        <v>22310</v>
      </c>
      <c r="E551" s="31">
        <f t="shared" si="138"/>
        <v>1562</v>
      </c>
      <c r="F551" s="31">
        <f t="shared" si="139"/>
        <v>460</v>
      </c>
      <c r="G551" s="32">
        <f t="shared" si="140"/>
        <v>7.5284364758048963E-2</v>
      </c>
      <c r="H551" s="32">
        <f t="shared" si="140"/>
        <v>2.1052631578947368E-2</v>
      </c>
    </row>
    <row r="552" spans="1:8" ht="15" x14ac:dyDescent="0.2">
      <c r="A552" s="33" t="s">
        <v>143</v>
      </c>
      <c r="B552" s="30">
        <v>244936</v>
      </c>
      <c r="C552" s="30">
        <v>254860</v>
      </c>
      <c r="D552" s="54">
        <f>ROUND('BEBR 2017 Estimates'!B610,-1)</f>
        <v>258590</v>
      </c>
      <c r="E552" s="31">
        <f t="shared" si="138"/>
        <v>13654</v>
      </c>
      <c r="F552" s="31">
        <f t="shared" si="139"/>
        <v>3730</v>
      </c>
      <c r="G552" s="32">
        <f t="shared" si="140"/>
        <v>5.5745174249599898E-2</v>
      </c>
      <c r="H552" s="32">
        <f t="shared" si="140"/>
        <v>1.4635486149258416E-2</v>
      </c>
    </row>
    <row r="553" spans="1:8" ht="15" x14ac:dyDescent="0.2">
      <c r="A553" s="33"/>
      <c r="B553" s="30"/>
      <c r="C553" s="30"/>
      <c r="D553" s="54"/>
      <c r="E553" s="31"/>
      <c r="F553" s="31"/>
      <c r="G553" s="32"/>
      <c r="H553" s="32"/>
    </row>
    <row r="554" spans="1:8" ht="15.75" x14ac:dyDescent="0.25">
      <c r="A554" s="36" t="s">
        <v>662</v>
      </c>
      <c r="B554" s="26">
        <v>422718</v>
      </c>
      <c r="C554" s="26">
        <v>449100</v>
      </c>
      <c r="D554" s="55">
        <f>ROUND('BEBR 2017 Estimates'!B613,-2)</f>
        <v>454800</v>
      </c>
      <c r="E554" s="27">
        <f t="shared" ref="E554:E562" si="141">D554-B554</f>
        <v>32082</v>
      </c>
      <c r="F554" s="27">
        <f t="shared" ref="F554:F562" si="142">D554-C554</f>
        <v>5700</v>
      </c>
      <c r="G554" s="28">
        <f t="shared" ref="G554:G562" si="143">E554/B554</f>
        <v>7.5894568009878927E-2</v>
      </c>
      <c r="H554" s="28">
        <f t="shared" ref="H554:H562" si="144">F554/C554</f>
        <v>1.2692050768203072E-2</v>
      </c>
    </row>
    <row r="555" spans="1:8" ht="15" x14ac:dyDescent="0.2">
      <c r="A555" s="33" t="s">
        <v>443</v>
      </c>
      <c r="B555" s="30">
        <v>41496</v>
      </c>
      <c r="C555" s="30">
        <v>43910</v>
      </c>
      <c r="D555" s="54">
        <f>ROUND('BEBR 2017 Estimates'!B614,-1)</f>
        <v>44480</v>
      </c>
      <c r="E555" s="31">
        <f t="shared" si="141"/>
        <v>2984</v>
      </c>
      <c r="F555" s="31">
        <f t="shared" si="142"/>
        <v>570</v>
      </c>
      <c r="G555" s="32">
        <f t="shared" si="143"/>
        <v>7.1910545594756126E-2</v>
      </c>
      <c r="H555" s="32">
        <f t="shared" si="144"/>
        <v>1.2981097699840584E-2</v>
      </c>
    </row>
    <row r="556" spans="1:8" ht="15" x14ac:dyDescent="0.2">
      <c r="A556" s="33" t="s">
        <v>444</v>
      </c>
      <c r="B556" s="30">
        <v>26241</v>
      </c>
      <c r="C556" s="30">
        <v>27790</v>
      </c>
      <c r="D556" s="54">
        <f>ROUND('BEBR 2017 Estimates'!B615,-1)</f>
        <v>28550</v>
      </c>
      <c r="E556" s="31">
        <f t="shared" si="141"/>
        <v>2309</v>
      </c>
      <c r="F556" s="31">
        <f t="shared" si="142"/>
        <v>760</v>
      </c>
      <c r="G556" s="32">
        <f t="shared" si="143"/>
        <v>8.7992073472809726E-2</v>
      </c>
      <c r="H556" s="32">
        <f t="shared" si="144"/>
        <v>2.7347966894566391E-2</v>
      </c>
    </row>
    <row r="557" spans="1:8" ht="15" x14ac:dyDescent="0.2">
      <c r="A557" s="33" t="s">
        <v>445</v>
      </c>
      <c r="B557" s="30">
        <v>13822</v>
      </c>
      <c r="C557" s="30">
        <v>16120</v>
      </c>
      <c r="D557" s="54">
        <f>ROUND('BEBR 2017 Estimates'!B616,-1)</f>
        <v>16540</v>
      </c>
      <c r="E557" s="31">
        <f t="shared" si="141"/>
        <v>2718</v>
      </c>
      <c r="F557" s="31">
        <f t="shared" si="142"/>
        <v>420</v>
      </c>
      <c r="G557" s="32">
        <f t="shared" si="143"/>
        <v>0.19664303284618723</v>
      </c>
      <c r="H557" s="32">
        <f t="shared" si="144"/>
        <v>2.6054590570719603E-2</v>
      </c>
    </row>
    <row r="558" spans="1:8" ht="15" x14ac:dyDescent="0.2">
      <c r="A558" s="33" t="s">
        <v>446</v>
      </c>
      <c r="B558" s="30">
        <v>13657</v>
      </c>
      <c r="C558" s="30">
        <v>14900</v>
      </c>
      <c r="D558" s="54">
        <f>ROUND('BEBR 2017 Estimates'!B617,-1)</f>
        <v>15160</v>
      </c>
      <c r="E558" s="31">
        <f t="shared" si="141"/>
        <v>1503</v>
      </c>
      <c r="F558" s="31">
        <f t="shared" si="142"/>
        <v>260</v>
      </c>
      <c r="G558" s="32">
        <f t="shared" si="143"/>
        <v>0.11005345244197115</v>
      </c>
      <c r="H558" s="32">
        <f t="shared" si="144"/>
        <v>1.74496644295302E-2</v>
      </c>
    </row>
    <row r="559" spans="1:8" ht="15" x14ac:dyDescent="0.2">
      <c r="A559" s="33" t="s">
        <v>447</v>
      </c>
      <c r="B559" s="30">
        <v>33342</v>
      </c>
      <c r="C559" s="30">
        <v>37130</v>
      </c>
      <c r="D559" s="54">
        <f>ROUND('BEBR 2017 Estimates'!B618,-1)</f>
        <v>37700</v>
      </c>
      <c r="E559" s="31">
        <f t="shared" si="141"/>
        <v>4358</v>
      </c>
      <c r="F559" s="31">
        <f t="shared" si="142"/>
        <v>570</v>
      </c>
      <c r="G559" s="32">
        <f t="shared" si="143"/>
        <v>0.13070601643572671</v>
      </c>
      <c r="H559" s="32">
        <f t="shared" si="144"/>
        <v>1.5351467815782387E-2</v>
      </c>
    </row>
    <row r="560" spans="1:8" ht="15" x14ac:dyDescent="0.2">
      <c r="A560" s="33" t="s">
        <v>448</v>
      </c>
      <c r="B560" s="30">
        <v>53570</v>
      </c>
      <c r="C560" s="30">
        <v>57250</v>
      </c>
      <c r="D560" s="54">
        <f>ROUND('BEBR 2017 Estimates'!B619,-1)</f>
        <v>57840</v>
      </c>
      <c r="E560" s="31">
        <f t="shared" si="141"/>
        <v>4270</v>
      </c>
      <c r="F560" s="31">
        <f t="shared" si="142"/>
        <v>590</v>
      </c>
      <c r="G560" s="32">
        <f t="shared" si="143"/>
        <v>7.9708792234459591E-2</v>
      </c>
      <c r="H560" s="32">
        <f t="shared" si="144"/>
        <v>1.0305676855895196E-2</v>
      </c>
    </row>
    <row r="561" spans="1:8" ht="15" x14ac:dyDescent="0.2">
      <c r="A561" s="33" t="s">
        <v>449</v>
      </c>
      <c r="B561" s="30">
        <v>33282</v>
      </c>
      <c r="C561" s="30">
        <v>36160</v>
      </c>
      <c r="D561" s="54">
        <f>ROUND('BEBR 2017 Estimates'!B620,-1)</f>
        <v>36650</v>
      </c>
      <c r="E561" s="31">
        <f t="shared" si="141"/>
        <v>3368</v>
      </c>
      <c r="F561" s="31">
        <f t="shared" si="142"/>
        <v>490</v>
      </c>
      <c r="G561" s="32">
        <f t="shared" si="143"/>
        <v>0.10119584159605793</v>
      </c>
      <c r="H561" s="32">
        <f t="shared" si="144"/>
        <v>1.3550884955752213E-2</v>
      </c>
    </row>
    <row r="562" spans="1:8" ht="15" x14ac:dyDescent="0.2">
      <c r="A562" s="33" t="s">
        <v>143</v>
      </c>
      <c r="B562" s="30">
        <v>207308</v>
      </c>
      <c r="C562" s="30">
        <v>215890</v>
      </c>
      <c r="D562" s="54">
        <f>ROUND('BEBR 2017 Estimates'!B621,-1)</f>
        <v>217840</v>
      </c>
      <c r="E562" s="31">
        <f t="shared" si="141"/>
        <v>10532</v>
      </c>
      <c r="F562" s="31">
        <f t="shared" si="142"/>
        <v>1950</v>
      </c>
      <c r="G562" s="32">
        <f t="shared" si="143"/>
        <v>5.0803635170856891E-2</v>
      </c>
      <c r="H562" s="32">
        <f t="shared" si="144"/>
        <v>9.0323775997035536E-3</v>
      </c>
    </row>
    <row r="563" spans="1:8" ht="15" x14ac:dyDescent="0.2">
      <c r="A563" s="33"/>
      <c r="B563" s="30"/>
      <c r="C563" s="30"/>
      <c r="D563" s="54"/>
      <c r="E563" s="31"/>
      <c r="F563" s="31"/>
      <c r="G563" s="32"/>
      <c r="H563" s="32"/>
    </row>
    <row r="564" spans="1:8" ht="15.75" x14ac:dyDescent="0.25">
      <c r="A564" s="36" t="s">
        <v>663</v>
      </c>
      <c r="B564" s="26">
        <v>93420</v>
      </c>
      <c r="C564" s="26">
        <v>118600</v>
      </c>
      <c r="D564" s="55">
        <f>ROUND('BEBR 2017 Estimates'!B624,-2)</f>
        <v>120700</v>
      </c>
      <c r="E564" s="27">
        <f t="shared" ref="E564:E570" si="145">D564-B564</f>
        <v>27280</v>
      </c>
      <c r="F564" s="27">
        <f t="shared" ref="F564:F570" si="146">D564-C564</f>
        <v>2100</v>
      </c>
      <c r="G564" s="28">
        <f t="shared" ref="G564:H570" si="147">E564/B564</f>
        <v>0.29201455791051167</v>
      </c>
      <c r="H564" s="28">
        <f t="shared" si="147"/>
        <v>1.7706576728499158E-2</v>
      </c>
    </row>
    <row r="565" spans="1:8" ht="15" x14ac:dyDescent="0.2">
      <c r="A565" s="33" t="s">
        <v>451</v>
      </c>
      <c r="B565" s="30">
        <v>2418</v>
      </c>
      <c r="C565" s="30">
        <v>2490</v>
      </c>
      <c r="D565" s="54">
        <f>ROUND('BEBR 2017 Estimates'!B625,-1)</f>
        <v>2490</v>
      </c>
      <c r="E565" s="31">
        <f t="shared" si="145"/>
        <v>72</v>
      </c>
      <c r="F565" s="31">
        <f t="shared" si="146"/>
        <v>0</v>
      </c>
      <c r="G565" s="32">
        <f t="shared" si="147"/>
        <v>2.9776674937965261E-2</v>
      </c>
      <c r="H565" s="32">
        <f t="shared" si="147"/>
        <v>0</v>
      </c>
    </row>
    <row r="566" spans="1:8" ht="15" x14ac:dyDescent="0.2">
      <c r="A566" s="33" t="s">
        <v>452</v>
      </c>
      <c r="B566" s="30">
        <v>988</v>
      </c>
      <c r="C566" s="30">
        <v>1060</v>
      </c>
      <c r="D566" s="54">
        <f>ROUND('BEBR 2017 Estimates'!B626,-1)</f>
        <v>1070</v>
      </c>
      <c r="E566" s="31">
        <f t="shared" si="145"/>
        <v>82</v>
      </c>
      <c r="F566" s="31">
        <f t="shared" si="146"/>
        <v>10</v>
      </c>
      <c r="G566" s="32">
        <f t="shared" si="147"/>
        <v>8.2995951417004055E-2</v>
      </c>
      <c r="H566" s="32">
        <f t="shared" si="147"/>
        <v>9.433962264150943E-3</v>
      </c>
    </row>
    <row r="567" spans="1:8" ht="15" x14ac:dyDescent="0.2">
      <c r="A567" s="33" t="s">
        <v>453</v>
      </c>
      <c r="B567" s="30">
        <v>703</v>
      </c>
      <c r="C567" s="30">
        <v>710</v>
      </c>
      <c r="D567" s="54">
        <f>ROUND('BEBR 2017 Estimates'!B627,-1)</f>
        <v>720</v>
      </c>
      <c r="E567" s="31">
        <f t="shared" si="145"/>
        <v>17</v>
      </c>
      <c r="F567" s="31">
        <f t="shared" si="146"/>
        <v>10</v>
      </c>
      <c r="G567" s="32">
        <f t="shared" si="147"/>
        <v>2.4182076813655761E-2</v>
      </c>
      <c r="H567" s="32">
        <f t="shared" si="147"/>
        <v>1.4084507042253521E-2</v>
      </c>
    </row>
    <row r="568" spans="1:8" ht="15" x14ac:dyDescent="0.2">
      <c r="A568" s="33" t="s">
        <v>454</v>
      </c>
      <c r="B568" s="30">
        <v>785</v>
      </c>
      <c r="C568" s="30">
        <v>800</v>
      </c>
      <c r="D568" s="54">
        <f>ROUND('BEBR 2017 Estimates'!B628,-1)</f>
        <v>810</v>
      </c>
      <c r="E568" s="31">
        <f t="shared" si="145"/>
        <v>25</v>
      </c>
      <c r="F568" s="31">
        <f t="shared" si="146"/>
        <v>10</v>
      </c>
      <c r="G568" s="32">
        <f t="shared" si="147"/>
        <v>3.1847133757961783E-2</v>
      </c>
      <c r="H568" s="32">
        <f t="shared" si="147"/>
        <v>1.2500000000000001E-2</v>
      </c>
    </row>
    <row r="569" spans="1:8" ht="15" x14ac:dyDescent="0.2">
      <c r="A569" s="33" t="s">
        <v>455</v>
      </c>
      <c r="B569" s="30">
        <v>6709</v>
      </c>
      <c r="C569" s="30">
        <v>8020</v>
      </c>
      <c r="D569" s="54">
        <f>ROUND('BEBR 2017 Estimates'!B629,-1)</f>
        <v>8450</v>
      </c>
      <c r="E569" s="31">
        <f t="shared" si="145"/>
        <v>1741</v>
      </c>
      <c r="F569" s="31">
        <f t="shared" si="146"/>
        <v>430</v>
      </c>
      <c r="G569" s="32">
        <f t="shared" si="147"/>
        <v>0.25950216127589804</v>
      </c>
      <c r="H569" s="32">
        <f t="shared" si="147"/>
        <v>5.3615960099750622E-2</v>
      </c>
    </row>
    <row r="570" spans="1:8" ht="15" x14ac:dyDescent="0.2">
      <c r="A570" s="33" t="s">
        <v>143</v>
      </c>
      <c r="B570" s="30">
        <v>81817</v>
      </c>
      <c r="C570" s="30">
        <v>105490</v>
      </c>
      <c r="D570" s="54">
        <f>ROUND('BEBR 2017 Estimates'!B630,-1)</f>
        <v>107160</v>
      </c>
      <c r="E570" s="31">
        <f t="shared" si="145"/>
        <v>25343</v>
      </c>
      <c r="F570" s="31">
        <f t="shared" si="146"/>
        <v>1670</v>
      </c>
      <c r="G570" s="32">
        <f t="shared" si="147"/>
        <v>0.30975225197697298</v>
      </c>
      <c r="H570" s="32">
        <f t="shared" si="147"/>
        <v>1.5830884444023131E-2</v>
      </c>
    </row>
    <row r="571" spans="1:8" ht="15" x14ac:dyDescent="0.2">
      <c r="A571" s="33"/>
      <c r="B571" s="30"/>
      <c r="C571" s="30"/>
      <c r="D571" s="54"/>
      <c r="E571" s="31"/>
      <c r="F571" s="31"/>
      <c r="G571" s="32"/>
      <c r="H571" s="32"/>
    </row>
    <row r="572" spans="1:8" ht="15.75" x14ac:dyDescent="0.25">
      <c r="A572" s="36" t="s">
        <v>664</v>
      </c>
      <c r="B572" s="26">
        <v>41551</v>
      </c>
      <c r="C572" s="26">
        <v>44300</v>
      </c>
      <c r="D572" s="55">
        <f>ROUND('BEBR 2017 Estimates'!B633,-2)</f>
        <v>44700</v>
      </c>
      <c r="E572" s="27">
        <f>D572-B572</f>
        <v>3149</v>
      </c>
      <c r="F572" s="27">
        <f>D572-C572</f>
        <v>400</v>
      </c>
      <c r="G572" s="28">
        <f t="shared" ref="G572:H575" si="148">E572/B572</f>
        <v>7.5786382999205801E-2</v>
      </c>
      <c r="H572" s="28">
        <f t="shared" si="148"/>
        <v>9.0293453724604959E-3</v>
      </c>
    </row>
    <row r="573" spans="1:8" ht="15" x14ac:dyDescent="0.2">
      <c r="A573" s="33" t="s">
        <v>457</v>
      </c>
      <c r="B573" s="30">
        <v>712</v>
      </c>
      <c r="C573" s="30">
        <v>700</v>
      </c>
      <c r="D573" s="54">
        <f>ROUND('BEBR 2017 Estimates'!B634,-1)</f>
        <v>690</v>
      </c>
      <c r="E573" s="31">
        <f>D573-B573</f>
        <v>-22</v>
      </c>
      <c r="F573" s="31">
        <f>D573-C573</f>
        <v>-10</v>
      </c>
      <c r="G573" s="32">
        <f t="shared" si="148"/>
        <v>-3.0898876404494381E-2</v>
      </c>
      <c r="H573" s="32">
        <f t="shared" si="148"/>
        <v>-1.4285714285714285E-2</v>
      </c>
    </row>
    <row r="574" spans="1:8" ht="15" x14ac:dyDescent="0.2">
      <c r="A574" s="33" t="s">
        <v>458</v>
      </c>
      <c r="B574" s="30">
        <v>6850</v>
      </c>
      <c r="C574" s="30">
        <v>6820</v>
      </c>
      <c r="D574" s="54">
        <f>ROUND('BEBR 2017 Estimates'!B635,-1)</f>
        <v>6860</v>
      </c>
      <c r="E574" s="31">
        <f>D574-B574</f>
        <v>10</v>
      </c>
      <c r="F574" s="31">
        <f>D574-C574</f>
        <v>40</v>
      </c>
      <c r="G574" s="32">
        <f t="shared" si="148"/>
        <v>1.4598540145985401E-3</v>
      </c>
      <c r="H574" s="32">
        <f t="shared" si="148"/>
        <v>5.8651026392961877E-3</v>
      </c>
    </row>
    <row r="575" spans="1:8" ht="15" x14ac:dyDescent="0.2">
      <c r="A575" s="33" t="s">
        <v>143</v>
      </c>
      <c r="B575" s="30">
        <v>33989</v>
      </c>
      <c r="C575" s="30">
        <v>36830</v>
      </c>
      <c r="D575" s="54">
        <f>ROUND('BEBR 2017 Estimates'!B636,-1)</f>
        <v>37140</v>
      </c>
      <c r="E575" s="31">
        <f>D575-B575</f>
        <v>3151</v>
      </c>
      <c r="F575" s="31">
        <f>D575-C575</f>
        <v>310</v>
      </c>
      <c r="G575" s="32">
        <f t="shared" si="148"/>
        <v>9.2706463855953394E-2</v>
      </c>
      <c r="H575" s="32">
        <f t="shared" si="148"/>
        <v>8.4170513168612543E-3</v>
      </c>
    </row>
    <row r="576" spans="1:8" ht="15" x14ac:dyDescent="0.2">
      <c r="A576" s="33"/>
      <c r="B576" s="30"/>
      <c r="C576" s="30"/>
      <c r="D576" s="54"/>
      <c r="E576" s="31"/>
      <c r="F576" s="31"/>
      <c r="G576" s="32"/>
      <c r="H576" s="32"/>
    </row>
    <row r="577" spans="1:11" ht="15.75" x14ac:dyDescent="0.25">
      <c r="A577" s="36" t="s">
        <v>665</v>
      </c>
      <c r="B577" s="26">
        <v>22570</v>
      </c>
      <c r="C577" s="26">
        <v>22500</v>
      </c>
      <c r="D577" s="55">
        <f>ROUND('BEBR 2017 Estimates'!B639,-2)</f>
        <v>22300</v>
      </c>
      <c r="E577" s="27">
        <f>D577-B577</f>
        <v>-270</v>
      </c>
      <c r="F577" s="27">
        <f>D577-C577</f>
        <v>-200</v>
      </c>
      <c r="G577" s="28">
        <f t="shared" ref="G577:H579" si="149">E577/B577</f>
        <v>-1.1962782454585734E-2</v>
      </c>
      <c r="H577" s="28">
        <f t="shared" si="149"/>
        <v>-8.8888888888888889E-3</v>
      </c>
    </row>
    <row r="578" spans="1:11" ht="15" x14ac:dyDescent="0.2">
      <c r="A578" s="33" t="s">
        <v>460</v>
      </c>
      <c r="B578" s="30">
        <v>7017</v>
      </c>
      <c r="C578" s="30">
        <v>6970</v>
      </c>
      <c r="D578" s="54">
        <f>ROUND('BEBR 2017 Estimates'!B640,-1)</f>
        <v>6950</v>
      </c>
      <c r="E578" s="31">
        <f>D578-B578</f>
        <v>-67</v>
      </c>
      <c r="F578" s="31">
        <f>D578-C578</f>
        <v>-20</v>
      </c>
      <c r="G578" s="32">
        <f t="shared" si="149"/>
        <v>-9.5482399885991158E-3</v>
      </c>
      <c r="H578" s="32">
        <f t="shared" si="149"/>
        <v>-2.8694404591104736E-3</v>
      </c>
    </row>
    <row r="579" spans="1:11" ht="15" x14ac:dyDescent="0.2">
      <c r="A579" s="33" t="s">
        <v>143</v>
      </c>
      <c r="B579" s="30">
        <v>15553</v>
      </c>
      <c r="C579" s="30">
        <v>15500</v>
      </c>
      <c r="D579" s="54">
        <f>ROUND('BEBR 2017 Estimates'!B641,-1)</f>
        <v>15340</v>
      </c>
      <c r="E579" s="31">
        <f>D579-B579</f>
        <v>-213</v>
      </c>
      <c r="F579" s="31">
        <f>D579-C579</f>
        <v>-160</v>
      </c>
      <c r="G579" s="32">
        <f t="shared" si="149"/>
        <v>-1.3695107053301615E-2</v>
      </c>
      <c r="H579" s="32">
        <f t="shared" si="149"/>
        <v>-1.032258064516129E-2</v>
      </c>
    </row>
    <row r="580" spans="1:11" ht="15" x14ac:dyDescent="0.2">
      <c r="A580" s="33"/>
      <c r="B580" s="30"/>
      <c r="C580" s="30"/>
      <c r="D580" s="54"/>
      <c r="E580" s="31"/>
      <c r="F580" s="31"/>
      <c r="G580" s="32"/>
      <c r="H580" s="32"/>
    </row>
    <row r="581" spans="1:11" ht="15.75" x14ac:dyDescent="0.25">
      <c r="A581" s="36" t="s">
        <v>666</v>
      </c>
      <c r="B581" s="26">
        <v>15535</v>
      </c>
      <c r="C581" s="26">
        <v>15900</v>
      </c>
      <c r="D581" s="55">
        <f>ROUND('BEBR 2017 Estimates'!B644,-2)</f>
        <v>15900</v>
      </c>
      <c r="E581" s="27">
        <f>D581-B581</f>
        <v>365</v>
      </c>
      <c r="F581" s="27">
        <f>D581-C581</f>
        <v>0</v>
      </c>
      <c r="G581" s="28">
        <f t="shared" ref="G581:H585" si="150">E581/B581</f>
        <v>2.3495333118764082E-2</v>
      </c>
      <c r="H581" s="28">
        <f t="shared" si="150"/>
        <v>0</v>
      </c>
      <c r="J581" s="190"/>
      <c r="K581" s="190"/>
    </row>
    <row r="582" spans="1:11" ht="15" x14ac:dyDescent="0.2">
      <c r="A582" s="33" t="s">
        <v>462</v>
      </c>
      <c r="B582" s="30">
        <v>1897</v>
      </c>
      <c r="C582" s="30">
        <v>1850</v>
      </c>
      <c r="D582" s="54">
        <f>ROUND('BEBR 2017 Estimates'!B645,-1)</f>
        <v>1820</v>
      </c>
      <c r="E582" s="31">
        <f>D582-B582</f>
        <v>-77</v>
      </c>
      <c r="F582" s="31">
        <f>D582-C582</f>
        <v>-30</v>
      </c>
      <c r="G582" s="32">
        <f t="shared" si="150"/>
        <v>-4.0590405904059039E-2</v>
      </c>
      <c r="H582" s="32">
        <f t="shared" si="150"/>
        <v>-1.6216216216216217E-2</v>
      </c>
      <c r="J582" s="190"/>
      <c r="K582" s="190"/>
    </row>
    <row r="583" spans="1:11" ht="15" x14ac:dyDescent="0.2">
      <c r="A583" s="33" t="s">
        <v>463</v>
      </c>
      <c r="B583" s="30">
        <v>255</v>
      </c>
      <c r="C583" s="30">
        <v>240</v>
      </c>
      <c r="D583" s="54">
        <f>ROUND('BEBR 2017 Estimates'!B646,-1)</f>
        <v>260</v>
      </c>
      <c r="E583" s="31">
        <f>D583-B583</f>
        <v>5</v>
      </c>
      <c r="F583" s="31">
        <f>D583-C583</f>
        <v>20</v>
      </c>
      <c r="G583" s="32">
        <f t="shared" si="150"/>
        <v>1.9607843137254902E-2</v>
      </c>
      <c r="H583" s="32">
        <f t="shared" si="150"/>
        <v>8.3333333333333329E-2</v>
      </c>
      <c r="J583" s="190"/>
      <c r="K583" s="190"/>
    </row>
    <row r="584" spans="1:11" ht="15" x14ac:dyDescent="0.2">
      <c r="A584" s="33" t="s">
        <v>464</v>
      </c>
      <c r="B584" s="30">
        <v>407</v>
      </c>
      <c r="C584" s="30">
        <v>340</v>
      </c>
      <c r="D584" s="54">
        <f>ROUND('BEBR 2017 Estimates'!B647,-1)</f>
        <v>320</v>
      </c>
      <c r="E584" s="31">
        <f>D584-B584</f>
        <v>-87</v>
      </c>
      <c r="F584" s="31">
        <f>D584-C584</f>
        <v>-20</v>
      </c>
      <c r="G584" s="32">
        <f t="shared" si="150"/>
        <v>-0.21375921375921375</v>
      </c>
      <c r="H584" s="32">
        <f t="shared" si="150"/>
        <v>-5.8823529411764705E-2</v>
      </c>
      <c r="J584" s="190"/>
      <c r="K584" s="190"/>
    </row>
    <row r="585" spans="1:11" ht="15" x14ac:dyDescent="0.2">
      <c r="A585" s="33" t="s">
        <v>143</v>
      </c>
      <c r="B585" s="30">
        <v>12976</v>
      </c>
      <c r="C585" s="30">
        <v>13450</v>
      </c>
      <c r="D585" s="54">
        <f>ROUND('BEBR 2017 Estimates'!B648,-1)</f>
        <v>13550</v>
      </c>
      <c r="E585" s="31">
        <f>D585-B585</f>
        <v>574</v>
      </c>
      <c r="F585" s="31">
        <f>D585-C585</f>
        <v>100</v>
      </c>
      <c r="G585" s="32">
        <f t="shared" si="150"/>
        <v>4.4235511713933418E-2</v>
      </c>
      <c r="H585" s="32">
        <f t="shared" si="150"/>
        <v>7.4349442379182153E-3</v>
      </c>
      <c r="J585" s="190"/>
      <c r="K585" s="190"/>
    </row>
    <row r="586" spans="1:11" ht="15" x14ac:dyDescent="0.2">
      <c r="A586" s="33"/>
      <c r="B586" s="30"/>
      <c r="C586" s="30"/>
      <c r="D586" s="54"/>
      <c r="E586" s="31"/>
      <c r="F586" s="31"/>
      <c r="G586" s="32"/>
      <c r="H586" s="32"/>
    </row>
    <row r="587" spans="1:11" ht="15.75" x14ac:dyDescent="0.25">
      <c r="A587" s="36" t="s">
        <v>667</v>
      </c>
      <c r="B587" s="26">
        <v>494593</v>
      </c>
      <c r="C587" s="26">
        <v>517400</v>
      </c>
      <c r="D587" s="55">
        <f>ROUND('BEBR 2017 Estimates'!B651,-2)</f>
        <v>523400</v>
      </c>
      <c r="E587" s="27">
        <f t="shared" ref="E587:E592" si="151">D587-B587</f>
        <v>28807</v>
      </c>
      <c r="F587" s="27">
        <f t="shared" ref="F587:F592" si="152">D587-C587</f>
        <v>6000</v>
      </c>
      <c r="G587" s="28">
        <f t="shared" ref="G587:H592" si="153">E587/B587</f>
        <v>5.8243848982901095E-2</v>
      </c>
      <c r="H587" s="28">
        <f t="shared" si="153"/>
        <v>1.1596443757247778E-2</v>
      </c>
    </row>
    <row r="588" spans="1:11" ht="15" x14ac:dyDescent="0.2">
      <c r="A588" s="33" t="s">
        <v>466</v>
      </c>
      <c r="B588" s="30">
        <v>61005</v>
      </c>
      <c r="C588" s="30">
        <v>64570</v>
      </c>
      <c r="D588" s="54">
        <f>ROUND('BEBR 2017 Estimates'!B652,-1)</f>
        <v>65570</v>
      </c>
      <c r="E588" s="31">
        <f t="shared" si="151"/>
        <v>4565</v>
      </c>
      <c r="F588" s="31">
        <f t="shared" si="152"/>
        <v>1000</v>
      </c>
      <c r="G588" s="32">
        <f t="shared" si="153"/>
        <v>7.4829931972789115E-2</v>
      </c>
      <c r="H588" s="32">
        <f t="shared" si="153"/>
        <v>1.5487068297971194E-2</v>
      </c>
    </row>
    <row r="589" spans="1:11" ht="15" x14ac:dyDescent="0.2">
      <c r="A589" s="33" t="s">
        <v>467</v>
      </c>
      <c r="B589" s="30">
        <v>4247</v>
      </c>
      <c r="C589" s="30">
        <v>4290</v>
      </c>
      <c r="D589" s="54">
        <f>ROUND('BEBR 2017 Estimates'!B653,-1)</f>
        <v>4290</v>
      </c>
      <c r="E589" s="31">
        <f t="shared" si="151"/>
        <v>43</v>
      </c>
      <c r="F589" s="31">
        <f t="shared" si="152"/>
        <v>0</v>
      </c>
      <c r="G589" s="32">
        <f t="shared" si="153"/>
        <v>1.0124793972215681E-2</v>
      </c>
      <c r="H589" s="32">
        <f t="shared" si="153"/>
        <v>0</v>
      </c>
    </row>
    <row r="590" spans="1:11" ht="15" x14ac:dyDescent="0.2">
      <c r="A590" s="33" t="s">
        <v>468</v>
      </c>
      <c r="B590" s="30">
        <v>19320</v>
      </c>
      <c r="C590" s="30">
        <v>20240</v>
      </c>
      <c r="D590" s="54">
        <f>ROUND('BEBR 2017 Estimates'!B654,-1)</f>
        <v>20430</v>
      </c>
      <c r="E590" s="31">
        <f t="shared" si="151"/>
        <v>1110</v>
      </c>
      <c r="F590" s="31">
        <f t="shared" si="152"/>
        <v>190</v>
      </c>
      <c r="G590" s="32">
        <f t="shared" si="153"/>
        <v>5.745341614906832E-2</v>
      </c>
      <c r="H590" s="32">
        <f t="shared" si="153"/>
        <v>9.3873517786561261E-3</v>
      </c>
    </row>
    <row r="591" spans="1:11" ht="15" x14ac:dyDescent="0.2">
      <c r="A591" s="33" t="s">
        <v>469</v>
      </c>
      <c r="B591" s="30">
        <v>27031</v>
      </c>
      <c r="C591" s="30">
        <v>31790</v>
      </c>
      <c r="D591" s="54">
        <f>ROUND('BEBR 2017 Estimates'!B655,-1)</f>
        <v>32780</v>
      </c>
      <c r="E591" s="31">
        <f t="shared" si="151"/>
        <v>5749</v>
      </c>
      <c r="F591" s="31">
        <f t="shared" si="152"/>
        <v>990</v>
      </c>
      <c r="G591" s="32">
        <f t="shared" si="153"/>
        <v>0.21268173578483962</v>
      </c>
      <c r="H591" s="32">
        <f t="shared" si="153"/>
        <v>3.1141868512110725E-2</v>
      </c>
    </row>
    <row r="592" spans="1:11" ht="15" x14ac:dyDescent="0.2">
      <c r="A592" s="33" t="s">
        <v>470</v>
      </c>
      <c r="B592" s="30">
        <v>85182</v>
      </c>
      <c r="C592" s="30">
        <v>88920</v>
      </c>
      <c r="D592" s="54">
        <f>ROUND('BEBR 2017 Estimates'!B656,-1)</f>
        <v>89980</v>
      </c>
      <c r="E592" s="31">
        <f t="shared" si="151"/>
        <v>4798</v>
      </c>
      <c r="F592" s="31">
        <f t="shared" si="152"/>
        <v>1060</v>
      </c>
      <c r="G592" s="32">
        <f t="shared" si="153"/>
        <v>5.6326453945669271E-2</v>
      </c>
      <c r="H592" s="32">
        <f t="shared" si="153"/>
        <v>1.1920827710301394E-2</v>
      </c>
    </row>
    <row r="593" spans="1:8" ht="15.75" x14ac:dyDescent="0.25">
      <c r="A593" s="36" t="s">
        <v>1483</v>
      </c>
      <c r="B593" s="30"/>
      <c r="C593" s="30"/>
      <c r="D593" s="54"/>
      <c r="E593" s="31"/>
      <c r="F593" s="31"/>
      <c r="G593" s="32"/>
      <c r="H593" s="32"/>
    </row>
    <row r="594" spans="1:8" ht="15" x14ac:dyDescent="0.2">
      <c r="A594" s="33" t="s">
        <v>471</v>
      </c>
      <c r="B594" s="30">
        <v>20750</v>
      </c>
      <c r="C594" s="30">
        <v>21280</v>
      </c>
      <c r="D594" s="54">
        <f>ROUND('BEBR 2017 Estimates'!B657,-1)</f>
        <v>21510</v>
      </c>
      <c r="E594" s="31">
        <f t="shared" ref="E594:E606" si="154">D594-B594</f>
        <v>760</v>
      </c>
      <c r="F594" s="31">
        <f t="shared" ref="F594:F606" si="155">D594-C594</f>
        <v>230</v>
      </c>
      <c r="G594" s="32">
        <f t="shared" ref="G594:G606" si="156">E594/B594</f>
        <v>3.6626506024096388E-2</v>
      </c>
      <c r="H594" s="32">
        <f t="shared" ref="H594:H606" si="157">F594/C594</f>
        <v>1.0808270676691729E-2</v>
      </c>
    </row>
    <row r="595" spans="1:8" ht="15" x14ac:dyDescent="0.2">
      <c r="A595" s="33" t="s">
        <v>124</v>
      </c>
      <c r="B595" s="30">
        <v>60</v>
      </c>
      <c r="C595" s="30">
        <v>60</v>
      </c>
      <c r="D595" s="54">
        <f>ROUND('BEBR 2017 Estimates'!B658,-1)</f>
        <v>60</v>
      </c>
      <c r="E595" s="31">
        <f t="shared" si="154"/>
        <v>0</v>
      </c>
      <c r="F595" s="31">
        <f t="shared" si="155"/>
        <v>0</v>
      </c>
      <c r="G595" s="32">
        <f t="shared" si="156"/>
        <v>0</v>
      </c>
      <c r="H595" s="32">
        <f t="shared" si="157"/>
        <v>0</v>
      </c>
    </row>
    <row r="596" spans="1:8" ht="15" x14ac:dyDescent="0.2">
      <c r="A596" s="33" t="s">
        <v>472</v>
      </c>
      <c r="B596" s="30">
        <v>11659</v>
      </c>
      <c r="C596" s="30">
        <v>11820</v>
      </c>
      <c r="D596" s="54">
        <f>ROUND('BEBR 2017 Estimates'!B659,-1)</f>
        <v>11890</v>
      </c>
      <c r="E596" s="31">
        <f t="shared" si="154"/>
        <v>231</v>
      </c>
      <c r="F596" s="31">
        <f t="shared" si="155"/>
        <v>70</v>
      </c>
      <c r="G596" s="32">
        <f t="shared" si="156"/>
        <v>1.9813019984561284E-2</v>
      </c>
      <c r="H596" s="32">
        <f t="shared" si="157"/>
        <v>5.9221658206429781E-3</v>
      </c>
    </row>
    <row r="597" spans="1:8" ht="15" x14ac:dyDescent="0.2">
      <c r="A597" s="33" t="s">
        <v>473</v>
      </c>
      <c r="B597" s="30">
        <v>2624</v>
      </c>
      <c r="C597" s="30">
        <v>2660</v>
      </c>
      <c r="D597" s="54">
        <f>ROUND('BEBR 2017 Estimates'!B660,-1)</f>
        <v>2690</v>
      </c>
      <c r="E597" s="31">
        <f t="shared" si="154"/>
        <v>66</v>
      </c>
      <c r="F597" s="31">
        <f t="shared" si="155"/>
        <v>30</v>
      </c>
      <c r="G597" s="32">
        <f t="shared" si="156"/>
        <v>2.5152439024390245E-2</v>
      </c>
      <c r="H597" s="32">
        <f t="shared" si="157"/>
        <v>1.1278195488721804E-2</v>
      </c>
    </row>
    <row r="598" spans="1:8" ht="15" x14ac:dyDescent="0.2">
      <c r="A598" s="33" t="s">
        <v>474</v>
      </c>
      <c r="B598" s="30">
        <v>22464</v>
      </c>
      <c r="C598" s="30">
        <v>25080</v>
      </c>
      <c r="D598" s="54">
        <f>ROUND('BEBR 2017 Estimates'!B661,-1)</f>
        <v>25800</v>
      </c>
      <c r="E598" s="31">
        <f t="shared" si="154"/>
        <v>3336</v>
      </c>
      <c r="F598" s="31">
        <f t="shared" si="155"/>
        <v>720</v>
      </c>
      <c r="G598" s="32">
        <f t="shared" si="156"/>
        <v>0.1485042735042735</v>
      </c>
      <c r="H598" s="32">
        <f t="shared" si="157"/>
        <v>2.8708133971291867E-2</v>
      </c>
    </row>
    <row r="599" spans="1:8" ht="15" x14ac:dyDescent="0.2">
      <c r="A599" s="33" t="s">
        <v>475</v>
      </c>
      <c r="B599" s="30">
        <v>1792</v>
      </c>
      <c r="C599" s="30">
        <v>1970</v>
      </c>
      <c r="D599" s="54">
        <f>ROUND('BEBR 2017 Estimates'!B662,-1)</f>
        <v>1990</v>
      </c>
      <c r="E599" s="31">
        <f t="shared" si="154"/>
        <v>198</v>
      </c>
      <c r="F599" s="31">
        <f t="shared" si="155"/>
        <v>20</v>
      </c>
      <c r="G599" s="32">
        <f t="shared" si="156"/>
        <v>0.11049107142857142</v>
      </c>
      <c r="H599" s="32">
        <f t="shared" si="157"/>
        <v>1.015228426395939E-2</v>
      </c>
    </row>
    <row r="600" spans="1:8" ht="15" x14ac:dyDescent="0.2">
      <c r="A600" s="33" t="s">
        <v>476</v>
      </c>
      <c r="B600" s="30">
        <v>10599</v>
      </c>
      <c r="C600" s="30">
        <v>11680</v>
      </c>
      <c r="D600" s="54">
        <f>ROUND('BEBR 2017 Estimates'!B663,-1)</f>
        <v>11850</v>
      </c>
      <c r="E600" s="31">
        <f t="shared" si="154"/>
        <v>1251</v>
      </c>
      <c r="F600" s="31">
        <f t="shared" si="155"/>
        <v>170</v>
      </c>
      <c r="G600" s="32">
        <f t="shared" si="156"/>
        <v>0.1180300028304557</v>
      </c>
      <c r="H600" s="32">
        <f t="shared" si="157"/>
        <v>1.4554794520547944E-2</v>
      </c>
    </row>
    <row r="601" spans="1:8" ht="15" x14ac:dyDescent="0.2">
      <c r="A601" s="33" t="s">
        <v>477</v>
      </c>
      <c r="B601" s="30">
        <v>38137</v>
      </c>
      <c r="C601" s="30">
        <v>40370</v>
      </c>
      <c r="D601" s="54">
        <f>ROUND('BEBR 2017 Estimates'!B664,-1)</f>
        <v>40720</v>
      </c>
      <c r="E601" s="31">
        <f t="shared" si="154"/>
        <v>2583</v>
      </c>
      <c r="F601" s="31">
        <f t="shared" si="155"/>
        <v>350</v>
      </c>
      <c r="G601" s="32">
        <f t="shared" si="156"/>
        <v>6.7729501533943415E-2</v>
      </c>
      <c r="H601" s="32">
        <f t="shared" si="157"/>
        <v>8.6698043101312849E-3</v>
      </c>
    </row>
    <row r="602" spans="1:8" ht="15" x14ac:dyDescent="0.2">
      <c r="A602" s="33" t="s">
        <v>478</v>
      </c>
      <c r="B602" s="30">
        <v>1736</v>
      </c>
      <c r="C602" s="30">
        <v>1690</v>
      </c>
      <c r="D602" s="54">
        <f>ROUND('BEBR 2017 Estimates'!B665,-1)</f>
        <v>1750</v>
      </c>
      <c r="E602" s="31">
        <f t="shared" si="154"/>
        <v>14</v>
      </c>
      <c r="F602" s="31">
        <f t="shared" si="155"/>
        <v>60</v>
      </c>
      <c r="G602" s="32">
        <f t="shared" si="156"/>
        <v>8.0645161290322578E-3</v>
      </c>
      <c r="H602" s="32">
        <f t="shared" si="157"/>
        <v>3.5502958579881658E-2</v>
      </c>
    </row>
    <row r="603" spans="1:8" ht="15" x14ac:dyDescent="0.2">
      <c r="A603" s="33" t="s">
        <v>479</v>
      </c>
      <c r="B603" s="30">
        <v>3032</v>
      </c>
      <c r="C603" s="30">
        <v>3060</v>
      </c>
      <c r="D603" s="54">
        <f>ROUND('BEBR 2017 Estimates'!B666,-1)</f>
        <v>3080</v>
      </c>
      <c r="E603" s="31">
        <f t="shared" si="154"/>
        <v>48</v>
      </c>
      <c r="F603" s="31">
        <f t="shared" si="155"/>
        <v>20</v>
      </c>
      <c r="G603" s="32">
        <f t="shared" si="156"/>
        <v>1.5831134564643801E-2</v>
      </c>
      <c r="H603" s="32">
        <f t="shared" si="157"/>
        <v>6.5359477124183009E-3</v>
      </c>
    </row>
    <row r="604" spans="1:8" ht="15" x14ac:dyDescent="0.2">
      <c r="A604" s="33" t="s">
        <v>480</v>
      </c>
      <c r="B604" s="30">
        <v>56048</v>
      </c>
      <c r="C604" s="30">
        <v>59320</v>
      </c>
      <c r="D604" s="54">
        <f>ROUND('BEBR 2017 Estimates'!B667,-1)</f>
        <v>59630</v>
      </c>
      <c r="E604" s="31">
        <f t="shared" si="154"/>
        <v>3582</v>
      </c>
      <c r="F604" s="31">
        <f t="shared" si="155"/>
        <v>310</v>
      </c>
      <c r="G604" s="32">
        <f t="shared" si="156"/>
        <v>6.3909506137596342E-2</v>
      </c>
      <c r="H604" s="32">
        <f t="shared" si="157"/>
        <v>5.2258934592043157E-3</v>
      </c>
    </row>
    <row r="605" spans="1:8" ht="15" x14ac:dyDescent="0.2">
      <c r="A605" s="33" t="s">
        <v>481</v>
      </c>
      <c r="B605" s="30">
        <v>12252</v>
      </c>
      <c r="C605" s="30">
        <v>12640</v>
      </c>
      <c r="D605" s="54">
        <f>ROUND('BEBR 2017 Estimates'!B668,-1)</f>
        <v>12680</v>
      </c>
      <c r="E605" s="31">
        <f t="shared" si="154"/>
        <v>428</v>
      </c>
      <c r="F605" s="31">
        <f t="shared" si="155"/>
        <v>40</v>
      </c>
      <c r="G605" s="32">
        <f t="shared" si="156"/>
        <v>3.4933072151485473E-2</v>
      </c>
      <c r="H605" s="32">
        <f t="shared" si="157"/>
        <v>3.1645569620253164E-3</v>
      </c>
    </row>
    <row r="606" spans="1:8" ht="15" x14ac:dyDescent="0.2">
      <c r="A606" s="33" t="s">
        <v>143</v>
      </c>
      <c r="B606" s="30">
        <v>116655</v>
      </c>
      <c r="C606" s="30">
        <v>115970</v>
      </c>
      <c r="D606" s="54">
        <f>ROUND('BEBR 2017 Estimates'!B669,-1)</f>
        <v>116710</v>
      </c>
      <c r="E606" s="31">
        <f t="shared" si="154"/>
        <v>55</v>
      </c>
      <c r="F606" s="31">
        <f t="shared" si="155"/>
        <v>740</v>
      </c>
      <c r="G606" s="32">
        <f t="shared" si="156"/>
        <v>4.7147571900047147E-4</v>
      </c>
      <c r="H606" s="32">
        <f t="shared" si="157"/>
        <v>6.3809605932568765E-3</v>
      </c>
    </row>
    <row r="607" spans="1:8" ht="15" x14ac:dyDescent="0.2">
      <c r="A607" s="33"/>
      <c r="B607" s="30"/>
      <c r="C607" s="30"/>
      <c r="D607" s="54"/>
      <c r="E607" s="31"/>
      <c r="F607" s="31"/>
      <c r="G607" s="32"/>
      <c r="H607" s="32"/>
    </row>
    <row r="608" spans="1:8" ht="15.75" x14ac:dyDescent="0.25">
      <c r="A608" s="36" t="s">
        <v>668</v>
      </c>
      <c r="B608" s="26">
        <v>30776</v>
      </c>
      <c r="C608" s="26">
        <v>31600</v>
      </c>
      <c r="D608" s="55">
        <f>ROUND('BEBR 2017 Estimates'!B672,-2)</f>
        <v>31900</v>
      </c>
      <c r="E608" s="27">
        <f>D608-B608</f>
        <v>1124</v>
      </c>
      <c r="F608" s="27">
        <f>D608-C608</f>
        <v>300</v>
      </c>
      <c r="G608" s="28">
        <f t="shared" ref="G608:H611" si="158">E608/B608</f>
        <v>3.6521965167663116E-2</v>
      </c>
      <c r="H608" s="28">
        <f t="shared" si="158"/>
        <v>9.4936708860759497E-3</v>
      </c>
    </row>
    <row r="609" spans="1:8" ht="15" x14ac:dyDescent="0.2">
      <c r="A609" s="33" t="s">
        <v>483</v>
      </c>
      <c r="B609" s="30">
        <v>293</v>
      </c>
      <c r="C609" s="30">
        <v>290</v>
      </c>
      <c r="D609" s="54">
        <f>ROUND('BEBR 2017 Estimates'!B673,-1)</f>
        <v>280</v>
      </c>
      <c r="E609" s="31">
        <f>D609-B609</f>
        <v>-13</v>
      </c>
      <c r="F609" s="31">
        <f>D609-C609</f>
        <v>-10</v>
      </c>
      <c r="G609" s="32">
        <f t="shared" si="158"/>
        <v>-4.4368600682593858E-2</v>
      </c>
      <c r="H609" s="32">
        <f t="shared" si="158"/>
        <v>-3.4482758620689655E-2</v>
      </c>
    </row>
    <row r="610" spans="1:8" ht="15" x14ac:dyDescent="0.2">
      <c r="A610" s="33" t="s">
        <v>484</v>
      </c>
      <c r="B610" s="30">
        <v>457</v>
      </c>
      <c r="C610" s="30">
        <v>470</v>
      </c>
      <c r="D610" s="54">
        <f>ROUND('BEBR 2017 Estimates'!B674,-1)</f>
        <v>470</v>
      </c>
      <c r="E610" s="31">
        <f>D610-B610</f>
        <v>13</v>
      </c>
      <c r="F610" s="31">
        <f>D610-C610</f>
        <v>0</v>
      </c>
      <c r="G610" s="32">
        <f t="shared" si="158"/>
        <v>2.8446389496717725E-2</v>
      </c>
      <c r="H610" s="32">
        <f t="shared" si="158"/>
        <v>0</v>
      </c>
    </row>
    <row r="611" spans="1:8" ht="15" x14ac:dyDescent="0.2">
      <c r="A611" s="33" t="s">
        <v>143</v>
      </c>
      <c r="B611" s="30">
        <v>30026</v>
      </c>
      <c r="C611" s="30">
        <v>30850</v>
      </c>
      <c r="D611" s="54">
        <f>ROUND('BEBR 2017 Estimates'!B675,-1)</f>
        <v>31170</v>
      </c>
      <c r="E611" s="31">
        <f>D611-B611</f>
        <v>1144</v>
      </c>
      <c r="F611" s="31">
        <f>D611-C611</f>
        <v>320</v>
      </c>
      <c r="G611" s="32">
        <f t="shared" si="158"/>
        <v>3.8100313062012919E-2</v>
      </c>
      <c r="H611" s="32">
        <f t="shared" si="158"/>
        <v>1.0372771474878443E-2</v>
      </c>
    </row>
    <row r="612" spans="1:8" ht="15" x14ac:dyDescent="0.2">
      <c r="A612" s="33"/>
      <c r="B612" s="30"/>
      <c r="C612" s="30"/>
      <c r="D612" s="54"/>
      <c r="E612" s="31"/>
      <c r="F612" s="31"/>
      <c r="G612" s="32"/>
      <c r="H612" s="32"/>
    </row>
    <row r="613" spans="1:8" ht="15.75" x14ac:dyDescent="0.25">
      <c r="A613" s="36" t="s">
        <v>669</v>
      </c>
      <c r="B613" s="26">
        <v>55043</v>
      </c>
      <c r="C613" s="26">
        <v>62900</v>
      </c>
      <c r="D613" s="55">
        <f>ROUND('BEBR 2017 Estimates'!B678,-2)</f>
        <v>65300</v>
      </c>
      <c r="E613" s="27">
        <f>D613-B613</f>
        <v>10257</v>
      </c>
      <c r="F613" s="27">
        <f>D613-C613</f>
        <v>2400</v>
      </c>
      <c r="G613" s="28">
        <f t="shared" ref="G613:H617" si="159">E613/B613</f>
        <v>0.18634522100902931</v>
      </c>
      <c r="H613" s="28">
        <f t="shared" si="159"/>
        <v>3.8155802861685212E-2</v>
      </c>
    </row>
    <row r="614" spans="1:8" ht="15" x14ac:dyDescent="0.2">
      <c r="A614" s="33" t="s">
        <v>486</v>
      </c>
      <c r="B614" s="30">
        <v>5177</v>
      </c>
      <c r="C614" s="30">
        <v>5480</v>
      </c>
      <c r="D614" s="54">
        <f>ROUND('BEBR 2017 Estimates'!B679,-1)</f>
        <v>5470</v>
      </c>
      <c r="E614" s="31">
        <f>D614-B614</f>
        <v>293</v>
      </c>
      <c r="F614" s="31">
        <f>D614-C614</f>
        <v>-10</v>
      </c>
      <c r="G614" s="32">
        <f t="shared" si="159"/>
        <v>5.6596484450453934E-2</v>
      </c>
      <c r="H614" s="32">
        <f t="shared" si="159"/>
        <v>-1.8248175182481751E-3</v>
      </c>
    </row>
    <row r="615" spans="1:8" ht="15" x14ac:dyDescent="0.2">
      <c r="A615" s="33" t="s">
        <v>487</v>
      </c>
      <c r="B615" s="30">
        <v>1787</v>
      </c>
      <c r="C615" s="30">
        <v>3010</v>
      </c>
      <c r="D615" s="54">
        <f>ROUND('BEBR 2017 Estimates'!B680,-1)</f>
        <v>3240</v>
      </c>
      <c r="E615" s="31">
        <f>D615-B615</f>
        <v>1453</v>
      </c>
      <c r="F615" s="31">
        <f>D615-C615</f>
        <v>230</v>
      </c>
      <c r="G615" s="32">
        <f t="shared" si="159"/>
        <v>0.81309457190822609</v>
      </c>
      <c r="H615" s="32">
        <f t="shared" si="159"/>
        <v>7.6411960132890366E-2</v>
      </c>
    </row>
    <row r="616" spans="1:8" ht="15" x14ac:dyDescent="0.2">
      <c r="A616" s="33" t="s">
        <v>488</v>
      </c>
      <c r="B616" s="30">
        <v>644</v>
      </c>
      <c r="C616" s="30">
        <v>600</v>
      </c>
      <c r="D616" s="54">
        <f>ROUND('BEBR 2017 Estimates'!B681,-1)</f>
        <v>600</v>
      </c>
      <c r="E616" s="31">
        <f>D616-B616</f>
        <v>-44</v>
      </c>
      <c r="F616" s="31">
        <f>D616-C616</f>
        <v>0</v>
      </c>
      <c r="G616" s="32">
        <f t="shared" si="159"/>
        <v>-6.8322981366459631E-2</v>
      </c>
      <c r="H616" s="32">
        <f t="shared" si="159"/>
        <v>0</v>
      </c>
    </row>
    <row r="617" spans="1:8" ht="15" x14ac:dyDescent="0.2">
      <c r="A617" s="33" t="s">
        <v>143</v>
      </c>
      <c r="B617" s="30">
        <v>47435</v>
      </c>
      <c r="C617" s="30">
        <v>53860</v>
      </c>
      <c r="D617" s="54">
        <f>ROUND('BEBR 2017 Estimates'!B682,-1)</f>
        <v>55990</v>
      </c>
      <c r="E617" s="31">
        <f>D617-B617</f>
        <v>8555</v>
      </c>
      <c r="F617" s="31">
        <f>D617-C617</f>
        <v>2130</v>
      </c>
      <c r="G617" s="32">
        <f t="shared" si="159"/>
        <v>0.18035206071466217</v>
      </c>
      <c r="H617" s="32">
        <f t="shared" si="159"/>
        <v>3.954697363535091E-2</v>
      </c>
    </row>
    <row r="618" spans="1:8" ht="15" x14ac:dyDescent="0.2">
      <c r="A618" s="33"/>
      <c r="B618" s="30"/>
      <c r="C618" s="30"/>
      <c r="D618" s="54"/>
      <c r="E618" s="31"/>
      <c r="F618" s="31"/>
      <c r="G618" s="32"/>
      <c r="H618" s="32"/>
    </row>
    <row r="619" spans="1:8" ht="15.75" x14ac:dyDescent="0.25">
      <c r="A619" s="36" t="s">
        <v>670</v>
      </c>
      <c r="B619" s="26">
        <v>24896</v>
      </c>
      <c r="C619" s="26">
        <v>24900</v>
      </c>
      <c r="D619" s="55">
        <f>ROUND('BEBR 2017 Estimates'!B685,-2)</f>
        <v>25000</v>
      </c>
      <c r="E619" s="27">
        <f t="shared" ref="E619:E625" si="160">D619-B619</f>
        <v>104</v>
      </c>
      <c r="F619" s="27">
        <f t="shared" ref="F619:F625" si="161">D619-C619</f>
        <v>100</v>
      </c>
      <c r="G619" s="28">
        <f t="shared" ref="G619:H625" si="162">E619/B619</f>
        <v>4.177377892030848E-3</v>
      </c>
      <c r="H619" s="28">
        <f t="shared" si="162"/>
        <v>4.0160642570281121E-3</v>
      </c>
    </row>
    <row r="620" spans="1:8" ht="15" x14ac:dyDescent="0.2">
      <c r="A620" s="33" t="s">
        <v>490</v>
      </c>
      <c r="B620" s="30">
        <v>411</v>
      </c>
      <c r="C620" s="30">
        <v>290</v>
      </c>
      <c r="D620" s="54">
        <f>ROUND('BEBR 2017 Estimates'!B686,-1)</f>
        <v>290</v>
      </c>
      <c r="E620" s="31">
        <f t="shared" si="160"/>
        <v>-121</v>
      </c>
      <c r="F620" s="31">
        <f t="shared" si="161"/>
        <v>0</v>
      </c>
      <c r="G620" s="32">
        <f t="shared" si="162"/>
        <v>-0.2944038929440389</v>
      </c>
      <c r="H620" s="32">
        <f t="shared" si="162"/>
        <v>0</v>
      </c>
    </row>
    <row r="621" spans="1:8" ht="15" x14ac:dyDescent="0.2">
      <c r="A621" s="33" t="s">
        <v>491</v>
      </c>
      <c r="B621" s="30">
        <v>3605</v>
      </c>
      <c r="C621" s="30">
        <v>3460</v>
      </c>
      <c r="D621" s="54">
        <f>ROUND('BEBR 2017 Estimates'!B687,-1)</f>
        <v>3470</v>
      </c>
      <c r="E621" s="31">
        <f t="shared" si="160"/>
        <v>-135</v>
      </c>
      <c r="F621" s="31">
        <f t="shared" si="161"/>
        <v>10</v>
      </c>
      <c r="G621" s="32">
        <f t="shared" si="162"/>
        <v>-3.7447988904299581E-2</v>
      </c>
      <c r="H621" s="32">
        <f t="shared" si="162"/>
        <v>2.8901734104046241E-3</v>
      </c>
    </row>
    <row r="622" spans="1:8" ht="15" x14ac:dyDescent="0.2">
      <c r="A622" s="33" t="s">
        <v>492</v>
      </c>
      <c r="B622" s="30">
        <v>270</v>
      </c>
      <c r="C622" s="30">
        <v>230</v>
      </c>
      <c r="D622" s="54">
        <f>ROUND('BEBR 2017 Estimates'!B688,-1)</f>
        <v>230</v>
      </c>
      <c r="E622" s="31">
        <f t="shared" si="160"/>
        <v>-40</v>
      </c>
      <c r="F622" s="31">
        <f t="shared" si="161"/>
        <v>0</v>
      </c>
      <c r="G622" s="32">
        <f t="shared" si="162"/>
        <v>-0.14814814814814814</v>
      </c>
      <c r="H622" s="32">
        <f t="shared" si="162"/>
        <v>0</v>
      </c>
    </row>
    <row r="623" spans="1:8" ht="15" x14ac:dyDescent="0.2">
      <c r="A623" s="33" t="s">
        <v>493</v>
      </c>
      <c r="B623" s="30">
        <v>687</v>
      </c>
      <c r="C623" s="30">
        <v>750</v>
      </c>
      <c r="D623" s="54">
        <f>ROUND('BEBR 2017 Estimates'!B689,-1)</f>
        <v>740</v>
      </c>
      <c r="E623" s="31">
        <f t="shared" si="160"/>
        <v>53</v>
      </c>
      <c r="F623" s="31">
        <f t="shared" si="161"/>
        <v>-10</v>
      </c>
      <c r="G623" s="32">
        <f t="shared" si="162"/>
        <v>7.7147016011644837E-2</v>
      </c>
      <c r="H623" s="32">
        <f t="shared" si="162"/>
        <v>-1.3333333333333334E-2</v>
      </c>
    </row>
    <row r="624" spans="1:8" ht="15" x14ac:dyDescent="0.2">
      <c r="A624" s="33" t="s">
        <v>494</v>
      </c>
      <c r="B624" s="30">
        <v>383</v>
      </c>
      <c r="C624" s="30">
        <v>380</v>
      </c>
      <c r="D624" s="54">
        <f>ROUND('BEBR 2017 Estimates'!B690,-1)</f>
        <v>380</v>
      </c>
      <c r="E624" s="31">
        <f t="shared" si="160"/>
        <v>-3</v>
      </c>
      <c r="F624" s="31">
        <f t="shared" si="161"/>
        <v>0</v>
      </c>
      <c r="G624" s="32">
        <f t="shared" si="162"/>
        <v>-7.832898172323759E-3</v>
      </c>
      <c r="H624" s="32">
        <f t="shared" si="162"/>
        <v>0</v>
      </c>
    </row>
    <row r="625" spans="1:12" ht="15" x14ac:dyDescent="0.2">
      <c r="A625" s="33" t="s">
        <v>143</v>
      </c>
      <c r="B625" s="30">
        <v>19540</v>
      </c>
      <c r="C625" s="30">
        <v>19770</v>
      </c>
      <c r="D625" s="54">
        <f>ROUND('BEBR 2017 Estimates'!B691,-1)</f>
        <v>19870</v>
      </c>
      <c r="E625" s="31">
        <f t="shared" si="160"/>
        <v>330</v>
      </c>
      <c r="F625" s="31">
        <f t="shared" si="161"/>
        <v>100</v>
      </c>
      <c r="G625" s="32">
        <f t="shared" si="162"/>
        <v>1.6888433981576252E-2</v>
      </c>
      <c r="H625" s="32">
        <f t="shared" si="162"/>
        <v>5.0581689428426911E-3</v>
      </c>
    </row>
    <row r="626" spans="1:12" ht="15" x14ac:dyDescent="0.2">
      <c r="A626" s="33"/>
      <c r="B626" s="39"/>
      <c r="C626" s="39"/>
      <c r="D626" s="56"/>
      <c r="E626" s="40"/>
      <c r="F626" s="41"/>
      <c r="G626" s="42"/>
      <c r="H626" s="43"/>
    </row>
    <row r="627" spans="1:12" ht="15.75" x14ac:dyDescent="0.25">
      <c r="A627" s="58" t="s">
        <v>495</v>
      </c>
      <c r="B627" s="44">
        <f>B7+B19+B24+B34+B41+B60+B95+B100+B104+B109+B116+B122+B127+B131+B136+B143+B148+B156+B161+B170+B176+B180+B185+B191+B197+B202+B207+B213+B219+B227+B235+B249+B253+B257+B275+B284+B288+B299+B303+B309+B318+B326+B333+B371+B379+B385+B397+B401+B417+B422+B464+B473+B500+B520+B528+B535+B541+B547+B554+B564+B572+B577+B581+B587+B608+B613+B619</f>
        <v>18801332</v>
      </c>
      <c r="C627" s="44">
        <f>C7+C19+C24+C34+C41+C60+C95+C100+C104+C109+C116+C122+C127+C131+C136+C143+C148+C156+C161+C170+C176+C180+C185+C191+C197+C202+C207+C213+C219+C227+C235+C249+C253+C257+C275+C284+C288+C299+C303+C309+C318+C326+C333+C371+C379+C385+C397+C401+C417+C422+C464+C473+C500+C520+C528+C535+C541+C547+C554+C564+C572+C577+C581+C587+C608+C613+C619</f>
        <v>20148400</v>
      </c>
      <c r="D627" s="44">
        <f>D7+D19+D24+D34+D41+D60+D95+D100+D104+D109+D116+D122+D127+D131+D136+D143+D148+D156+D161+D170+D176+D180+D185+D191+D197+D202+D207+D213+D219+D227+D235+D249+D253+D257+D275+D284+D288+D299+D303+D309+D318+D326+D333+D371+D379+D385+D397+D401+D417+D422+D464+D473+D500+D520+D528+D535+D541+D547+D554+D564+D572+D577+D581+D587+D608+D613+D619</f>
        <v>20484100</v>
      </c>
      <c r="E627" s="44">
        <f>D627-B627</f>
        <v>1682768</v>
      </c>
      <c r="F627" s="44">
        <f>D627-C627</f>
        <v>335700</v>
      </c>
      <c r="G627" s="45">
        <f t="shared" ref="G627:H629" si="163">E627/B627</f>
        <v>8.950259481615451E-2</v>
      </c>
      <c r="H627" s="59">
        <f t="shared" si="163"/>
        <v>1.666137261519525E-2</v>
      </c>
    </row>
    <row r="628" spans="1:12" ht="15.75" x14ac:dyDescent="0.25">
      <c r="A628" s="58" t="s">
        <v>496</v>
      </c>
      <c r="B628" s="46">
        <f>B627-B629</f>
        <v>9453181</v>
      </c>
      <c r="C628" s="46">
        <f>C627-C629</f>
        <v>10203340</v>
      </c>
      <c r="D628" s="46">
        <f>D627-D629</f>
        <v>10368700</v>
      </c>
      <c r="E628" s="44">
        <f>D628-B628</f>
        <v>915519</v>
      </c>
      <c r="F628" s="44">
        <f>D628-C628</f>
        <v>165360</v>
      </c>
      <c r="G628" s="59">
        <f t="shared" si="163"/>
        <v>9.6847717186415869E-2</v>
      </c>
      <c r="H628" s="59">
        <f t="shared" si="163"/>
        <v>1.6206457885359109E-2</v>
      </c>
      <c r="L628" s="190"/>
    </row>
    <row r="629" spans="1:12" ht="15.75" x14ac:dyDescent="0.25">
      <c r="A629" s="58" t="s">
        <v>19</v>
      </c>
      <c r="B629" s="26">
        <f>B17+B22+B32+B39+B58+B93+B98+B102+B107+B114+B120+B125+B129+B134+B146+B154+B159+B168+B174+B178+B183+B189+B195+B200+B205+B211+B217+B225+B399+B233+B247+B251+B255+B273+B282+B286+B297+B301+B307+B316+B324+B331+B369+B377+B383+B395+B415+B420+B462+B471+B498+B518+B526+B533+B539+B545+B552+B562+B570+B575+B579+B585+B606+B611+B617+B625</f>
        <v>9348151</v>
      </c>
      <c r="C629" s="26">
        <f>C17+C22+C32+C39+C58+C93+C98+C102+C107+C114+C120+C125+C129+C134+C146+C154+C159+C168+C174+C178+C183+C189+C195+C200+C205+C211+C217+C225+C399+C233+C247+C251+C255+C273+C282+C286+C297+C301+C307+C316+C324+C331+C369+C377+C383+C395+C415+C420+C462+C471+C498+C518+C526+C533+C539+C545+C552+C562+C570+C575+C579+C585+C606+C611+C617+C625</f>
        <v>9945060</v>
      </c>
      <c r="D629" s="26">
        <f>D17+D22+D32+D39+D58+D93+D98+D102+D107+D114+D120+D125+D129+D134+D146+D154+D159+D168+D174+D178+D183+D189+D195+D200+D205+D211+D217+D225+D399+D233+D247+D251+D255+D273+D282+D286+D297+D301+D307+D316+D324+D331+D369+D377+D383+D395+D415+D420+D462+D471+D498+D518+D526+D533+D539+D545+D552+D562+D570+D575+D579+D585+D606+D611+D617+D625</f>
        <v>10115400</v>
      </c>
      <c r="E629" s="44">
        <f>D629-B629</f>
        <v>767249</v>
      </c>
      <c r="F629" s="44">
        <f>D629-C629</f>
        <v>170340</v>
      </c>
      <c r="G629" s="59">
        <f t="shared" si="163"/>
        <v>8.2074947227531947E-2</v>
      </c>
      <c r="H629" s="59">
        <f t="shared" si="163"/>
        <v>1.7128101791241079E-2</v>
      </c>
      <c r="L629" s="190"/>
    </row>
    <row r="630" spans="1:12" x14ac:dyDescent="0.2">
      <c r="A630" s="47"/>
      <c r="B630" s="48"/>
      <c r="C630" s="48"/>
      <c r="D630" s="48"/>
    </row>
    <row r="631" spans="1:12" x14ac:dyDescent="0.2">
      <c r="A631" s="47"/>
      <c r="B631" s="48"/>
      <c r="C631" s="48"/>
      <c r="D631" s="48"/>
    </row>
    <row r="632" spans="1:12" x14ac:dyDescent="0.2">
      <c r="A632" s="18" t="s">
        <v>497</v>
      </c>
    </row>
    <row r="633" spans="1:12" x14ac:dyDescent="0.2">
      <c r="A633" s="17" t="s">
        <v>672</v>
      </c>
    </row>
    <row r="634" spans="1:12" x14ac:dyDescent="0.2">
      <c r="A634" s="17" t="s">
        <v>673</v>
      </c>
    </row>
    <row r="635" spans="1:12" x14ac:dyDescent="0.2">
      <c r="A635" s="17" t="s">
        <v>674</v>
      </c>
    </row>
    <row r="636" spans="1:12" x14ac:dyDescent="0.2">
      <c r="A636" s="17" t="s">
        <v>675</v>
      </c>
    </row>
    <row r="637" spans="1:12" x14ac:dyDescent="0.2">
      <c r="A637" s="17" t="s">
        <v>1484</v>
      </c>
    </row>
    <row r="638" spans="1:12" x14ac:dyDescent="0.2">
      <c r="A638" s="17" t="s">
        <v>1485</v>
      </c>
    </row>
    <row r="639" spans="1:12" ht="5.0999999999999996" customHeight="1" x14ac:dyDescent="0.2"/>
    <row r="640" spans="1:12" x14ac:dyDescent="0.2">
      <c r="A640" s="18" t="s">
        <v>500</v>
      </c>
      <c r="B640" s="48"/>
      <c r="C640" s="48"/>
      <c r="D640" s="48"/>
    </row>
    <row r="641" spans="1:4" x14ac:dyDescent="0.2">
      <c r="A641" s="17" t="s">
        <v>501</v>
      </c>
      <c r="B641" s="48"/>
      <c r="C641" s="48"/>
      <c r="D641" s="48"/>
    </row>
    <row r="642" spans="1:4" x14ac:dyDescent="0.2">
      <c r="A642" s="17" t="s">
        <v>502</v>
      </c>
      <c r="B642" s="48"/>
      <c r="C642" s="48"/>
      <c r="D642" s="48"/>
    </row>
    <row r="643" spans="1:4" x14ac:dyDescent="0.2">
      <c r="A643" s="17" t="s">
        <v>680</v>
      </c>
      <c r="B643" s="48"/>
      <c r="C643" s="48"/>
      <c r="D643" s="48"/>
    </row>
  </sheetData>
  <mergeCells count="4">
    <mergeCell ref="E3:F3"/>
    <mergeCell ref="G3:H3"/>
    <mergeCell ref="A1:H1"/>
    <mergeCell ref="A2:H2"/>
  </mergeCells>
  <printOptions horizontalCentered="1"/>
  <pageMargins left="0.75" right="0.75" top="0.7" bottom="0.7" header="0.5" footer="0.25"/>
  <pageSetup scale="62" orientation="portrait" r:id="rId1"/>
  <headerFooter alignWithMargins="0">
    <oddHeader>&amp;C&amp;14FLORIDA DEPARTMENT OF TRANSPORTATION&amp;R&amp;G</oddHeader>
    <oddFooter>&amp;L&amp;11December 2017&amp;C&amp;11Forecasting and Trends Office
http://www.fdot.gov/planning/demographic/&amp;R&amp;11Page &amp;P of &amp;N</oddFooter>
  </headerFooter>
  <rowBreaks count="9" manualBreakCount="9">
    <brk id="69" max="7" man="1"/>
    <brk id="135" max="16383" man="1"/>
    <brk id="200" max="16383" man="1"/>
    <brk id="266" max="16383" man="1"/>
    <brk id="332" max="16383" man="1"/>
    <brk id="395" max="16383" man="1"/>
    <brk id="462" max="16383" man="1"/>
    <brk id="527" max="16383" man="1"/>
    <brk id="592" max="7" man="1"/>
  </rowBreaks>
  <ignoredErrors>
    <ignoredError sqref="G460:H460" formula="1"/>
  </ignoredError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2A3EDA-F42E-4273-A0A5-218FFE8EFAF1}">
  <dimension ref="A1:H632"/>
  <sheetViews>
    <sheetView zoomScaleNormal="100" workbookViewId="0">
      <pane ySplit="6" topLeftCell="A52" activePane="bottomLeft" state="frozen"/>
      <selection activeCell="O27" sqref="O27"/>
      <selection pane="bottomLeft" activeCell="H8" sqref="H8"/>
    </sheetView>
  </sheetViews>
  <sheetFormatPr defaultColWidth="9.140625" defaultRowHeight="15" x14ac:dyDescent="0.25"/>
  <cols>
    <col min="1" max="1" width="27.5703125" style="373" customWidth="1"/>
    <col min="2" max="3" width="12.7109375" style="366" customWidth="1"/>
    <col min="4" max="6" width="12.7109375" style="372" customWidth="1"/>
    <col min="7" max="16384" width="9.140625" style="353"/>
  </cols>
  <sheetData>
    <row r="1" spans="1:8" ht="17.25" x14ac:dyDescent="0.3">
      <c r="A1" s="479" t="s">
        <v>504</v>
      </c>
      <c r="B1" s="479"/>
      <c r="C1" s="479"/>
      <c r="D1" s="479"/>
      <c r="E1" s="479"/>
      <c r="F1" s="479"/>
    </row>
    <row r="3" spans="1:8" ht="14.1" customHeight="1" x14ac:dyDescent="0.25">
      <c r="A3" s="354"/>
      <c r="B3" s="353"/>
      <c r="C3" s="353"/>
      <c r="D3" s="353"/>
      <c r="E3" s="355"/>
      <c r="F3" s="356" t="s">
        <v>505</v>
      </c>
    </row>
    <row r="4" spans="1:8" ht="14.1" customHeight="1" x14ac:dyDescent="0.25">
      <c r="A4" s="357"/>
      <c r="B4" s="358" t="s">
        <v>6</v>
      </c>
      <c r="C4" s="358" t="s">
        <v>6</v>
      </c>
      <c r="D4" s="358" t="s">
        <v>506</v>
      </c>
      <c r="E4" s="358" t="s">
        <v>507</v>
      </c>
      <c r="F4" s="358" t="s">
        <v>7</v>
      </c>
    </row>
    <row r="5" spans="1:8" ht="14.1" customHeight="1" x14ac:dyDescent="0.25">
      <c r="A5" s="357" t="s">
        <v>508</v>
      </c>
      <c r="B5" s="359" t="s">
        <v>7</v>
      </c>
      <c r="C5" s="359" t="s">
        <v>509</v>
      </c>
      <c r="D5" s="359" t="s">
        <v>510</v>
      </c>
      <c r="E5" s="358" t="s">
        <v>6</v>
      </c>
      <c r="F5" s="358" t="s">
        <v>511</v>
      </c>
    </row>
    <row r="6" spans="1:8" ht="14.1" customHeight="1" x14ac:dyDescent="0.25">
      <c r="A6" s="360" t="s">
        <v>512</v>
      </c>
      <c r="B6" s="362">
        <v>45017</v>
      </c>
      <c r="C6" s="361" t="s">
        <v>513</v>
      </c>
      <c r="D6" s="362">
        <v>43922</v>
      </c>
      <c r="E6" s="362">
        <v>45017</v>
      </c>
      <c r="F6" s="362">
        <v>45017</v>
      </c>
    </row>
    <row r="7" spans="1:8" ht="14.1" customHeight="1" x14ac:dyDescent="0.25">
      <c r="A7" s="354"/>
      <c r="B7" s="358"/>
      <c r="C7" s="358"/>
      <c r="D7" s="358"/>
      <c r="E7" s="358"/>
      <c r="F7" s="358"/>
      <c r="H7" s="353" t="s">
        <v>514</v>
      </c>
    </row>
    <row r="8" spans="1:8" ht="14.1" customHeight="1" x14ac:dyDescent="0.25">
      <c r="A8" s="363" t="s">
        <v>515</v>
      </c>
      <c r="B8" s="364">
        <v>293040</v>
      </c>
      <c r="C8" s="364">
        <v>14572</v>
      </c>
      <c r="D8" s="364">
        <v>278468</v>
      </c>
      <c r="E8" s="466">
        <v>894</v>
      </c>
      <c r="F8" s="466">
        <v>292146</v>
      </c>
      <c r="H8" s="377">
        <f>D8-BEBR2024!D8</f>
        <v>0</v>
      </c>
    </row>
    <row r="9" spans="1:8" ht="14.1" customHeight="1" x14ac:dyDescent="0.25">
      <c r="A9" s="365" t="s">
        <v>10</v>
      </c>
      <c r="B9" s="364">
        <v>11015</v>
      </c>
      <c r="C9" s="364">
        <v>441</v>
      </c>
      <c r="D9" s="364">
        <v>10574</v>
      </c>
      <c r="E9" s="466">
        <v>0</v>
      </c>
      <c r="F9" s="466">
        <v>11015</v>
      </c>
      <c r="H9" s="377">
        <f>D9-BEBR2024!D9</f>
        <v>0</v>
      </c>
    </row>
    <row r="10" spans="1:8" ht="14.1" customHeight="1" x14ac:dyDescent="0.25">
      <c r="A10" s="365" t="s">
        <v>11</v>
      </c>
      <c r="B10" s="364">
        <v>1160</v>
      </c>
      <c r="C10" s="364">
        <v>20</v>
      </c>
      <c r="D10" s="364">
        <v>1140</v>
      </c>
      <c r="E10" s="466">
        <v>0</v>
      </c>
      <c r="F10" s="466">
        <v>1160</v>
      </c>
      <c r="H10" s="377">
        <f>D10-BEBR2024!D10</f>
        <v>0</v>
      </c>
    </row>
    <row r="11" spans="1:8" ht="14.1" customHeight="1" x14ac:dyDescent="0.25">
      <c r="A11" s="365" t="s">
        <v>12</v>
      </c>
      <c r="B11" s="364">
        <v>147865</v>
      </c>
      <c r="C11" s="364">
        <v>6780</v>
      </c>
      <c r="D11" s="364">
        <v>141085</v>
      </c>
      <c r="E11" s="466">
        <v>663</v>
      </c>
      <c r="F11" s="466">
        <v>147202</v>
      </c>
      <c r="H11" s="377">
        <f>D11-BEBR2024!D11</f>
        <v>0</v>
      </c>
    </row>
    <row r="12" spans="1:8" ht="14.1" customHeight="1" x14ac:dyDescent="0.25">
      <c r="A12" s="365" t="s">
        <v>13</v>
      </c>
      <c r="B12" s="364">
        <v>1462</v>
      </c>
      <c r="C12" s="364">
        <v>-16</v>
      </c>
      <c r="D12" s="364">
        <v>1478</v>
      </c>
      <c r="E12" s="466">
        <v>0</v>
      </c>
      <c r="F12" s="466">
        <v>1462</v>
      </c>
      <c r="H12" s="377">
        <f>D12-BEBR2024!D12</f>
        <v>0</v>
      </c>
    </row>
    <row r="13" spans="1:8" ht="13.15" customHeight="1" x14ac:dyDescent="0.25">
      <c r="A13" s="365" t="s">
        <v>14</v>
      </c>
      <c r="B13" s="364">
        <v>6975</v>
      </c>
      <c r="C13" s="364">
        <v>760</v>
      </c>
      <c r="D13" s="364">
        <v>6215</v>
      </c>
      <c r="E13" s="466">
        <v>0</v>
      </c>
      <c r="F13" s="466">
        <v>6975</v>
      </c>
      <c r="H13" s="377">
        <f>D13-BEBR2024!D13</f>
        <v>0</v>
      </c>
    </row>
    <row r="14" spans="1:8" ht="14.1" customHeight="1" x14ac:dyDescent="0.25">
      <c r="A14" s="365" t="s">
        <v>15</v>
      </c>
      <c r="B14" s="364">
        <v>305</v>
      </c>
      <c r="C14" s="364">
        <v>-11</v>
      </c>
      <c r="D14" s="364">
        <v>316</v>
      </c>
      <c r="E14" s="466">
        <v>0</v>
      </c>
      <c r="F14" s="466">
        <v>305</v>
      </c>
      <c r="H14" s="377">
        <f>D14-BEBR2024!D14</f>
        <v>0</v>
      </c>
    </row>
    <row r="15" spans="1:8" ht="14.1" customHeight="1" x14ac:dyDescent="0.25">
      <c r="A15" s="365" t="s">
        <v>16</v>
      </c>
      <c r="B15" s="364">
        <v>660</v>
      </c>
      <c r="C15" s="364">
        <v>12</v>
      </c>
      <c r="D15" s="364">
        <v>648</v>
      </c>
      <c r="E15" s="466">
        <v>0</v>
      </c>
      <c r="F15" s="466">
        <v>660</v>
      </c>
      <c r="H15" s="377">
        <f>D15-BEBR2024!D15</f>
        <v>0</v>
      </c>
    </row>
    <row r="16" spans="1:8" ht="14.1" customHeight="1" x14ac:dyDescent="0.25">
      <c r="A16" s="365" t="s">
        <v>17</v>
      </c>
      <c r="B16" s="364">
        <v>8503</v>
      </c>
      <c r="C16" s="364">
        <v>1161</v>
      </c>
      <c r="D16" s="364">
        <v>7342</v>
      </c>
      <c r="E16" s="466">
        <v>0</v>
      </c>
      <c r="F16" s="466">
        <v>8503</v>
      </c>
      <c r="H16" s="377">
        <f>D16-BEBR2024!D16</f>
        <v>0</v>
      </c>
    </row>
    <row r="17" spans="1:8" ht="14.1" customHeight="1" x14ac:dyDescent="0.25">
      <c r="A17" s="365" t="s">
        <v>18</v>
      </c>
      <c r="B17" s="364">
        <v>882</v>
      </c>
      <c r="C17" s="364">
        <v>36</v>
      </c>
      <c r="D17" s="364">
        <v>846</v>
      </c>
      <c r="E17" s="466">
        <v>0</v>
      </c>
      <c r="F17" s="466">
        <v>882</v>
      </c>
      <c r="H17" s="377">
        <f>D17-BEBR2024!D17</f>
        <v>0</v>
      </c>
    </row>
    <row r="18" spans="1:8" ht="14.1" customHeight="1" x14ac:dyDescent="0.25">
      <c r="A18" s="365" t="s">
        <v>143</v>
      </c>
      <c r="B18" s="364">
        <v>114213</v>
      </c>
      <c r="C18" s="364">
        <v>5389</v>
      </c>
      <c r="D18" s="364">
        <v>108824</v>
      </c>
      <c r="E18" s="466">
        <v>231</v>
      </c>
      <c r="F18" s="466">
        <v>113982</v>
      </c>
      <c r="H18" s="377">
        <f>D18-BEBR2024!D18</f>
        <v>0</v>
      </c>
    </row>
    <row r="19" spans="1:8" ht="14.1" customHeight="1" x14ac:dyDescent="0.25">
      <c r="A19" s="365" t="s">
        <v>516</v>
      </c>
      <c r="B19" s="364" t="s">
        <v>516</v>
      </c>
      <c r="C19" s="364" t="s">
        <v>516</v>
      </c>
      <c r="D19" s="364" t="s">
        <v>516</v>
      </c>
      <c r="E19" s="466" t="s">
        <v>516</v>
      </c>
      <c r="F19" s="466" t="s">
        <v>516</v>
      </c>
      <c r="H19" s="377" t="e">
        <f>D19-BEBR2024!D19</f>
        <v>#VALUE!</v>
      </c>
    </row>
    <row r="20" spans="1:8" ht="14.1" customHeight="1" x14ac:dyDescent="0.25">
      <c r="A20" s="363" t="s">
        <v>517</v>
      </c>
      <c r="B20" s="364">
        <v>28339</v>
      </c>
      <c r="C20" s="364">
        <v>80</v>
      </c>
      <c r="D20" s="364">
        <v>28259</v>
      </c>
      <c r="E20" s="466">
        <v>1016</v>
      </c>
      <c r="F20" s="466">
        <v>27323</v>
      </c>
      <c r="H20" s="377">
        <f>D20-BEBR2024!D20</f>
        <v>0</v>
      </c>
    </row>
    <row r="21" spans="1:8" ht="14.1" customHeight="1" x14ac:dyDescent="0.25">
      <c r="A21" s="365" t="s">
        <v>21</v>
      </c>
      <c r="B21" s="364">
        <v>457</v>
      </c>
      <c r="C21" s="364">
        <v>-6</v>
      </c>
      <c r="D21" s="364">
        <v>463</v>
      </c>
      <c r="E21" s="466">
        <v>0</v>
      </c>
      <c r="F21" s="466">
        <v>457</v>
      </c>
      <c r="H21" s="377">
        <f>D21-BEBR2024!D21</f>
        <v>0</v>
      </c>
    </row>
    <row r="22" spans="1:8" ht="14.1" customHeight="1" x14ac:dyDescent="0.25">
      <c r="A22" s="365" t="s">
        <v>22</v>
      </c>
      <c r="B22" s="364">
        <v>7754</v>
      </c>
      <c r="C22" s="364">
        <v>450</v>
      </c>
      <c r="D22" s="364">
        <v>7304</v>
      </c>
      <c r="E22" s="466">
        <v>0</v>
      </c>
      <c r="F22" s="466">
        <v>7754</v>
      </c>
      <c r="H22" s="377">
        <f>D22-BEBR2024!D22</f>
        <v>0</v>
      </c>
    </row>
    <row r="23" spans="1:8" ht="14.1" customHeight="1" x14ac:dyDescent="0.25">
      <c r="A23" s="365" t="s">
        <v>143</v>
      </c>
      <c r="B23" s="364">
        <v>20128</v>
      </c>
      <c r="C23" s="364">
        <v>-364</v>
      </c>
      <c r="D23" s="364">
        <v>20492</v>
      </c>
      <c r="E23" s="466">
        <v>1016</v>
      </c>
      <c r="F23" s="466">
        <v>19112</v>
      </c>
      <c r="H23" s="377">
        <f>D23-BEBR2024!D23</f>
        <v>0</v>
      </c>
    </row>
    <row r="24" spans="1:8" ht="14.1" customHeight="1" x14ac:dyDescent="0.25">
      <c r="A24" s="365" t="s">
        <v>516</v>
      </c>
      <c r="B24" s="354" t="s">
        <v>516</v>
      </c>
      <c r="C24" s="354" t="s">
        <v>516</v>
      </c>
      <c r="D24" s="354" t="s">
        <v>516</v>
      </c>
      <c r="E24" s="354" t="s">
        <v>516</v>
      </c>
      <c r="F24" s="354" t="s">
        <v>516</v>
      </c>
      <c r="H24" s="377" t="e">
        <f>D24-BEBR2024!D24</f>
        <v>#VALUE!</v>
      </c>
    </row>
    <row r="25" spans="1:8" ht="14.1" customHeight="1" x14ac:dyDescent="0.25">
      <c r="A25" s="363" t="s">
        <v>518</v>
      </c>
      <c r="B25" s="364">
        <v>187545</v>
      </c>
      <c r="C25" s="364">
        <v>12329</v>
      </c>
      <c r="D25" s="364">
        <v>175216</v>
      </c>
      <c r="E25" s="466">
        <v>1128</v>
      </c>
      <c r="F25" s="466">
        <v>186417</v>
      </c>
      <c r="H25" s="377">
        <f>D25-BEBR2024!D25</f>
        <v>0</v>
      </c>
    </row>
    <row r="26" spans="1:8" ht="14.1" customHeight="1" x14ac:dyDescent="0.25">
      <c r="A26" s="365" t="s">
        <v>24</v>
      </c>
      <c r="B26" s="364">
        <v>13200</v>
      </c>
      <c r="C26" s="364">
        <v>155</v>
      </c>
      <c r="D26" s="364">
        <v>13045</v>
      </c>
      <c r="E26" s="466">
        <v>0</v>
      </c>
      <c r="F26" s="466">
        <v>13200</v>
      </c>
      <c r="H26" s="377">
        <f>D26-BEBR2024!D26</f>
        <v>0</v>
      </c>
    </row>
    <row r="27" spans="1:8" ht="14.1" customHeight="1" x14ac:dyDescent="0.25">
      <c r="A27" s="365" t="s">
        <v>25</v>
      </c>
      <c r="B27" s="364">
        <v>19432</v>
      </c>
      <c r="C27" s="364">
        <v>737</v>
      </c>
      <c r="D27" s="364">
        <v>18695</v>
      </c>
      <c r="E27" s="466">
        <v>6</v>
      </c>
      <c r="F27" s="466">
        <v>19426</v>
      </c>
      <c r="H27" s="377">
        <f>D27-BEBR2024!D27</f>
        <v>0</v>
      </c>
    </row>
    <row r="28" spans="1:8" ht="14.1" customHeight="1" x14ac:dyDescent="0.25">
      <c r="A28" s="365" t="s">
        <v>26</v>
      </c>
      <c r="B28" s="364">
        <v>1285</v>
      </c>
      <c r="C28" s="364">
        <v>369</v>
      </c>
      <c r="D28" s="364">
        <v>916</v>
      </c>
      <c r="E28" s="466">
        <v>0</v>
      </c>
      <c r="F28" s="466">
        <v>1285</v>
      </c>
      <c r="H28" s="377">
        <f>D28-BEBR2024!D28</f>
        <v>0</v>
      </c>
    </row>
    <row r="29" spans="1:8" ht="14.1" customHeight="1" x14ac:dyDescent="0.25">
      <c r="A29" s="365" t="s">
        <v>27</v>
      </c>
      <c r="B29" s="364">
        <v>37526</v>
      </c>
      <c r="C29" s="364">
        <v>4587</v>
      </c>
      <c r="D29" s="467">
        <v>32939</v>
      </c>
      <c r="E29" s="466">
        <v>152</v>
      </c>
      <c r="F29" s="466">
        <v>37374</v>
      </c>
      <c r="H29" s="377">
        <f>D29-BEBR2024!D29</f>
        <v>0</v>
      </c>
    </row>
    <row r="30" spans="1:8" ht="14.1" customHeight="1" x14ac:dyDescent="0.25">
      <c r="A30" s="365" t="s">
        <v>28</v>
      </c>
      <c r="B30" s="364">
        <v>19842</v>
      </c>
      <c r="C30" s="364">
        <v>1748</v>
      </c>
      <c r="D30" s="364">
        <v>18094</v>
      </c>
      <c r="E30" s="466">
        <v>0</v>
      </c>
      <c r="F30" s="466">
        <v>19842</v>
      </c>
      <c r="H30" s="377">
        <f>D30-BEBR2024!D30</f>
        <v>0</v>
      </c>
    </row>
    <row r="31" spans="1:8" ht="14.1" customHeight="1" x14ac:dyDescent="0.25">
      <c r="A31" s="365" t="s">
        <v>29</v>
      </c>
      <c r="B31" s="364">
        <v>4279</v>
      </c>
      <c r="C31" s="364">
        <v>269</v>
      </c>
      <c r="D31" s="364">
        <v>4010</v>
      </c>
      <c r="E31" s="466">
        <v>0</v>
      </c>
      <c r="F31" s="466">
        <v>4279</v>
      </c>
      <c r="H31" s="377">
        <f>D31-BEBR2024!D31</f>
        <v>0</v>
      </c>
    </row>
    <row r="32" spans="1:8" ht="14.1" customHeight="1" x14ac:dyDescent="0.25">
      <c r="A32" s="365" t="s">
        <v>30</v>
      </c>
      <c r="B32" s="364">
        <v>8510</v>
      </c>
      <c r="C32" s="364">
        <v>435</v>
      </c>
      <c r="D32" s="364">
        <v>8075</v>
      </c>
      <c r="E32" s="466">
        <v>0</v>
      </c>
      <c r="F32" s="466">
        <v>8510</v>
      </c>
      <c r="H32" s="377">
        <f>D32-BEBR2024!D32</f>
        <v>0</v>
      </c>
    </row>
    <row r="33" spans="1:8" ht="14.1" customHeight="1" x14ac:dyDescent="0.25">
      <c r="A33" s="365" t="s">
        <v>143</v>
      </c>
      <c r="B33" s="364">
        <v>83471</v>
      </c>
      <c r="C33" s="364">
        <v>4029</v>
      </c>
      <c r="D33" s="364">
        <v>79442</v>
      </c>
      <c r="E33" s="466">
        <v>970</v>
      </c>
      <c r="F33" s="466">
        <v>82501</v>
      </c>
      <c r="H33" s="377">
        <f>D33-BEBR2024!D33</f>
        <v>0</v>
      </c>
    </row>
    <row r="34" spans="1:8" ht="14.1" customHeight="1" x14ac:dyDescent="0.25">
      <c r="A34" s="365" t="s">
        <v>516</v>
      </c>
      <c r="B34" s="366" t="s">
        <v>516</v>
      </c>
      <c r="C34" s="366" t="s">
        <v>516</v>
      </c>
      <c r="D34" s="466" t="s">
        <v>516</v>
      </c>
      <c r="E34" s="466" t="s">
        <v>516</v>
      </c>
      <c r="F34" s="466" t="s">
        <v>516</v>
      </c>
      <c r="H34" s="377" t="e">
        <f>D34-BEBR2024!D34</f>
        <v>#VALUE!</v>
      </c>
    </row>
    <row r="35" spans="1:8" ht="14.1" customHeight="1" x14ac:dyDescent="0.25">
      <c r="A35" s="363" t="s">
        <v>519</v>
      </c>
      <c r="B35" s="364">
        <v>27389</v>
      </c>
      <c r="C35" s="364">
        <v>-914</v>
      </c>
      <c r="D35" s="364">
        <v>28303</v>
      </c>
      <c r="E35" s="466">
        <v>2099</v>
      </c>
      <c r="F35" s="466">
        <v>25290</v>
      </c>
      <c r="H35" s="377">
        <f>D35-BEBR2024!D35</f>
        <v>0</v>
      </c>
    </row>
    <row r="36" spans="1:8" ht="14.1" customHeight="1" x14ac:dyDescent="0.25">
      <c r="A36" s="365" t="s">
        <v>32</v>
      </c>
      <c r="B36" s="364">
        <v>331</v>
      </c>
      <c r="C36" s="364">
        <v>9</v>
      </c>
      <c r="D36" s="364">
        <v>322</v>
      </c>
      <c r="E36" s="466">
        <v>0</v>
      </c>
      <c r="F36" s="466">
        <v>331</v>
      </c>
      <c r="H36" s="377">
        <f>D36-BEBR2024!D36</f>
        <v>0</v>
      </c>
    </row>
    <row r="37" spans="1:8" ht="14.1" customHeight="1" x14ac:dyDescent="0.25">
      <c r="A37" s="365" t="s">
        <v>520</v>
      </c>
      <c r="B37" s="364">
        <v>483</v>
      </c>
      <c r="C37" s="364">
        <v>32</v>
      </c>
      <c r="D37" s="364">
        <v>451</v>
      </c>
      <c r="E37" s="466">
        <v>0</v>
      </c>
      <c r="F37" s="466">
        <v>483</v>
      </c>
      <c r="H37" s="377">
        <f>D37-BEBR2024!D37</f>
        <v>0</v>
      </c>
    </row>
    <row r="38" spans="1:8" ht="14.1" customHeight="1" x14ac:dyDescent="0.25">
      <c r="A38" s="365" t="s">
        <v>34</v>
      </c>
      <c r="B38" s="364">
        <v>659</v>
      </c>
      <c r="C38" s="364">
        <v>23</v>
      </c>
      <c r="D38" s="364">
        <v>636</v>
      </c>
      <c r="E38" s="466">
        <v>0</v>
      </c>
      <c r="F38" s="466">
        <v>659</v>
      </c>
      <c r="H38" s="377">
        <f>D38-BEBR2024!D38</f>
        <v>0</v>
      </c>
    </row>
    <row r="39" spans="1:8" ht="14.1" customHeight="1" x14ac:dyDescent="0.25">
      <c r="A39" s="365" t="s">
        <v>35</v>
      </c>
      <c r="B39" s="364">
        <v>6107</v>
      </c>
      <c r="C39" s="364">
        <v>311</v>
      </c>
      <c r="D39" s="364">
        <v>5796</v>
      </c>
      <c r="E39" s="466">
        <v>12</v>
      </c>
      <c r="F39" s="466">
        <v>6095</v>
      </c>
      <c r="H39" s="377">
        <f>D39-BEBR2024!D39</f>
        <v>0</v>
      </c>
    </row>
    <row r="40" spans="1:8" ht="14.1" customHeight="1" x14ac:dyDescent="0.25">
      <c r="A40" s="365" t="s">
        <v>521</v>
      </c>
      <c r="B40" s="364">
        <v>19809</v>
      </c>
      <c r="C40" s="364">
        <v>-1289</v>
      </c>
      <c r="D40" s="364">
        <v>21098</v>
      </c>
      <c r="E40" s="466">
        <v>2087</v>
      </c>
      <c r="F40" s="466">
        <v>17722</v>
      </c>
      <c r="H40" s="377">
        <f>D40-BEBR2024!D40</f>
        <v>0</v>
      </c>
    </row>
    <row r="41" spans="1:8" ht="14.1" customHeight="1" x14ac:dyDescent="0.25">
      <c r="A41" s="365" t="s">
        <v>516</v>
      </c>
      <c r="B41" s="366" t="s">
        <v>516</v>
      </c>
      <c r="C41" s="366" t="s">
        <v>516</v>
      </c>
      <c r="D41" s="466" t="s">
        <v>516</v>
      </c>
      <c r="E41" s="466" t="s">
        <v>516</v>
      </c>
      <c r="F41" s="466" t="s">
        <v>516</v>
      </c>
      <c r="H41" s="377" t="e">
        <f>D41-BEBR2024!D41</f>
        <v>#VALUE!</v>
      </c>
    </row>
    <row r="42" spans="1:8" ht="14.1" customHeight="1" x14ac:dyDescent="0.25">
      <c r="A42" s="363" t="s">
        <v>522</v>
      </c>
      <c r="B42" s="364">
        <v>640773</v>
      </c>
      <c r="C42" s="364">
        <v>34161</v>
      </c>
      <c r="D42" s="364">
        <v>606612</v>
      </c>
      <c r="E42" s="466">
        <v>191</v>
      </c>
      <c r="F42" s="466">
        <v>640582</v>
      </c>
      <c r="H42" s="377">
        <f>D42-BEBR2024!D42</f>
        <v>0</v>
      </c>
    </row>
    <row r="43" spans="1:8" ht="14.1" customHeight="1" x14ac:dyDescent="0.25">
      <c r="A43" s="365" t="s">
        <v>38</v>
      </c>
      <c r="B43" s="364">
        <v>10001</v>
      </c>
      <c r="C43" s="364">
        <v>29</v>
      </c>
      <c r="D43" s="364">
        <v>9972</v>
      </c>
      <c r="E43" s="466">
        <v>0</v>
      </c>
      <c r="F43" s="466">
        <v>10001</v>
      </c>
      <c r="H43" s="377">
        <f>D43-BEBR2024!D43</f>
        <v>0</v>
      </c>
    </row>
    <row r="44" spans="1:8" ht="14.1" customHeight="1" x14ac:dyDescent="0.25">
      <c r="A44" s="365" t="s">
        <v>39</v>
      </c>
      <c r="B44" s="364">
        <v>20670</v>
      </c>
      <c r="C44" s="364">
        <v>1629</v>
      </c>
      <c r="D44" s="364">
        <v>19041</v>
      </c>
      <c r="E44" s="466">
        <v>0</v>
      </c>
      <c r="F44" s="466">
        <v>20670</v>
      </c>
      <c r="H44" s="377">
        <f>D44-BEBR2024!D44</f>
        <v>0</v>
      </c>
    </row>
    <row r="45" spans="1:8" ht="14.1" customHeight="1" x14ac:dyDescent="0.25">
      <c r="A45" s="365" t="s">
        <v>40</v>
      </c>
      <c r="B45" s="364">
        <v>11356</v>
      </c>
      <c r="C45" s="364">
        <v>2</v>
      </c>
      <c r="D45" s="364">
        <v>11354</v>
      </c>
      <c r="E45" s="466">
        <v>0</v>
      </c>
      <c r="F45" s="466">
        <v>11356</v>
      </c>
      <c r="H45" s="377">
        <f>D45-BEBR2024!D45</f>
        <v>0</v>
      </c>
    </row>
    <row r="46" spans="1:8" ht="14.1" customHeight="1" x14ac:dyDescent="0.25">
      <c r="A46" s="365" t="s">
        <v>41</v>
      </c>
      <c r="B46" s="364">
        <v>4996</v>
      </c>
      <c r="C46" s="364">
        <v>487</v>
      </c>
      <c r="D46" s="364">
        <v>4509</v>
      </c>
      <c r="E46" s="466">
        <v>0</v>
      </c>
      <c r="F46" s="466">
        <v>4996</v>
      </c>
      <c r="H46" s="377">
        <f>D46-BEBR2024!D46</f>
        <v>0</v>
      </c>
    </row>
    <row r="47" spans="1:8" ht="14.1" customHeight="1" x14ac:dyDescent="0.25">
      <c r="A47" s="365" t="s">
        <v>42</v>
      </c>
      <c r="B47" s="364">
        <v>3005</v>
      </c>
      <c r="C47" s="364">
        <v>-5</v>
      </c>
      <c r="D47" s="364">
        <v>3010</v>
      </c>
      <c r="E47" s="466">
        <v>0</v>
      </c>
      <c r="F47" s="466">
        <v>3005</v>
      </c>
      <c r="H47" s="377">
        <f>D47-BEBR2024!D47</f>
        <v>0</v>
      </c>
    </row>
    <row r="48" spans="1:8" ht="14.1" customHeight="1" x14ac:dyDescent="0.25">
      <c r="A48" s="365" t="s">
        <v>43</v>
      </c>
      <c r="B48" s="364">
        <v>8982</v>
      </c>
      <c r="C48" s="364">
        <v>-37</v>
      </c>
      <c r="D48" s="364">
        <v>9019</v>
      </c>
      <c r="E48" s="466">
        <v>0</v>
      </c>
      <c r="F48" s="466">
        <v>8982</v>
      </c>
      <c r="H48" s="377">
        <f>D48-BEBR2024!D48</f>
        <v>0</v>
      </c>
    </row>
    <row r="49" spans="1:8" ht="14.1" customHeight="1" x14ac:dyDescent="0.25">
      <c r="A49" s="365" t="s">
        <v>44</v>
      </c>
      <c r="B49" s="364">
        <v>3083</v>
      </c>
      <c r="C49" s="364">
        <v>134</v>
      </c>
      <c r="D49" s="364">
        <v>2949</v>
      </c>
      <c r="E49" s="466">
        <v>0</v>
      </c>
      <c r="F49" s="466">
        <v>3083</v>
      </c>
      <c r="H49" s="377">
        <f>D49-BEBR2024!D49</f>
        <v>0</v>
      </c>
    </row>
    <row r="50" spans="1:8" ht="14.1" customHeight="1" x14ac:dyDescent="0.25">
      <c r="A50" s="365" t="s">
        <v>45</v>
      </c>
      <c r="B50" s="364">
        <v>87662</v>
      </c>
      <c r="C50" s="364">
        <v>2984</v>
      </c>
      <c r="D50" s="467">
        <v>84678</v>
      </c>
      <c r="E50" s="466">
        <v>24</v>
      </c>
      <c r="F50" s="466">
        <v>87638</v>
      </c>
      <c r="H50" s="377">
        <f>D50-BEBR2024!D50</f>
        <v>0</v>
      </c>
    </row>
    <row r="51" spans="1:8" ht="14.1" customHeight="1" x14ac:dyDescent="0.25">
      <c r="A51" s="365" t="s">
        <v>46</v>
      </c>
      <c r="B51" s="364">
        <v>3248</v>
      </c>
      <c r="C51" s="364">
        <v>17</v>
      </c>
      <c r="D51" s="364">
        <v>3231</v>
      </c>
      <c r="E51" s="466">
        <v>0</v>
      </c>
      <c r="F51" s="466">
        <v>3248</v>
      </c>
      <c r="H51" s="377">
        <f>D51-BEBR2024!D51</f>
        <v>0</v>
      </c>
    </row>
    <row r="52" spans="1:8" ht="14.1" customHeight="1" x14ac:dyDescent="0.25">
      <c r="A52" s="365" t="s">
        <v>47</v>
      </c>
      <c r="B52" s="364">
        <v>683</v>
      </c>
      <c r="C52" s="364">
        <v>2</v>
      </c>
      <c r="D52" s="364">
        <v>681</v>
      </c>
      <c r="E52" s="466">
        <v>0</v>
      </c>
      <c r="F52" s="466">
        <v>683</v>
      </c>
      <c r="H52" s="377">
        <f>D52-BEBR2024!D52</f>
        <v>0</v>
      </c>
    </row>
    <row r="53" spans="1:8" ht="14.1" customHeight="1" x14ac:dyDescent="0.25">
      <c r="A53" s="365" t="s">
        <v>48</v>
      </c>
      <c r="B53" s="364">
        <v>133459</v>
      </c>
      <c r="C53" s="364">
        <v>13699</v>
      </c>
      <c r="D53" s="364">
        <v>119760</v>
      </c>
      <c r="E53" s="466">
        <v>0</v>
      </c>
      <c r="F53" s="466">
        <v>133459</v>
      </c>
      <c r="H53" s="377">
        <f>D53-BEBR2024!D53</f>
        <v>0</v>
      </c>
    </row>
    <row r="54" spans="1:8" ht="14.1" customHeight="1" x14ac:dyDescent="0.25">
      <c r="A54" s="365" t="s">
        <v>49</v>
      </c>
      <c r="B54" s="364">
        <v>1197</v>
      </c>
      <c r="C54" s="364">
        <v>-3</v>
      </c>
      <c r="D54" s="364">
        <v>1200</v>
      </c>
      <c r="E54" s="466">
        <v>0</v>
      </c>
      <c r="F54" s="466">
        <v>1197</v>
      </c>
      <c r="H54" s="377">
        <f>D54-BEBR2024!D54</f>
        <v>0</v>
      </c>
    </row>
    <row r="55" spans="1:8" ht="14.1" customHeight="1" x14ac:dyDescent="0.25">
      <c r="A55" s="365" t="s">
        <v>50</v>
      </c>
      <c r="B55" s="364">
        <v>28774</v>
      </c>
      <c r="C55" s="364">
        <v>1096</v>
      </c>
      <c r="D55" s="364">
        <v>27678</v>
      </c>
      <c r="E55" s="466">
        <v>0</v>
      </c>
      <c r="F55" s="466">
        <v>28774</v>
      </c>
      <c r="H55" s="377">
        <f>D55-BEBR2024!D55</f>
        <v>0</v>
      </c>
    </row>
    <row r="56" spans="1:8" ht="14.1" customHeight="1" x14ac:dyDescent="0.25">
      <c r="A56" s="365" t="s">
        <v>51</v>
      </c>
      <c r="B56" s="364">
        <v>11389</v>
      </c>
      <c r="C56" s="364">
        <v>163</v>
      </c>
      <c r="D56" s="364">
        <v>11226</v>
      </c>
      <c r="E56" s="466">
        <v>0</v>
      </c>
      <c r="F56" s="466">
        <v>11389</v>
      </c>
      <c r="H56" s="377">
        <f>D56-BEBR2024!D56</f>
        <v>0</v>
      </c>
    </row>
    <row r="57" spans="1:8" ht="14.1" customHeight="1" x14ac:dyDescent="0.25">
      <c r="A57" s="365" t="s">
        <v>52</v>
      </c>
      <c r="B57" s="364">
        <v>49982</v>
      </c>
      <c r="C57" s="364">
        <v>1193</v>
      </c>
      <c r="D57" s="364">
        <v>48789</v>
      </c>
      <c r="E57" s="466">
        <v>90</v>
      </c>
      <c r="F57" s="466">
        <v>49892</v>
      </c>
      <c r="H57" s="377">
        <f>D57-BEBR2024!D57</f>
        <v>0</v>
      </c>
    </row>
    <row r="58" spans="1:8" ht="14.1" customHeight="1" x14ac:dyDescent="0.25">
      <c r="A58" s="365" t="s">
        <v>53</v>
      </c>
      <c r="B58" s="364">
        <v>29739</v>
      </c>
      <c r="C58" s="364">
        <v>3815</v>
      </c>
      <c r="D58" s="364">
        <v>25924</v>
      </c>
      <c r="E58" s="466">
        <v>0</v>
      </c>
      <c r="F58" s="466">
        <v>29739</v>
      </c>
      <c r="H58" s="377">
        <f>D58-BEBR2024!D58</f>
        <v>0</v>
      </c>
    </row>
    <row r="59" spans="1:8" ht="14.1" customHeight="1" x14ac:dyDescent="0.25">
      <c r="A59" s="365" t="s">
        <v>143</v>
      </c>
      <c r="B59" s="364">
        <v>232547</v>
      </c>
      <c r="C59" s="364">
        <v>8956</v>
      </c>
      <c r="D59" s="364">
        <v>223591</v>
      </c>
      <c r="E59" s="466">
        <v>77</v>
      </c>
      <c r="F59" s="466">
        <v>232470</v>
      </c>
      <c r="H59" s="377">
        <f>D59-BEBR2024!D59</f>
        <v>0</v>
      </c>
    </row>
    <row r="60" spans="1:8" ht="14.1" customHeight="1" x14ac:dyDescent="0.25">
      <c r="A60" s="365" t="s">
        <v>516</v>
      </c>
      <c r="B60" s="364" t="s">
        <v>516</v>
      </c>
      <c r="C60" s="364" t="s">
        <v>516</v>
      </c>
      <c r="D60" s="364" t="s">
        <v>516</v>
      </c>
      <c r="E60" s="466" t="s">
        <v>516</v>
      </c>
      <c r="F60" s="466" t="s">
        <v>516</v>
      </c>
      <c r="H60" s="377" t="e">
        <f>D60-BEBR2024!D60</f>
        <v>#VALUE!</v>
      </c>
    </row>
    <row r="61" spans="1:8" ht="14.1" customHeight="1" x14ac:dyDescent="0.25">
      <c r="A61" s="363" t="s">
        <v>523</v>
      </c>
      <c r="B61" s="364">
        <v>1973579</v>
      </c>
      <c r="C61" s="364">
        <v>29204</v>
      </c>
      <c r="D61" s="364">
        <v>1944375</v>
      </c>
      <c r="E61" s="466">
        <v>778</v>
      </c>
      <c r="F61" s="466">
        <v>1972801</v>
      </c>
      <c r="H61" s="377">
        <f>D61-BEBR2024!D61</f>
        <v>0</v>
      </c>
    </row>
    <row r="62" spans="1:8" ht="14.1" customHeight="1" x14ac:dyDescent="0.25">
      <c r="A62" s="365" t="s">
        <v>55</v>
      </c>
      <c r="B62" s="364">
        <v>57875</v>
      </c>
      <c r="C62" s="364">
        <v>42</v>
      </c>
      <c r="D62" s="364">
        <v>57833</v>
      </c>
      <c r="E62" s="466">
        <v>0</v>
      </c>
      <c r="F62" s="466">
        <v>57875</v>
      </c>
      <c r="H62" s="377">
        <f>D62-BEBR2024!D62</f>
        <v>0</v>
      </c>
    </row>
    <row r="63" spans="1:8" ht="14.1" customHeight="1" x14ac:dyDescent="0.25">
      <c r="A63" s="365" t="s">
        <v>56</v>
      </c>
      <c r="B63" s="364">
        <v>34878</v>
      </c>
      <c r="C63" s="364">
        <v>477</v>
      </c>
      <c r="D63" s="364">
        <v>34401</v>
      </c>
      <c r="E63" s="466">
        <v>6</v>
      </c>
      <c r="F63" s="466">
        <v>34872</v>
      </c>
      <c r="H63" s="377">
        <f>D63-BEBR2024!D63</f>
        <v>0</v>
      </c>
    </row>
    <row r="64" spans="1:8" ht="14.1" customHeight="1" x14ac:dyDescent="0.25">
      <c r="A64" s="365" t="s">
        <v>57</v>
      </c>
      <c r="B64" s="364">
        <v>135010</v>
      </c>
      <c r="C64" s="364">
        <v>616</v>
      </c>
      <c r="D64" s="364">
        <v>134394</v>
      </c>
      <c r="E64" s="466">
        <v>0</v>
      </c>
      <c r="F64" s="466">
        <v>135010</v>
      </c>
      <c r="H64" s="377">
        <f>D64-BEBR2024!D64</f>
        <v>0</v>
      </c>
    </row>
    <row r="65" spans="1:8" ht="14.1" customHeight="1" x14ac:dyDescent="0.25">
      <c r="A65" s="365" t="s">
        <v>58</v>
      </c>
      <c r="B65" s="364">
        <v>32811</v>
      </c>
      <c r="C65" s="364">
        <v>1088</v>
      </c>
      <c r="D65" s="364">
        <v>31723</v>
      </c>
      <c r="E65" s="466">
        <v>0</v>
      </c>
      <c r="F65" s="466">
        <v>32811</v>
      </c>
      <c r="H65" s="377">
        <f>D65-BEBR2024!D65</f>
        <v>0</v>
      </c>
    </row>
    <row r="66" spans="1:8" ht="14.1" customHeight="1" x14ac:dyDescent="0.25">
      <c r="A66" s="365" t="s">
        <v>59</v>
      </c>
      <c r="B66" s="364">
        <v>106989</v>
      </c>
      <c r="C66" s="364">
        <v>1298</v>
      </c>
      <c r="D66" s="364">
        <v>105691</v>
      </c>
      <c r="E66" s="466">
        <v>41</v>
      </c>
      <c r="F66" s="466">
        <v>106948</v>
      </c>
      <c r="H66" s="377">
        <f>D66-BEBR2024!D66</f>
        <v>0</v>
      </c>
    </row>
    <row r="67" spans="1:8" ht="14.1" customHeight="1" x14ac:dyDescent="0.25">
      <c r="A67" s="365" t="s">
        <v>61</v>
      </c>
      <c r="B67" s="364">
        <v>87578</v>
      </c>
      <c r="C67" s="364">
        <v>719</v>
      </c>
      <c r="D67" s="364">
        <v>86859</v>
      </c>
      <c r="E67" s="466">
        <v>0</v>
      </c>
      <c r="F67" s="466">
        <v>87578</v>
      </c>
      <c r="H67" s="377">
        <f>D67-BEBR2024!D67</f>
        <v>0</v>
      </c>
    </row>
    <row r="68" spans="1:8" ht="14.1" customHeight="1" x14ac:dyDescent="0.25">
      <c r="A68" s="365" t="s">
        <v>62</v>
      </c>
      <c r="B68" s="364">
        <v>189118</v>
      </c>
      <c r="C68" s="364">
        <v>6358</v>
      </c>
      <c r="D68" s="364">
        <v>182760</v>
      </c>
      <c r="E68" s="466">
        <v>102</v>
      </c>
      <c r="F68" s="466">
        <v>189016</v>
      </c>
      <c r="H68" s="377">
        <f>D68-BEBR2024!D68</f>
        <v>0</v>
      </c>
    </row>
    <row r="69" spans="1:8" ht="14.1" customHeight="1" x14ac:dyDescent="0.25">
      <c r="A69" s="365" t="s">
        <v>63</v>
      </c>
      <c r="B69" s="364">
        <v>41726</v>
      </c>
      <c r="C69" s="364">
        <v>509</v>
      </c>
      <c r="D69" s="364">
        <v>41217</v>
      </c>
      <c r="E69" s="466">
        <v>0</v>
      </c>
      <c r="F69" s="466">
        <v>41726</v>
      </c>
      <c r="H69" s="377">
        <f>D69-BEBR2024!D69</f>
        <v>0</v>
      </c>
    </row>
    <row r="70" spans="1:8" ht="14.1" customHeight="1" x14ac:dyDescent="0.25">
      <c r="A70" s="365" t="s">
        <v>64</v>
      </c>
      <c r="B70" s="364">
        <v>1980</v>
      </c>
      <c r="C70" s="364">
        <v>-7</v>
      </c>
      <c r="D70" s="364">
        <v>1987</v>
      </c>
      <c r="E70" s="466">
        <v>0</v>
      </c>
      <c r="F70" s="466">
        <v>1980</v>
      </c>
      <c r="H70" s="377">
        <f>D70-BEBR2024!D70</f>
        <v>0</v>
      </c>
    </row>
    <row r="71" spans="1:8" ht="14.1" customHeight="1" x14ac:dyDescent="0.25">
      <c r="A71" s="365" t="s">
        <v>65</v>
      </c>
      <c r="B71" s="364">
        <v>154875</v>
      </c>
      <c r="C71" s="364">
        <v>1808</v>
      </c>
      <c r="D71" s="364">
        <v>153067</v>
      </c>
      <c r="E71" s="466">
        <v>0</v>
      </c>
      <c r="F71" s="466">
        <v>154875</v>
      </c>
      <c r="H71" s="377">
        <f>D71-BEBR2024!D71</f>
        <v>0</v>
      </c>
    </row>
    <row r="72" spans="1:8" ht="14.1" customHeight="1" x14ac:dyDescent="0.25">
      <c r="A72" s="365" t="s">
        <v>66</v>
      </c>
      <c r="B72" s="364">
        <v>6191</v>
      </c>
      <c r="C72" s="364">
        <v>-7</v>
      </c>
      <c r="D72" s="364">
        <v>6198</v>
      </c>
      <c r="E72" s="466">
        <v>0</v>
      </c>
      <c r="F72" s="466">
        <v>6191</v>
      </c>
      <c r="H72" s="377">
        <f>D72-BEBR2024!D72</f>
        <v>0</v>
      </c>
    </row>
    <row r="73" spans="1:8" ht="14.1" customHeight="1" x14ac:dyDescent="0.25">
      <c r="A73" s="365" t="s">
        <v>67</v>
      </c>
      <c r="B73" s="364">
        <v>36792</v>
      </c>
      <c r="C73" s="364">
        <v>838</v>
      </c>
      <c r="D73" s="364">
        <v>35954</v>
      </c>
      <c r="E73" s="466">
        <v>0</v>
      </c>
      <c r="F73" s="466">
        <v>36792</v>
      </c>
      <c r="H73" s="377">
        <f>D73-BEBR2024!D73</f>
        <v>0</v>
      </c>
    </row>
    <row r="74" spans="1:8" ht="14.1" customHeight="1" x14ac:dyDescent="0.25">
      <c r="A74" s="365" t="s">
        <v>68</v>
      </c>
      <c r="B74" s="364">
        <v>74592</v>
      </c>
      <c r="C74" s="364">
        <v>110</v>
      </c>
      <c r="D74" s="364">
        <v>74482</v>
      </c>
      <c r="E74" s="466">
        <v>0</v>
      </c>
      <c r="F74" s="466">
        <v>74592</v>
      </c>
      <c r="H74" s="377">
        <f>D74-BEBR2024!D74</f>
        <v>0</v>
      </c>
    </row>
    <row r="75" spans="1:8" ht="14.1" customHeight="1" x14ac:dyDescent="0.25">
      <c r="A75" s="365" t="s">
        <v>69</v>
      </c>
      <c r="B75" s="364">
        <v>33</v>
      </c>
      <c r="C75" s="364">
        <v>0</v>
      </c>
      <c r="D75" s="364">
        <v>33</v>
      </c>
      <c r="E75" s="466">
        <v>0</v>
      </c>
      <c r="F75" s="466">
        <v>33</v>
      </c>
      <c r="H75" s="377">
        <f>D75-BEBR2024!D75</f>
        <v>0</v>
      </c>
    </row>
    <row r="76" spans="1:8" ht="14.1" customHeight="1" x14ac:dyDescent="0.25">
      <c r="A76" s="365" t="s">
        <v>70</v>
      </c>
      <c r="B76" s="364">
        <v>10504</v>
      </c>
      <c r="C76" s="364">
        <v>18</v>
      </c>
      <c r="D76" s="364">
        <v>10486</v>
      </c>
      <c r="E76" s="466">
        <v>0</v>
      </c>
      <c r="F76" s="466">
        <v>10504</v>
      </c>
      <c r="H76" s="377">
        <f>D76-BEBR2024!D76</f>
        <v>0</v>
      </c>
    </row>
    <row r="77" spans="1:8" ht="14.1" customHeight="1" x14ac:dyDescent="0.25">
      <c r="A77" s="365" t="s">
        <v>71</v>
      </c>
      <c r="B77" s="364">
        <v>58725</v>
      </c>
      <c r="C77" s="364">
        <v>13</v>
      </c>
      <c r="D77" s="364">
        <v>58712</v>
      </c>
      <c r="E77" s="466">
        <v>0</v>
      </c>
      <c r="F77" s="466">
        <v>58725</v>
      </c>
      <c r="H77" s="377">
        <f>D77-BEBR2024!D77</f>
        <v>0</v>
      </c>
    </row>
    <row r="78" spans="1:8" ht="14.1" customHeight="1" x14ac:dyDescent="0.25">
      <c r="A78" s="365" t="s">
        <v>72</v>
      </c>
      <c r="B78" s="364">
        <v>138590</v>
      </c>
      <c r="C78" s="364">
        <v>3869</v>
      </c>
      <c r="D78" s="364">
        <v>134721</v>
      </c>
      <c r="E78" s="466">
        <v>0</v>
      </c>
      <c r="F78" s="466">
        <v>138590</v>
      </c>
      <c r="H78" s="377">
        <f>D78-BEBR2024!D78</f>
        <v>0</v>
      </c>
    </row>
    <row r="79" spans="1:8" ht="14.1" customHeight="1" x14ac:dyDescent="0.25">
      <c r="A79" s="365" t="s">
        <v>73</v>
      </c>
      <c r="B79" s="364">
        <v>44971</v>
      </c>
      <c r="C79" s="364">
        <v>177</v>
      </c>
      <c r="D79" s="364">
        <v>44794</v>
      </c>
      <c r="E79" s="466">
        <v>0</v>
      </c>
      <c r="F79" s="466">
        <v>44971</v>
      </c>
      <c r="H79" s="377">
        <f>D79-BEBR2024!D79</f>
        <v>0</v>
      </c>
    </row>
    <row r="80" spans="1:8" ht="14.1" customHeight="1" x14ac:dyDescent="0.25">
      <c r="A80" s="365" t="s">
        <v>74</v>
      </c>
      <c r="B80" s="364">
        <v>45065</v>
      </c>
      <c r="C80" s="364">
        <v>836</v>
      </c>
      <c r="D80" s="364">
        <v>44229</v>
      </c>
      <c r="E80" s="466">
        <v>0</v>
      </c>
      <c r="F80" s="466">
        <v>45065</v>
      </c>
      <c r="H80" s="377">
        <f>D80-BEBR2024!D80</f>
        <v>0</v>
      </c>
    </row>
    <row r="81" spans="1:8" ht="14.1" customHeight="1" x14ac:dyDescent="0.25">
      <c r="A81" s="365" t="s">
        <v>75</v>
      </c>
      <c r="B81" s="364">
        <v>37365</v>
      </c>
      <c r="C81" s="364">
        <v>2695</v>
      </c>
      <c r="D81" s="364">
        <v>34670</v>
      </c>
      <c r="E81" s="466">
        <v>0</v>
      </c>
      <c r="F81" s="466">
        <v>37365</v>
      </c>
      <c r="H81" s="377">
        <f>D81-BEBR2024!D81</f>
        <v>0</v>
      </c>
    </row>
    <row r="82" spans="1:8" ht="14.1" customHeight="1" x14ac:dyDescent="0.25">
      <c r="A82" s="365" t="s">
        <v>76</v>
      </c>
      <c r="B82" s="364">
        <v>6115</v>
      </c>
      <c r="C82" s="364">
        <v>-145</v>
      </c>
      <c r="D82" s="364">
        <v>6260</v>
      </c>
      <c r="E82" s="466">
        <v>0</v>
      </c>
      <c r="F82" s="466">
        <v>6115</v>
      </c>
      <c r="H82" s="377">
        <f>D82-BEBR2024!D82</f>
        <v>0</v>
      </c>
    </row>
    <row r="83" spans="1:8" ht="14.1" customHeight="1" x14ac:dyDescent="0.25">
      <c r="A83" s="365" t="s">
        <v>77</v>
      </c>
      <c r="B83" s="364">
        <v>171222</v>
      </c>
      <c r="C83" s="364">
        <v>44</v>
      </c>
      <c r="D83" s="364">
        <v>171178</v>
      </c>
      <c r="E83" s="466">
        <v>513</v>
      </c>
      <c r="F83" s="466">
        <v>170709</v>
      </c>
      <c r="H83" s="377">
        <f>D83-BEBR2024!D83</f>
        <v>0</v>
      </c>
    </row>
    <row r="84" spans="1:8" ht="14.1" customHeight="1" x14ac:dyDescent="0.25">
      <c r="A84" s="365" t="s">
        <v>78</v>
      </c>
      <c r="B84" s="364">
        <v>95293</v>
      </c>
      <c r="C84" s="364">
        <v>3543</v>
      </c>
      <c r="D84" s="364">
        <v>91750</v>
      </c>
      <c r="E84" s="466">
        <v>0</v>
      </c>
      <c r="F84" s="466">
        <v>95293</v>
      </c>
      <c r="H84" s="377">
        <f>D84-BEBR2024!D84</f>
        <v>0</v>
      </c>
    </row>
    <row r="85" spans="1:8" ht="14.1" customHeight="1" x14ac:dyDescent="0.25">
      <c r="A85" s="365" t="s">
        <v>79</v>
      </c>
      <c r="B85" s="364">
        <v>113691</v>
      </c>
      <c r="C85" s="364">
        <v>1645</v>
      </c>
      <c r="D85" s="364">
        <v>112046</v>
      </c>
      <c r="E85" s="466">
        <v>116</v>
      </c>
      <c r="F85" s="466">
        <v>113575</v>
      </c>
      <c r="H85" s="377">
        <f>D85-BEBR2024!D85</f>
        <v>0</v>
      </c>
    </row>
    <row r="86" spans="1:8" ht="14.1" customHeight="1" x14ac:dyDescent="0.25">
      <c r="A86" s="365" t="s">
        <v>80</v>
      </c>
      <c r="B86" s="364">
        <v>537</v>
      </c>
      <c r="C86" s="364">
        <v>-3</v>
      </c>
      <c r="D86" s="364">
        <v>540</v>
      </c>
      <c r="E86" s="466">
        <v>0</v>
      </c>
      <c r="F86" s="466">
        <v>537</v>
      </c>
      <c r="H86" s="377">
        <f>D86-BEBR2024!D86</f>
        <v>0</v>
      </c>
    </row>
    <row r="87" spans="1:8" ht="14.1" customHeight="1" x14ac:dyDescent="0.25">
      <c r="A87" s="365" t="s">
        <v>81</v>
      </c>
      <c r="B87" s="364">
        <v>7747</v>
      </c>
      <c r="C87" s="364">
        <v>140</v>
      </c>
      <c r="D87" s="364">
        <v>7607</v>
      </c>
      <c r="E87" s="466">
        <v>0</v>
      </c>
      <c r="F87" s="466">
        <v>7747</v>
      </c>
      <c r="H87" s="377">
        <f>D87-BEBR2024!D87</f>
        <v>0</v>
      </c>
    </row>
    <row r="88" spans="1:8" ht="14.1" customHeight="1" x14ac:dyDescent="0.25">
      <c r="A88" s="365" t="s">
        <v>82</v>
      </c>
      <c r="B88" s="364">
        <v>98011</v>
      </c>
      <c r="C88" s="364">
        <v>676</v>
      </c>
      <c r="D88" s="364">
        <v>97335</v>
      </c>
      <c r="E88" s="466">
        <v>0</v>
      </c>
      <c r="F88" s="466">
        <v>98011</v>
      </c>
      <c r="H88" s="377">
        <f>D88-BEBR2024!D88</f>
        <v>0</v>
      </c>
    </row>
    <row r="89" spans="1:8" ht="14.1" customHeight="1" x14ac:dyDescent="0.25">
      <c r="A89" s="365" t="s">
        <v>83</v>
      </c>
      <c r="B89" s="364">
        <v>73063</v>
      </c>
      <c r="C89" s="364">
        <v>1166</v>
      </c>
      <c r="D89" s="364">
        <v>71897</v>
      </c>
      <c r="E89" s="466">
        <v>0</v>
      </c>
      <c r="F89" s="466">
        <v>73063</v>
      </c>
      <c r="H89" s="377">
        <f>D89-BEBR2024!D89</f>
        <v>0</v>
      </c>
    </row>
    <row r="90" spans="1:8" ht="14.1" customHeight="1" x14ac:dyDescent="0.25">
      <c r="A90" s="365" t="s">
        <v>84</v>
      </c>
      <c r="B90" s="364">
        <v>68227</v>
      </c>
      <c r="C90" s="364">
        <v>120</v>
      </c>
      <c r="D90" s="364">
        <v>68107</v>
      </c>
      <c r="E90" s="466">
        <v>0</v>
      </c>
      <c r="F90" s="466">
        <v>68227</v>
      </c>
      <c r="H90" s="377">
        <f>D90-BEBR2024!D90</f>
        <v>0</v>
      </c>
    </row>
    <row r="91" spans="1:8" ht="14.1" customHeight="1" x14ac:dyDescent="0.25">
      <c r="A91" s="365" t="s">
        <v>85</v>
      </c>
      <c r="B91" s="364">
        <v>15249</v>
      </c>
      <c r="C91" s="364">
        <v>119</v>
      </c>
      <c r="D91" s="364">
        <v>15130</v>
      </c>
      <c r="E91" s="466">
        <v>0</v>
      </c>
      <c r="F91" s="466">
        <v>15249</v>
      </c>
      <c r="H91" s="377">
        <f>D91-BEBR2024!D91</f>
        <v>0</v>
      </c>
    </row>
    <row r="92" spans="1:8" ht="14.1" customHeight="1" x14ac:dyDescent="0.25">
      <c r="A92" s="365" t="s">
        <v>86</v>
      </c>
      <c r="B92" s="364">
        <v>11532</v>
      </c>
      <c r="C92" s="364">
        <v>106</v>
      </c>
      <c r="D92" s="364">
        <v>11426</v>
      </c>
      <c r="E92" s="466">
        <v>0</v>
      </c>
      <c r="F92" s="466">
        <v>11532</v>
      </c>
      <c r="H92" s="377">
        <f>D92-BEBR2024!D92</f>
        <v>0</v>
      </c>
    </row>
    <row r="93" spans="1:8" ht="14.1" customHeight="1" x14ac:dyDescent="0.25">
      <c r="A93" s="365" t="s">
        <v>143</v>
      </c>
      <c r="B93" s="364">
        <v>17224</v>
      </c>
      <c r="C93" s="364">
        <v>336</v>
      </c>
      <c r="D93" s="364">
        <v>16888</v>
      </c>
      <c r="E93" s="466">
        <v>0</v>
      </c>
      <c r="F93" s="466">
        <v>17224</v>
      </c>
      <c r="H93" s="377">
        <f>D93-BEBR2024!D93</f>
        <v>0</v>
      </c>
    </row>
    <row r="94" spans="1:8" ht="14.1" customHeight="1" x14ac:dyDescent="0.25">
      <c r="A94" s="365" t="s">
        <v>516</v>
      </c>
      <c r="B94" s="364" t="s">
        <v>516</v>
      </c>
      <c r="C94" s="364" t="s">
        <v>516</v>
      </c>
      <c r="D94" s="364" t="s">
        <v>516</v>
      </c>
      <c r="E94" s="466" t="s">
        <v>516</v>
      </c>
      <c r="F94" s="466" t="s">
        <v>516</v>
      </c>
      <c r="H94" s="377" t="e">
        <f>D94-BEBR2024!D94</f>
        <v>#VALUE!</v>
      </c>
    </row>
    <row r="95" spans="1:8" ht="14.1" customHeight="1" x14ac:dyDescent="0.25">
      <c r="A95" s="363" t="s">
        <v>524</v>
      </c>
      <c r="B95" s="364">
        <v>13816</v>
      </c>
      <c r="C95" s="364">
        <v>168</v>
      </c>
      <c r="D95" s="364">
        <v>13648</v>
      </c>
      <c r="E95" s="466">
        <v>1333</v>
      </c>
      <c r="F95" s="466">
        <v>12483</v>
      </c>
      <c r="H95" s="377">
        <f>D95-BEBR2024!D95</f>
        <v>0</v>
      </c>
    </row>
    <row r="96" spans="1:8" ht="14.1" customHeight="1" x14ac:dyDescent="0.25">
      <c r="A96" s="365" t="s">
        <v>88</v>
      </c>
      <c r="B96" s="364">
        <v>505</v>
      </c>
      <c r="C96" s="364">
        <v>9</v>
      </c>
      <c r="D96" s="364">
        <v>496</v>
      </c>
      <c r="E96" s="466">
        <v>0</v>
      </c>
      <c r="F96" s="466">
        <v>505</v>
      </c>
      <c r="H96" s="377">
        <f>D96-BEBR2024!D96</f>
        <v>0</v>
      </c>
    </row>
    <row r="97" spans="1:8" ht="14.1" customHeight="1" x14ac:dyDescent="0.25">
      <c r="A97" s="365" t="s">
        <v>89</v>
      </c>
      <c r="B97" s="364">
        <v>2259</v>
      </c>
      <c r="C97" s="364">
        <v>-7</v>
      </c>
      <c r="D97" s="364">
        <v>2266</v>
      </c>
      <c r="E97" s="466">
        <v>0</v>
      </c>
      <c r="F97" s="466">
        <v>2259</v>
      </c>
      <c r="H97" s="377">
        <f>D97-BEBR2024!D97</f>
        <v>0</v>
      </c>
    </row>
    <row r="98" spans="1:8" ht="14.1" customHeight="1" x14ac:dyDescent="0.25">
      <c r="A98" s="365" t="s">
        <v>143</v>
      </c>
      <c r="B98" s="364">
        <v>11052</v>
      </c>
      <c r="C98" s="364">
        <v>166</v>
      </c>
      <c r="D98" s="364">
        <v>10886</v>
      </c>
      <c r="E98" s="466">
        <v>1333</v>
      </c>
      <c r="F98" s="466">
        <v>9719</v>
      </c>
      <c r="H98" s="377">
        <f>D98-BEBR2024!D98</f>
        <v>0</v>
      </c>
    </row>
    <row r="99" spans="1:8" ht="14.1" customHeight="1" x14ac:dyDescent="0.25">
      <c r="A99" s="365" t="s">
        <v>516</v>
      </c>
      <c r="B99" s="366" t="s">
        <v>516</v>
      </c>
      <c r="C99" s="366" t="s">
        <v>516</v>
      </c>
      <c r="D99" s="466" t="s">
        <v>516</v>
      </c>
      <c r="E99" s="466" t="s">
        <v>516</v>
      </c>
      <c r="F99" s="466" t="s">
        <v>516</v>
      </c>
      <c r="H99" s="377" t="e">
        <f>D99-BEBR2024!D99</f>
        <v>#VALUE!</v>
      </c>
    </row>
    <row r="100" spans="1:8" ht="14.1" customHeight="1" x14ac:dyDescent="0.25">
      <c r="A100" s="363" t="s">
        <v>525</v>
      </c>
      <c r="B100" s="364">
        <v>204126</v>
      </c>
      <c r="C100" s="364">
        <v>17279</v>
      </c>
      <c r="D100" s="364">
        <v>186847</v>
      </c>
      <c r="E100" s="466">
        <v>1164</v>
      </c>
      <c r="F100" s="466">
        <v>202962</v>
      </c>
      <c r="H100" s="377">
        <f>D100-BEBR2024!D100</f>
        <v>0</v>
      </c>
    </row>
    <row r="101" spans="1:8" ht="14.1" customHeight="1" x14ac:dyDescent="0.25">
      <c r="A101" s="365" t="s">
        <v>91</v>
      </c>
      <c r="B101" s="364">
        <v>20410</v>
      </c>
      <c r="C101" s="364">
        <v>939</v>
      </c>
      <c r="D101" s="364">
        <v>19471</v>
      </c>
      <c r="E101" s="466">
        <v>0</v>
      </c>
      <c r="F101" s="466">
        <v>20410</v>
      </c>
      <c r="H101" s="377">
        <f>D101-BEBR2024!D101</f>
        <v>0</v>
      </c>
    </row>
    <row r="102" spans="1:8" ht="14.1" customHeight="1" x14ac:dyDescent="0.25">
      <c r="A102" s="365" t="s">
        <v>143</v>
      </c>
      <c r="B102" s="364">
        <v>183716</v>
      </c>
      <c r="C102" s="364">
        <v>16340</v>
      </c>
      <c r="D102" s="364">
        <v>167376</v>
      </c>
      <c r="E102" s="466">
        <v>1164</v>
      </c>
      <c r="F102" s="466">
        <v>182552</v>
      </c>
      <c r="H102" s="377">
        <f>D102-BEBR2024!D102</f>
        <v>0</v>
      </c>
    </row>
    <row r="103" spans="1:8" ht="14.1" customHeight="1" x14ac:dyDescent="0.25">
      <c r="A103" s="365" t="s">
        <v>516</v>
      </c>
      <c r="B103" s="364" t="s">
        <v>516</v>
      </c>
      <c r="C103" s="364" t="s">
        <v>516</v>
      </c>
      <c r="D103" s="364" t="s">
        <v>516</v>
      </c>
      <c r="E103" s="466" t="s">
        <v>516</v>
      </c>
      <c r="F103" s="466" t="s">
        <v>516</v>
      </c>
      <c r="H103" s="377" t="e">
        <f>D103-BEBR2024!D103</f>
        <v>#VALUE!</v>
      </c>
    </row>
    <row r="104" spans="1:8" ht="14.1" customHeight="1" x14ac:dyDescent="0.25">
      <c r="A104" s="363" t="s">
        <v>526</v>
      </c>
      <c r="B104" s="364">
        <v>162240</v>
      </c>
      <c r="C104" s="364">
        <v>8397</v>
      </c>
      <c r="D104" s="364">
        <v>153843</v>
      </c>
      <c r="E104" s="466">
        <v>119</v>
      </c>
      <c r="F104" s="466">
        <v>162121</v>
      </c>
      <c r="H104" s="377">
        <f>D104-BEBR2024!D104</f>
        <v>0</v>
      </c>
    </row>
    <row r="105" spans="1:8" ht="14.1" customHeight="1" x14ac:dyDescent="0.25">
      <c r="A105" s="365" t="s">
        <v>93</v>
      </c>
      <c r="B105" s="364">
        <v>3491</v>
      </c>
      <c r="C105" s="364">
        <v>95</v>
      </c>
      <c r="D105" s="364">
        <v>3396</v>
      </c>
      <c r="E105" s="466">
        <v>0</v>
      </c>
      <c r="F105" s="466">
        <v>3491</v>
      </c>
      <c r="H105" s="377">
        <f>D105-BEBR2024!D105</f>
        <v>0</v>
      </c>
    </row>
    <row r="106" spans="1:8" ht="14.1" customHeight="1" x14ac:dyDescent="0.25">
      <c r="A106" s="365" t="s">
        <v>94</v>
      </c>
      <c r="B106" s="364">
        <v>7860</v>
      </c>
      <c r="C106" s="364">
        <v>317</v>
      </c>
      <c r="D106" s="364">
        <v>7543</v>
      </c>
      <c r="E106" s="466">
        <v>0</v>
      </c>
      <c r="F106" s="466">
        <v>7860</v>
      </c>
      <c r="H106" s="377">
        <f>D106-BEBR2024!D106</f>
        <v>0</v>
      </c>
    </row>
    <row r="107" spans="1:8" ht="14.1" customHeight="1" x14ac:dyDescent="0.25">
      <c r="A107" s="365" t="s">
        <v>143</v>
      </c>
      <c r="B107" s="364">
        <v>150889</v>
      </c>
      <c r="C107" s="364">
        <v>7985</v>
      </c>
      <c r="D107" s="364">
        <v>142904</v>
      </c>
      <c r="E107" s="466">
        <v>119</v>
      </c>
      <c r="F107" s="466">
        <v>150770</v>
      </c>
      <c r="H107" s="377">
        <f>D107-BEBR2024!D107</f>
        <v>0</v>
      </c>
    </row>
    <row r="108" spans="1:8" ht="14.1" customHeight="1" x14ac:dyDescent="0.25">
      <c r="A108" s="365" t="s">
        <v>516</v>
      </c>
      <c r="B108" s="364" t="s">
        <v>516</v>
      </c>
      <c r="C108" s="364" t="s">
        <v>516</v>
      </c>
      <c r="D108" s="364" t="s">
        <v>516</v>
      </c>
      <c r="E108" s="466" t="s">
        <v>516</v>
      </c>
      <c r="F108" s="466" t="s">
        <v>516</v>
      </c>
      <c r="H108" s="377" t="e">
        <f>D108-BEBR2024!D108</f>
        <v>#VALUE!</v>
      </c>
    </row>
    <row r="109" spans="1:8" ht="14.1" customHeight="1" x14ac:dyDescent="0.25">
      <c r="A109" s="363" t="s">
        <v>527</v>
      </c>
      <c r="B109" s="364">
        <v>231042</v>
      </c>
      <c r="C109" s="364">
        <v>12797</v>
      </c>
      <c r="D109" s="364">
        <v>218245</v>
      </c>
      <c r="E109" s="466">
        <v>0</v>
      </c>
      <c r="F109" s="466">
        <v>231042</v>
      </c>
      <c r="H109" s="377">
        <f>D109-BEBR2024!D109</f>
        <v>0</v>
      </c>
    </row>
    <row r="110" spans="1:8" ht="14.1" customHeight="1" x14ac:dyDescent="0.25">
      <c r="A110" s="365" t="s">
        <v>96</v>
      </c>
      <c r="B110" s="364">
        <v>10384</v>
      </c>
      <c r="C110" s="364">
        <v>598</v>
      </c>
      <c r="D110" s="364">
        <v>9786</v>
      </c>
      <c r="E110" s="466">
        <v>0</v>
      </c>
      <c r="F110" s="466">
        <v>10384</v>
      </c>
      <c r="H110" s="377">
        <f>D110-BEBR2024!D110</f>
        <v>0</v>
      </c>
    </row>
    <row r="111" spans="1:8" ht="14.1" customHeight="1" x14ac:dyDescent="0.25">
      <c r="A111" s="365" t="s">
        <v>97</v>
      </c>
      <c r="B111" s="364">
        <v>1464</v>
      </c>
      <c r="C111" s="364">
        <v>18</v>
      </c>
      <c r="D111" s="364">
        <v>1446</v>
      </c>
      <c r="E111" s="466">
        <v>0</v>
      </c>
      <c r="F111" s="466">
        <v>1464</v>
      </c>
      <c r="H111" s="377">
        <f>D111-BEBR2024!D111</f>
        <v>0</v>
      </c>
    </row>
    <row r="112" spans="1:8" ht="14.1" customHeight="1" x14ac:dyDescent="0.25">
      <c r="A112" s="365" t="s">
        <v>98</v>
      </c>
      <c r="B112" s="364">
        <v>9165</v>
      </c>
      <c r="C112" s="364">
        <v>76</v>
      </c>
      <c r="D112" s="364">
        <v>9089</v>
      </c>
      <c r="E112" s="466">
        <v>0</v>
      </c>
      <c r="F112" s="466">
        <v>9165</v>
      </c>
      <c r="H112" s="377">
        <f>D112-BEBR2024!D112</f>
        <v>0</v>
      </c>
    </row>
    <row r="113" spans="1:8" ht="14.1" customHeight="1" x14ac:dyDescent="0.25">
      <c r="A113" s="365" t="s">
        <v>99</v>
      </c>
      <c r="B113" s="364">
        <v>840</v>
      </c>
      <c r="C113" s="364">
        <v>19</v>
      </c>
      <c r="D113" s="364">
        <v>821</v>
      </c>
      <c r="E113" s="466">
        <v>0</v>
      </c>
      <c r="F113" s="466">
        <v>840</v>
      </c>
      <c r="H113" s="377">
        <f>D113-BEBR2024!D113</f>
        <v>0</v>
      </c>
    </row>
    <row r="114" spans="1:8" ht="14.1" customHeight="1" x14ac:dyDescent="0.25">
      <c r="A114" s="365" t="s">
        <v>143</v>
      </c>
      <c r="B114" s="364">
        <v>209189</v>
      </c>
      <c r="C114" s="364">
        <v>12086</v>
      </c>
      <c r="D114" s="364">
        <v>197103</v>
      </c>
      <c r="E114" s="466">
        <v>0</v>
      </c>
      <c r="F114" s="466">
        <v>209189</v>
      </c>
      <c r="H114" s="377">
        <f>D114-BEBR2024!D114</f>
        <v>0</v>
      </c>
    </row>
    <row r="115" spans="1:8" ht="14.1" customHeight="1" x14ac:dyDescent="0.25">
      <c r="A115" s="365" t="s">
        <v>516</v>
      </c>
      <c r="B115" s="364" t="s">
        <v>516</v>
      </c>
      <c r="C115" s="364" t="s">
        <v>516</v>
      </c>
      <c r="D115" s="364" t="s">
        <v>516</v>
      </c>
      <c r="E115" s="466" t="s">
        <v>516</v>
      </c>
      <c r="F115" s="466" t="s">
        <v>516</v>
      </c>
      <c r="H115" s="377" t="e">
        <f>D115-BEBR2024!D115</f>
        <v>#VALUE!</v>
      </c>
    </row>
    <row r="116" spans="1:8" ht="14.1" customHeight="1" x14ac:dyDescent="0.25">
      <c r="A116" s="363" t="s">
        <v>528</v>
      </c>
      <c r="B116" s="364">
        <v>399480</v>
      </c>
      <c r="C116" s="364">
        <v>23728</v>
      </c>
      <c r="D116" s="364">
        <v>375752</v>
      </c>
      <c r="E116" s="466">
        <v>16</v>
      </c>
      <c r="F116" s="466">
        <v>399464</v>
      </c>
      <c r="H116" s="377">
        <f>D116-BEBR2024!D116</f>
        <v>0</v>
      </c>
    </row>
    <row r="117" spans="1:8" ht="14.1" customHeight="1" x14ac:dyDescent="0.25">
      <c r="A117" s="365" t="s">
        <v>101</v>
      </c>
      <c r="B117" s="364">
        <v>376</v>
      </c>
      <c r="C117" s="364">
        <v>24</v>
      </c>
      <c r="D117" s="364">
        <v>352</v>
      </c>
      <c r="E117" s="466">
        <v>0</v>
      </c>
      <c r="F117" s="466">
        <v>376</v>
      </c>
      <c r="H117" s="377">
        <f>D117-BEBR2024!D117</f>
        <v>0</v>
      </c>
    </row>
    <row r="118" spans="1:8" ht="14.1" customHeight="1" x14ac:dyDescent="0.25">
      <c r="A118" s="365" t="s">
        <v>102</v>
      </c>
      <c r="B118" s="364">
        <v>16198</v>
      </c>
      <c r="C118" s="364">
        <v>438</v>
      </c>
      <c r="D118" s="364">
        <v>15760</v>
      </c>
      <c r="E118" s="466">
        <v>0</v>
      </c>
      <c r="F118" s="466">
        <v>16198</v>
      </c>
      <c r="H118" s="377">
        <f>D118-BEBR2024!D118</f>
        <v>0</v>
      </c>
    </row>
    <row r="119" spans="1:8" ht="14.1" customHeight="1" x14ac:dyDescent="0.25">
      <c r="A119" s="365" t="s">
        <v>103</v>
      </c>
      <c r="B119" s="364">
        <v>19306</v>
      </c>
      <c r="C119" s="364">
        <v>191</v>
      </c>
      <c r="D119" s="364">
        <v>19115</v>
      </c>
      <c r="E119" s="466">
        <v>0</v>
      </c>
      <c r="F119" s="466">
        <v>19306</v>
      </c>
      <c r="H119" s="377">
        <f>D119-BEBR2024!D119</f>
        <v>0</v>
      </c>
    </row>
    <row r="120" spans="1:8" ht="14.1" customHeight="1" x14ac:dyDescent="0.25">
      <c r="A120" s="365" t="s">
        <v>143</v>
      </c>
      <c r="B120" s="364">
        <v>363600</v>
      </c>
      <c r="C120" s="364">
        <v>23075</v>
      </c>
      <c r="D120" s="364">
        <v>340525</v>
      </c>
      <c r="E120" s="466">
        <v>16</v>
      </c>
      <c r="F120" s="466">
        <v>363584</v>
      </c>
      <c r="H120" s="377">
        <f>D120-BEBR2024!D120</f>
        <v>0</v>
      </c>
    </row>
    <row r="121" spans="1:8" ht="14.1" customHeight="1" x14ac:dyDescent="0.25">
      <c r="A121" s="365" t="s">
        <v>516</v>
      </c>
      <c r="B121" s="366" t="s">
        <v>516</v>
      </c>
      <c r="C121" s="366" t="s">
        <v>516</v>
      </c>
      <c r="D121" s="466" t="s">
        <v>516</v>
      </c>
      <c r="E121" s="466" t="s">
        <v>516</v>
      </c>
      <c r="F121" s="466" t="s">
        <v>516</v>
      </c>
      <c r="H121" s="377" t="e">
        <f>D121-BEBR2024!D121</f>
        <v>#VALUE!</v>
      </c>
    </row>
    <row r="122" spans="1:8" ht="14.1" customHeight="1" x14ac:dyDescent="0.25">
      <c r="A122" s="363" t="s">
        <v>529</v>
      </c>
      <c r="B122" s="364">
        <v>72191</v>
      </c>
      <c r="C122" s="364">
        <v>2493</v>
      </c>
      <c r="D122" s="364">
        <v>69698</v>
      </c>
      <c r="E122" s="466">
        <v>4050</v>
      </c>
      <c r="F122" s="466">
        <v>68141</v>
      </c>
      <c r="H122" s="377">
        <f>D122-BEBR2024!D122</f>
        <v>0</v>
      </c>
    </row>
    <row r="123" spans="1:8" ht="14.1" customHeight="1" x14ac:dyDescent="0.25">
      <c r="A123" s="365" t="s">
        <v>105</v>
      </c>
      <c r="B123" s="364">
        <v>651</v>
      </c>
      <c r="C123" s="364">
        <v>33</v>
      </c>
      <c r="D123" s="364">
        <v>618</v>
      </c>
      <c r="E123" s="466">
        <v>0</v>
      </c>
      <c r="F123" s="466">
        <v>651</v>
      </c>
      <c r="H123" s="377">
        <f>D123-BEBR2024!D123</f>
        <v>0</v>
      </c>
    </row>
    <row r="124" spans="1:8" ht="14.1" customHeight="1" x14ac:dyDescent="0.25">
      <c r="A124" s="365" t="s">
        <v>106</v>
      </c>
      <c r="B124" s="364">
        <v>12428</v>
      </c>
      <c r="C124" s="364">
        <v>99</v>
      </c>
      <c r="D124" s="364">
        <v>12329</v>
      </c>
      <c r="E124" s="466">
        <v>282</v>
      </c>
      <c r="F124" s="466">
        <v>12146</v>
      </c>
      <c r="H124" s="377">
        <f>D124-BEBR2024!D124</f>
        <v>0</v>
      </c>
    </row>
    <row r="125" spans="1:8" ht="14.1" customHeight="1" x14ac:dyDescent="0.25">
      <c r="A125" s="365" t="s">
        <v>143</v>
      </c>
      <c r="B125" s="364">
        <v>59112</v>
      </c>
      <c r="C125" s="364">
        <v>2361</v>
      </c>
      <c r="D125" s="364">
        <v>56751</v>
      </c>
      <c r="E125" s="466">
        <v>3768</v>
      </c>
      <c r="F125" s="466">
        <v>55344</v>
      </c>
      <c r="H125" s="377">
        <f>D125-BEBR2024!D125</f>
        <v>0</v>
      </c>
    </row>
    <row r="126" spans="1:8" ht="14.1" customHeight="1" x14ac:dyDescent="0.25">
      <c r="A126" s="365" t="s">
        <v>516</v>
      </c>
      <c r="B126" s="366" t="s">
        <v>516</v>
      </c>
      <c r="C126" s="366" t="s">
        <v>516</v>
      </c>
      <c r="D126" s="466" t="s">
        <v>516</v>
      </c>
      <c r="E126" s="466" t="s">
        <v>516</v>
      </c>
      <c r="F126" s="466" t="s">
        <v>516</v>
      </c>
      <c r="H126" s="377" t="e">
        <f>D126-BEBR2024!D126</f>
        <v>#VALUE!</v>
      </c>
    </row>
    <row r="127" spans="1:8" ht="14.1" customHeight="1" x14ac:dyDescent="0.25">
      <c r="A127" s="363" t="s">
        <v>530</v>
      </c>
      <c r="B127" s="364">
        <v>34974</v>
      </c>
      <c r="C127" s="364">
        <v>998</v>
      </c>
      <c r="D127" s="364">
        <v>33976</v>
      </c>
      <c r="E127" s="466">
        <v>2408</v>
      </c>
      <c r="F127" s="466">
        <v>32566</v>
      </c>
      <c r="H127" s="377">
        <f>D127-BEBR2024!D127</f>
        <v>0</v>
      </c>
    </row>
    <row r="128" spans="1:8" ht="14.1" customHeight="1" x14ac:dyDescent="0.25">
      <c r="A128" s="365" t="s">
        <v>108</v>
      </c>
      <c r="B128" s="364">
        <v>7638</v>
      </c>
      <c r="C128" s="364">
        <v>218</v>
      </c>
      <c r="D128" s="364">
        <v>7420</v>
      </c>
      <c r="E128" s="466">
        <v>0</v>
      </c>
      <c r="F128" s="466">
        <v>7638</v>
      </c>
      <c r="H128" s="377">
        <f>D128-BEBR2024!D128</f>
        <v>0</v>
      </c>
    </row>
    <row r="129" spans="1:8" ht="14.1" customHeight="1" x14ac:dyDescent="0.25">
      <c r="A129" s="365" t="s">
        <v>143</v>
      </c>
      <c r="B129" s="364">
        <v>27336</v>
      </c>
      <c r="C129" s="364">
        <v>780</v>
      </c>
      <c r="D129" s="364">
        <v>26556</v>
      </c>
      <c r="E129" s="466">
        <v>2408</v>
      </c>
      <c r="F129" s="466">
        <v>24928</v>
      </c>
      <c r="H129" s="377">
        <f>D129-BEBR2024!D129</f>
        <v>0</v>
      </c>
    </row>
    <row r="130" spans="1:8" ht="14.1" customHeight="1" x14ac:dyDescent="0.25">
      <c r="A130" s="365" t="s">
        <v>516</v>
      </c>
      <c r="B130" s="366" t="s">
        <v>516</v>
      </c>
      <c r="C130" s="366" t="s">
        <v>516</v>
      </c>
      <c r="D130" s="466" t="s">
        <v>516</v>
      </c>
      <c r="E130" s="466" t="s">
        <v>516</v>
      </c>
      <c r="F130" s="466" t="s">
        <v>516</v>
      </c>
      <c r="H130" s="377" t="e">
        <f>D130-BEBR2024!D130</f>
        <v>#VALUE!</v>
      </c>
    </row>
    <row r="131" spans="1:8" ht="14.1" customHeight="1" x14ac:dyDescent="0.25">
      <c r="A131" s="363" t="s">
        <v>531</v>
      </c>
      <c r="B131" s="364">
        <v>17271</v>
      </c>
      <c r="C131" s="364">
        <v>512</v>
      </c>
      <c r="D131" s="364">
        <v>16759</v>
      </c>
      <c r="E131" s="466">
        <v>1458</v>
      </c>
      <c r="F131" s="466">
        <v>15813</v>
      </c>
      <c r="H131" s="377">
        <f>D131-BEBR2024!D131</f>
        <v>0</v>
      </c>
    </row>
    <row r="132" spans="1:8" ht="14.1" customHeight="1" x14ac:dyDescent="0.25">
      <c r="A132" s="365" t="s">
        <v>110</v>
      </c>
      <c r="B132" s="364">
        <v>1701</v>
      </c>
      <c r="C132" s="364">
        <v>12</v>
      </c>
      <c r="D132" s="364">
        <v>1689</v>
      </c>
      <c r="E132" s="466">
        <v>0</v>
      </c>
      <c r="F132" s="466">
        <v>1701</v>
      </c>
      <c r="H132" s="377">
        <f>D132-BEBR2024!D132</f>
        <v>0</v>
      </c>
    </row>
    <row r="133" spans="1:8" ht="14.1" customHeight="1" x14ac:dyDescent="0.25">
      <c r="A133" s="365" t="s">
        <v>111</v>
      </c>
      <c r="B133" s="364">
        <v>164</v>
      </c>
      <c r="C133" s="364">
        <v>-1</v>
      </c>
      <c r="D133" s="364">
        <v>165</v>
      </c>
      <c r="E133" s="466">
        <v>0</v>
      </c>
      <c r="F133" s="466">
        <v>164</v>
      </c>
      <c r="H133" s="377">
        <f>D133-BEBR2024!D133</f>
        <v>0</v>
      </c>
    </row>
    <row r="134" spans="1:8" ht="14.1" customHeight="1" x14ac:dyDescent="0.25">
      <c r="A134" s="365" t="s">
        <v>143</v>
      </c>
      <c r="B134" s="364">
        <v>15406</v>
      </c>
      <c r="C134" s="364">
        <v>501</v>
      </c>
      <c r="D134" s="364">
        <v>14905</v>
      </c>
      <c r="E134" s="466">
        <v>1458</v>
      </c>
      <c r="F134" s="466">
        <v>13948</v>
      </c>
      <c r="H134" s="377">
        <f>D134-BEBR2024!D134</f>
        <v>0</v>
      </c>
    </row>
    <row r="135" spans="1:8" ht="14.1" customHeight="1" x14ac:dyDescent="0.25">
      <c r="A135" s="365" t="s">
        <v>516</v>
      </c>
      <c r="B135" s="364" t="s">
        <v>516</v>
      </c>
      <c r="C135" s="364" t="s">
        <v>516</v>
      </c>
      <c r="D135" s="364" t="s">
        <v>516</v>
      </c>
      <c r="E135" s="466" t="s">
        <v>516</v>
      </c>
      <c r="F135" s="466" t="s">
        <v>516</v>
      </c>
      <c r="H135" s="377" t="e">
        <f>D135-BEBR2024!D135</f>
        <v>#VALUE!</v>
      </c>
    </row>
    <row r="136" spans="1:8" ht="14.1" customHeight="1" x14ac:dyDescent="0.25">
      <c r="A136" s="363" t="s">
        <v>532</v>
      </c>
      <c r="B136" s="364">
        <v>1051278</v>
      </c>
      <c r="C136" s="364">
        <v>55711</v>
      </c>
      <c r="D136" s="364">
        <v>995567</v>
      </c>
      <c r="E136" s="466">
        <v>431</v>
      </c>
      <c r="F136" s="466">
        <v>1050847</v>
      </c>
      <c r="H136" s="377">
        <f>D136-BEBR2024!D136</f>
        <v>0</v>
      </c>
    </row>
    <row r="137" spans="1:8" ht="14.1" customHeight="1" x14ac:dyDescent="0.25">
      <c r="A137" s="365" t="s">
        <v>113</v>
      </c>
      <c r="B137" s="364">
        <v>13529</v>
      </c>
      <c r="C137" s="364">
        <v>16</v>
      </c>
      <c r="D137" s="364">
        <v>13513</v>
      </c>
      <c r="E137" s="466">
        <v>0</v>
      </c>
      <c r="F137" s="466">
        <v>13529</v>
      </c>
      <c r="H137" s="377">
        <f>D137-BEBR2024!D137</f>
        <v>0</v>
      </c>
    </row>
    <row r="138" spans="1:8" ht="14.1" customHeight="1" x14ac:dyDescent="0.25">
      <c r="A138" s="365" t="s">
        <v>114</v>
      </c>
      <c r="B138" s="364">
        <v>1415</v>
      </c>
      <c r="C138" s="364">
        <v>19</v>
      </c>
      <c r="D138" s="364">
        <v>1396</v>
      </c>
      <c r="E138" s="466">
        <v>0</v>
      </c>
      <c r="F138" s="466">
        <v>1415</v>
      </c>
      <c r="H138" s="377">
        <f>D138-BEBR2024!D138</f>
        <v>0</v>
      </c>
    </row>
    <row r="139" spans="1:8" ht="14.1" customHeight="1" x14ac:dyDescent="0.25">
      <c r="A139" s="365" t="s">
        <v>115</v>
      </c>
      <c r="B139" s="364">
        <v>1004869</v>
      </c>
      <c r="C139" s="364">
        <v>55258</v>
      </c>
      <c r="D139" s="364">
        <v>949611</v>
      </c>
      <c r="E139" s="466">
        <v>431</v>
      </c>
      <c r="F139" s="466">
        <v>1004438</v>
      </c>
      <c r="H139" s="377">
        <f>D139-BEBR2024!D139</f>
        <v>0</v>
      </c>
    </row>
    <row r="140" spans="1:8" ht="14.1" customHeight="1" x14ac:dyDescent="0.25">
      <c r="A140" s="365" t="s">
        <v>116</v>
      </c>
      <c r="B140" s="364">
        <v>24204</v>
      </c>
      <c r="C140" s="364">
        <v>374</v>
      </c>
      <c r="D140" s="364">
        <v>23830</v>
      </c>
      <c r="E140" s="466">
        <v>0</v>
      </c>
      <c r="F140" s="466">
        <v>24204</v>
      </c>
      <c r="H140" s="377">
        <f>D140-BEBR2024!D140</f>
        <v>0</v>
      </c>
    </row>
    <row r="141" spans="1:8" ht="14.1" customHeight="1" x14ac:dyDescent="0.25">
      <c r="A141" s="365" t="s">
        <v>117</v>
      </c>
      <c r="B141" s="364">
        <v>7261</v>
      </c>
      <c r="C141" s="364">
        <v>44</v>
      </c>
      <c r="D141" s="364">
        <v>7217</v>
      </c>
      <c r="E141" s="466">
        <v>0</v>
      </c>
      <c r="F141" s="466">
        <v>7261</v>
      </c>
      <c r="H141" s="377">
        <f>D141-BEBR2024!D141</f>
        <v>0</v>
      </c>
    </row>
    <row r="142" spans="1:8" ht="14.1" customHeight="1" x14ac:dyDescent="0.25">
      <c r="A142" s="365" t="s">
        <v>516</v>
      </c>
      <c r="B142" s="364" t="s">
        <v>516</v>
      </c>
      <c r="C142" s="364" t="s">
        <v>516</v>
      </c>
      <c r="D142" s="364" t="s">
        <v>516</v>
      </c>
      <c r="E142" s="466" t="s">
        <v>516</v>
      </c>
      <c r="F142" s="466" t="s">
        <v>516</v>
      </c>
      <c r="H142" s="377" t="e">
        <f>D142-BEBR2024!D142</f>
        <v>#VALUE!</v>
      </c>
    </row>
    <row r="143" spans="1:8" ht="14.1" customHeight="1" x14ac:dyDescent="0.25">
      <c r="A143" s="363" t="s">
        <v>533</v>
      </c>
      <c r="B143" s="364">
        <v>333452</v>
      </c>
      <c r="C143" s="364">
        <v>11547</v>
      </c>
      <c r="D143" s="364">
        <v>321905</v>
      </c>
      <c r="E143" s="466">
        <v>1967</v>
      </c>
      <c r="F143" s="466">
        <v>331485</v>
      </c>
      <c r="H143" s="377">
        <f>D143-BEBR2024!D143</f>
        <v>0</v>
      </c>
    </row>
    <row r="144" spans="1:8" ht="14.1" customHeight="1" x14ac:dyDescent="0.25">
      <c r="A144" s="365" t="s">
        <v>119</v>
      </c>
      <c r="B144" s="364">
        <v>1682</v>
      </c>
      <c r="C144" s="364">
        <v>-31</v>
      </c>
      <c r="D144" s="364">
        <v>1713</v>
      </c>
      <c r="E144" s="466">
        <v>0</v>
      </c>
      <c r="F144" s="466">
        <v>1682</v>
      </c>
      <c r="H144" s="377">
        <f>D144-BEBR2024!D144</f>
        <v>0</v>
      </c>
    </row>
    <row r="145" spans="1:8" ht="14.1" customHeight="1" x14ac:dyDescent="0.25">
      <c r="A145" s="365" t="s">
        <v>120</v>
      </c>
      <c r="B145" s="364">
        <v>55102</v>
      </c>
      <c r="C145" s="364">
        <v>790</v>
      </c>
      <c r="D145" s="364">
        <v>54312</v>
      </c>
      <c r="E145" s="466">
        <v>31</v>
      </c>
      <c r="F145" s="466">
        <v>55071</v>
      </c>
      <c r="H145" s="377">
        <f>D145-BEBR2024!D145</f>
        <v>0</v>
      </c>
    </row>
    <row r="146" spans="1:8" ht="14.1" customHeight="1" x14ac:dyDescent="0.25">
      <c r="A146" s="365" t="s">
        <v>143</v>
      </c>
      <c r="B146" s="364">
        <v>276668</v>
      </c>
      <c r="C146" s="364">
        <v>10788</v>
      </c>
      <c r="D146" s="364">
        <v>265880</v>
      </c>
      <c r="E146" s="466">
        <v>1936</v>
      </c>
      <c r="F146" s="466">
        <v>274732</v>
      </c>
      <c r="H146" s="377">
        <f>D146-BEBR2024!D146</f>
        <v>0</v>
      </c>
    </row>
    <row r="147" spans="1:8" ht="14.1" customHeight="1" x14ac:dyDescent="0.25">
      <c r="A147" s="365" t="s">
        <v>516</v>
      </c>
      <c r="B147" s="366" t="s">
        <v>516</v>
      </c>
      <c r="C147" s="366" t="s">
        <v>516</v>
      </c>
      <c r="D147" s="466" t="s">
        <v>516</v>
      </c>
      <c r="E147" s="466" t="s">
        <v>516</v>
      </c>
      <c r="F147" s="466" t="s">
        <v>516</v>
      </c>
      <c r="H147" s="377" t="e">
        <f>D147-BEBR2024!D147</f>
        <v>#VALUE!</v>
      </c>
    </row>
    <row r="148" spans="1:8" ht="14.1" customHeight="1" x14ac:dyDescent="0.25">
      <c r="A148" s="363" t="s">
        <v>534</v>
      </c>
      <c r="B148" s="364">
        <v>130756</v>
      </c>
      <c r="C148" s="364">
        <v>15378</v>
      </c>
      <c r="D148" s="364">
        <v>115378</v>
      </c>
      <c r="E148" s="466">
        <v>0</v>
      </c>
      <c r="F148" s="466">
        <v>130756</v>
      </c>
      <c r="H148" s="377">
        <f>D148-BEBR2024!D148</f>
        <v>0</v>
      </c>
    </row>
    <row r="149" spans="1:8" ht="14.1" customHeight="1" x14ac:dyDescent="0.25">
      <c r="A149" s="365" t="s">
        <v>122</v>
      </c>
      <c r="B149" s="364">
        <v>495</v>
      </c>
      <c r="C149" s="364">
        <v>21</v>
      </c>
      <c r="D149" s="364">
        <v>474</v>
      </c>
      <c r="E149" s="466">
        <v>0</v>
      </c>
      <c r="F149" s="466">
        <v>495</v>
      </c>
      <c r="H149" s="377">
        <f>D149-BEBR2024!D149</f>
        <v>0</v>
      </c>
    </row>
    <row r="150" spans="1:8" ht="14.1" customHeight="1" x14ac:dyDescent="0.25">
      <c r="A150" s="365" t="s">
        <v>123</v>
      </c>
      <c r="B150" s="364">
        <v>4027</v>
      </c>
      <c r="C150" s="364">
        <v>751</v>
      </c>
      <c r="D150" s="364">
        <v>3276</v>
      </c>
      <c r="E150" s="466">
        <v>0</v>
      </c>
      <c r="F150" s="466">
        <v>4027</v>
      </c>
      <c r="H150" s="377">
        <f>D150-BEBR2024!D150</f>
        <v>0</v>
      </c>
    </row>
    <row r="151" spans="1:8" ht="14.1" customHeight="1" x14ac:dyDescent="0.25">
      <c r="A151" s="365" t="s">
        <v>124</v>
      </c>
      <c r="B151" s="364">
        <v>5216</v>
      </c>
      <c r="C151" s="364">
        <v>128</v>
      </c>
      <c r="D151" s="364">
        <v>5088</v>
      </c>
      <c r="E151" s="466">
        <v>0</v>
      </c>
      <c r="F151" s="466">
        <v>5216</v>
      </c>
      <c r="H151" s="377">
        <f>D151-BEBR2024!D151</f>
        <v>0</v>
      </c>
    </row>
    <row r="152" spans="1:8" ht="14.1" customHeight="1" x14ac:dyDescent="0.25">
      <c r="A152" s="365" t="s">
        <v>125</v>
      </c>
      <c r="B152" s="364">
        <v>12</v>
      </c>
      <c r="C152" s="364">
        <v>0</v>
      </c>
      <c r="D152" s="364">
        <v>12</v>
      </c>
      <c r="E152" s="466">
        <v>0</v>
      </c>
      <c r="F152" s="466">
        <v>12</v>
      </c>
      <c r="H152" s="377">
        <f>D152-BEBR2024!D152</f>
        <v>0</v>
      </c>
    </row>
    <row r="153" spans="1:8" ht="14.1" customHeight="1" x14ac:dyDescent="0.25">
      <c r="A153" s="365" t="s">
        <v>126</v>
      </c>
      <c r="B153" s="364">
        <v>101737</v>
      </c>
      <c r="C153" s="364">
        <v>12479</v>
      </c>
      <c r="D153" s="364">
        <v>89258</v>
      </c>
      <c r="E153" s="466">
        <v>0</v>
      </c>
      <c r="F153" s="466">
        <v>101737</v>
      </c>
      <c r="H153" s="377">
        <f>D153-BEBR2024!D153</f>
        <v>0</v>
      </c>
    </row>
    <row r="154" spans="1:8" ht="14.1" customHeight="1" x14ac:dyDescent="0.25">
      <c r="A154" s="365" t="s">
        <v>143</v>
      </c>
      <c r="B154" s="364">
        <v>19269</v>
      </c>
      <c r="C154" s="364">
        <v>1999</v>
      </c>
      <c r="D154" s="364">
        <v>17270</v>
      </c>
      <c r="E154" s="466">
        <v>0</v>
      </c>
      <c r="F154" s="466">
        <v>19269</v>
      </c>
      <c r="H154" s="377">
        <f>D154-BEBR2024!D154</f>
        <v>0</v>
      </c>
    </row>
    <row r="155" spans="1:8" ht="14.1" customHeight="1" x14ac:dyDescent="0.25">
      <c r="A155" s="365" t="s">
        <v>516</v>
      </c>
      <c r="B155" s="366" t="s">
        <v>516</v>
      </c>
      <c r="C155" s="366" t="s">
        <v>516</v>
      </c>
      <c r="D155" s="466" t="s">
        <v>516</v>
      </c>
      <c r="E155" s="466" t="s">
        <v>516</v>
      </c>
      <c r="F155" s="466" t="s">
        <v>516</v>
      </c>
      <c r="H155" s="377" t="e">
        <f>D155-BEBR2024!D155</f>
        <v>#VALUE!</v>
      </c>
    </row>
    <row r="156" spans="1:8" ht="14.1" customHeight="1" x14ac:dyDescent="0.25">
      <c r="A156" s="363" t="s">
        <v>535</v>
      </c>
      <c r="B156" s="364">
        <v>12971</v>
      </c>
      <c r="C156" s="364">
        <v>520</v>
      </c>
      <c r="D156" s="364">
        <v>12451</v>
      </c>
      <c r="E156" s="466">
        <v>959</v>
      </c>
      <c r="F156" s="466">
        <v>12012</v>
      </c>
      <c r="H156" s="377">
        <f>D156-BEBR2024!D156</f>
        <v>0</v>
      </c>
    </row>
    <row r="157" spans="1:8" ht="14.1" customHeight="1" x14ac:dyDescent="0.25">
      <c r="A157" s="365" t="s">
        <v>128</v>
      </c>
      <c r="B157" s="364">
        <v>2465</v>
      </c>
      <c r="C157" s="364">
        <v>124</v>
      </c>
      <c r="D157" s="364">
        <v>2341</v>
      </c>
      <c r="E157" s="466">
        <v>0</v>
      </c>
      <c r="F157" s="466">
        <v>2465</v>
      </c>
      <c r="H157" s="377">
        <f>D157-BEBR2024!D157</f>
        <v>0</v>
      </c>
    </row>
    <row r="158" spans="1:8" ht="14.1" customHeight="1" x14ac:dyDescent="0.25">
      <c r="A158" s="365" t="s">
        <v>129</v>
      </c>
      <c r="B158" s="364">
        <v>2875</v>
      </c>
      <c r="C158" s="364">
        <v>269</v>
      </c>
      <c r="D158" s="364">
        <v>2606</v>
      </c>
      <c r="E158" s="466">
        <v>959</v>
      </c>
      <c r="F158" s="466">
        <v>1916</v>
      </c>
      <c r="H158" s="377">
        <f>D158-BEBR2024!D158</f>
        <v>0</v>
      </c>
    </row>
    <row r="159" spans="1:8" ht="14.1" customHeight="1" x14ac:dyDescent="0.25">
      <c r="A159" s="365" t="s">
        <v>143</v>
      </c>
      <c r="B159" s="364">
        <v>7631</v>
      </c>
      <c r="C159" s="364">
        <v>127</v>
      </c>
      <c r="D159" s="364">
        <v>7504</v>
      </c>
      <c r="E159" s="466">
        <v>0</v>
      </c>
      <c r="F159" s="466">
        <v>7631</v>
      </c>
      <c r="H159" s="377">
        <f>D159-BEBR2024!D159</f>
        <v>0</v>
      </c>
    </row>
    <row r="160" spans="1:8" ht="14.1" customHeight="1" x14ac:dyDescent="0.25">
      <c r="A160" s="365" t="s">
        <v>516</v>
      </c>
      <c r="B160" s="366" t="s">
        <v>516</v>
      </c>
      <c r="C160" s="366" t="s">
        <v>516</v>
      </c>
      <c r="D160" s="466" t="s">
        <v>516</v>
      </c>
      <c r="E160" s="466" t="s">
        <v>516</v>
      </c>
      <c r="F160" s="466" t="s">
        <v>516</v>
      </c>
      <c r="H160" s="377" t="e">
        <f>D160-BEBR2024!D160</f>
        <v>#VALUE!</v>
      </c>
    </row>
    <row r="161" spans="1:8" ht="14.1" customHeight="1" x14ac:dyDescent="0.25">
      <c r="A161" s="363" t="s">
        <v>536</v>
      </c>
      <c r="B161" s="364">
        <v>44421</v>
      </c>
      <c r="C161" s="364">
        <v>595</v>
      </c>
      <c r="D161" s="364">
        <v>43826</v>
      </c>
      <c r="E161" s="466">
        <v>3118</v>
      </c>
      <c r="F161" s="466">
        <v>41303</v>
      </c>
      <c r="H161" s="377">
        <f>D161-BEBR2024!D161</f>
        <v>0</v>
      </c>
    </row>
    <row r="162" spans="1:8" ht="14.1" customHeight="1" x14ac:dyDescent="0.25">
      <c r="A162" s="365" t="s">
        <v>131</v>
      </c>
      <c r="B162" s="364">
        <v>3073</v>
      </c>
      <c r="C162" s="364">
        <v>118</v>
      </c>
      <c r="D162" s="364">
        <v>2955</v>
      </c>
      <c r="E162" s="466">
        <v>1112</v>
      </c>
      <c r="F162" s="466">
        <v>1961</v>
      </c>
      <c r="H162" s="377">
        <f>D162-BEBR2024!D162</f>
        <v>0</v>
      </c>
    </row>
    <row r="163" spans="1:8" ht="14.1" customHeight="1" x14ac:dyDescent="0.25">
      <c r="A163" s="365" t="s">
        <v>132</v>
      </c>
      <c r="B163" s="364">
        <v>465</v>
      </c>
      <c r="C163" s="364">
        <v>4</v>
      </c>
      <c r="D163" s="364">
        <v>461</v>
      </c>
      <c r="E163" s="466">
        <v>0</v>
      </c>
      <c r="F163" s="466">
        <v>465</v>
      </c>
      <c r="H163" s="377">
        <f>D163-BEBR2024!D163</f>
        <v>0</v>
      </c>
    </row>
    <row r="164" spans="1:8" ht="14.1" customHeight="1" x14ac:dyDescent="0.25">
      <c r="A164" s="365" t="s">
        <v>133</v>
      </c>
      <c r="B164" s="364">
        <v>1364</v>
      </c>
      <c r="C164" s="364">
        <v>7</v>
      </c>
      <c r="D164" s="364">
        <v>1357</v>
      </c>
      <c r="E164" s="466">
        <v>0</v>
      </c>
      <c r="F164" s="466">
        <v>1364</v>
      </c>
      <c r="H164" s="377">
        <f>D164-BEBR2024!D164</f>
        <v>0</v>
      </c>
    </row>
    <row r="165" spans="1:8" ht="14.1" customHeight="1" x14ac:dyDescent="0.25">
      <c r="A165" s="365" t="s">
        <v>134</v>
      </c>
      <c r="B165" s="364">
        <v>1749</v>
      </c>
      <c r="C165" s="364">
        <v>-4</v>
      </c>
      <c r="D165" s="364">
        <v>1753</v>
      </c>
      <c r="E165" s="466">
        <v>0</v>
      </c>
      <c r="F165" s="466">
        <v>1749</v>
      </c>
      <c r="H165" s="377">
        <f>D165-BEBR2024!D165</f>
        <v>0</v>
      </c>
    </row>
    <row r="166" spans="1:8" ht="14.1" customHeight="1" x14ac:dyDescent="0.25">
      <c r="A166" s="365" t="s">
        <v>135</v>
      </c>
      <c r="B166" s="364">
        <v>3683</v>
      </c>
      <c r="C166" s="364">
        <v>146</v>
      </c>
      <c r="D166" s="364">
        <v>3537</v>
      </c>
      <c r="E166" s="466">
        <v>0</v>
      </c>
      <c r="F166" s="466">
        <v>3683</v>
      </c>
      <c r="H166" s="377">
        <f>D166-BEBR2024!D166</f>
        <v>0</v>
      </c>
    </row>
    <row r="167" spans="1:8" ht="14.1" customHeight="1" x14ac:dyDescent="0.25">
      <c r="A167" s="365" t="s">
        <v>136</v>
      </c>
      <c r="B167" s="364">
        <v>7971</v>
      </c>
      <c r="C167" s="364">
        <v>1</v>
      </c>
      <c r="D167" s="364">
        <v>7970</v>
      </c>
      <c r="E167" s="466">
        <v>305</v>
      </c>
      <c r="F167" s="466">
        <v>7666</v>
      </c>
      <c r="H167" s="377">
        <f>D167-BEBR2024!D167</f>
        <v>0</v>
      </c>
    </row>
    <row r="168" spans="1:8" ht="14.1" customHeight="1" x14ac:dyDescent="0.25">
      <c r="A168" s="365" t="s">
        <v>143</v>
      </c>
      <c r="B168" s="364">
        <v>26116</v>
      </c>
      <c r="C168" s="364">
        <v>323</v>
      </c>
      <c r="D168" s="364">
        <v>25793</v>
      </c>
      <c r="E168" s="466">
        <v>1701</v>
      </c>
      <c r="F168" s="466">
        <v>24415</v>
      </c>
      <c r="H168" s="377">
        <f>D168-BEBR2024!D168</f>
        <v>0</v>
      </c>
    </row>
    <row r="169" spans="1:8" ht="14.1" customHeight="1" x14ac:dyDescent="0.25">
      <c r="A169" s="365" t="s">
        <v>516</v>
      </c>
      <c r="B169" s="366" t="s">
        <v>516</v>
      </c>
      <c r="C169" s="366" t="s">
        <v>516</v>
      </c>
      <c r="D169" s="466" t="s">
        <v>516</v>
      </c>
      <c r="E169" s="466" t="s">
        <v>516</v>
      </c>
      <c r="F169" s="466" t="s">
        <v>516</v>
      </c>
      <c r="H169" s="377" t="e">
        <f>D169-BEBR2024!D169</f>
        <v>#VALUE!</v>
      </c>
    </row>
    <row r="170" spans="1:8" ht="14.1" customHeight="1" x14ac:dyDescent="0.25">
      <c r="A170" s="363" t="s">
        <v>537</v>
      </c>
      <c r="B170" s="364">
        <v>19123</v>
      </c>
      <c r="C170" s="364">
        <v>1259</v>
      </c>
      <c r="D170" s="364">
        <v>17864</v>
      </c>
      <c r="E170" s="466">
        <v>818</v>
      </c>
      <c r="F170" s="466">
        <v>18305</v>
      </c>
      <c r="H170" s="377">
        <f>D170-BEBR2024!D170</f>
        <v>0</v>
      </c>
    </row>
    <row r="171" spans="1:8" ht="14.1" customHeight="1" x14ac:dyDescent="0.25">
      <c r="A171" s="365" t="s">
        <v>138</v>
      </c>
      <c r="B171" s="364">
        <v>521</v>
      </c>
      <c r="C171" s="364">
        <v>3</v>
      </c>
      <c r="D171" s="364">
        <v>518</v>
      </c>
      <c r="E171" s="466">
        <v>0</v>
      </c>
      <c r="F171" s="466">
        <v>521</v>
      </c>
      <c r="H171" s="377">
        <f>D171-BEBR2024!D171</f>
        <v>0</v>
      </c>
    </row>
    <row r="172" spans="1:8" ht="14.1" customHeight="1" x14ac:dyDescent="0.25">
      <c r="A172" s="365" t="s">
        <v>139</v>
      </c>
      <c r="B172" s="364">
        <v>568</v>
      </c>
      <c r="C172" s="364">
        <v>90</v>
      </c>
      <c r="D172" s="364">
        <v>478</v>
      </c>
      <c r="E172" s="466">
        <v>0</v>
      </c>
      <c r="F172" s="466">
        <v>568</v>
      </c>
      <c r="H172" s="377">
        <f>D172-BEBR2024!D172</f>
        <v>0</v>
      </c>
    </row>
    <row r="173" spans="1:8" ht="14.1" customHeight="1" x14ac:dyDescent="0.25">
      <c r="A173" s="365" t="s">
        <v>140</v>
      </c>
      <c r="B173" s="364">
        <v>2149</v>
      </c>
      <c r="C173" s="364">
        <v>134</v>
      </c>
      <c r="D173" s="364">
        <v>2015</v>
      </c>
      <c r="E173" s="466">
        <v>0</v>
      </c>
      <c r="F173" s="466">
        <v>2149</v>
      </c>
      <c r="H173" s="377">
        <f>D173-BEBR2024!D173</f>
        <v>0</v>
      </c>
    </row>
    <row r="174" spans="1:8" ht="14.1" customHeight="1" x14ac:dyDescent="0.25">
      <c r="A174" s="365" t="s">
        <v>143</v>
      </c>
      <c r="B174" s="364">
        <v>15885</v>
      </c>
      <c r="C174" s="364">
        <v>1032</v>
      </c>
      <c r="D174" s="364">
        <v>14853</v>
      </c>
      <c r="E174" s="466">
        <v>818</v>
      </c>
      <c r="F174" s="466">
        <v>15067</v>
      </c>
      <c r="H174" s="377">
        <f>D174-BEBR2024!D174</f>
        <v>0</v>
      </c>
    </row>
    <row r="175" spans="1:8" ht="14.1" customHeight="1" x14ac:dyDescent="0.25">
      <c r="A175" s="365" t="s">
        <v>516</v>
      </c>
      <c r="B175" s="366" t="s">
        <v>516</v>
      </c>
      <c r="C175" s="366" t="s">
        <v>516</v>
      </c>
      <c r="D175" s="466" t="s">
        <v>516</v>
      </c>
      <c r="E175" s="466" t="s">
        <v>516</v>
      </c>
      <c r="F175" s="466" t="s">
        <v>516</v>
      </c>
      <c r="H175" s="377" t="e">
        <f>D175-BEBR2024!D175</f>
        <v>#VALUE!</v>
      </c>
    </row>
    <row r="176" spans="1:8" ht="14.1" customHeight="1" x14ac:dyDescent="0.25">
      <c r="A176" s="363" t="s">
        <v>538</v>
      </c>
      <c r="B176" s="364">
        <v>12591</v>
      </c>
      <c r="C176" s="364">
        <v>465</v>
      </c>
      <c r="D176" s="364">
        <v>12126</v>
      </c>
      <c r="E176" s="466">
        <v>975</v>
      </c>
      <c r="F176" s="466">
        <v>11616</v>
      </c>
      <c r="H176" s="377">
        <f>D176-BEBR2024!D176</f>
        <v>0</v>
      </c>
    </row>
    <row r="177" spans="1:8" ht="14.1" customHeight="1" x14ac:dyDescent="0.25">
      <c r="A177" s="365" t="s">
        <v>142</v>
      </c>
      <c r="B177" s="364">
        <v>1529</v>
      </c>
      <c r="C177" s="364">
        <v>-37</v>
      </c>
      <c r="D177" s="364">
        <v>1566</v>
      </c>
      <c r="E177" s="466">
        <v>0</v>
      </c>
      <c r="F177" s="466">
        <v>1529</v>
      </c>
      <c r="H177" s="377">
        <f>D177-BEBR2024!D177</f>
        <v>0</v>
      </c>
    </row>
    <row r="178" spans="1:8" ht="14.1" customHeight="1" x14ac:dyDescent="0.25">
      <c r="A178" s="365" t="s">
        <v>143</v>
      </c>
      <c r="B178" s="364">
        <v>11062</v>
      </c>
      <c r="C178" s="364">
        <v>502</v>
      </c>
      <c r="D178" s="364">
        <v>10560</v>
      </c>
      <c r="E178" s="466">
        <v>975</v>
      </c>
      <c r="F178" s="466">
        <v>10087</v>
      </c>
      <c r="H178" s="377">
        <f>D178-BEBR2024!D178</f>
        <v>0</v>
      </c>
    </row>
    <row r="179" spans="1:8" ht="14.1" customHeight="1" x14ac:dyDescent="0.25">
      <c r="A179" s="365" t="s">
        <v>516</v>
      </c>
      <c r="B179" s="366" t="s">
        <v>516</v>
      </c>
      <c r="C179" s="366" t="s">
        <v>516</v>
      </c>
      <c r="D179" s="466" t="s">
        <v>516</v>
      </c>
      <c r="E179" s="466" t="s">
        <v>516</v>
      </c>
      <c r="F179" s="466" t="s">
        <v>516</v>
      </c>
      <c r="H179" s="377" t="e">
        <f>D179-BEBR2024!D179</f>
        <v>#VALUE!</v>
      </c>
    </row>
    <row r="180" spans="1:8" ht="14.1" customHeight="1" x14ac:dyDescent="0.25">
      <c r="A180" s="363" t="s">
        <v>539</v>
      </c>
      <c r="B180" s="364">
        <v>16323</v>
      </c>
      <c r="C180" s="364">
        <v>2131</v>
      </c>
      <c r="D180" s="364">
        <v>14192</v>
      </c>
      <c r="E180" s="466">
        <v>1717</v>
      </c>
      <c r="F180" s="466">
        <v>14606</v>
      </c>
      <c r="H180" s="377">
        <f>D180-BEBR2024!D180</f>
        <v>0</v>
      </c>
    </row>
    <row r="181" spans="1:8" ht="14.1" customHeight="1" x14ac:dyDescent="0.25">
      <c r="A181" s="365" t="s">
        <v>145</v>
      </c>
      <c r="B181" s="364">
        <v>3787</v>
      </c>
      <c r="C181" s="364">
        <v>430</v>
      </c>
      <c r="D181" s="364">
        <v>3357</v>
      </c>
      <c r="E181" s="466">
        <v>0</v>
      </c>
      <c r="F181" s="466">
        <v>3787</v>
      </c>
      <c r="H181" s="377">
        <f>D181-BEBR2024!D181</f>
        <v>0</v>
      </c>
    </row>
    <row r="182" spans="1:8" ht="14.1" customHeight="1" x14ac:dyDescent="0.25">
      <c r="A182" s="365" t="s">
        <v>146</v>
      </c>
      <c r="B182" s="364">
        <v>2190</v>
      </c>
      <c r="C182" s="364">
        <v>116</v>
      </c>
      <c r="D182" s="364">
        <v>2074</v>
      </c>
      <c r="E182" s="466">
        <v>0</v>
      </c>
      <c r="F182" s="466">
        <v>2190</v>
      </c>
      <c r="H182" s="377">
        <f>D182-BEBR2024!D182</f>
        <v>0</v>
      </c>
    </row>
    <row r="183" spans="1:8" ht="14.1" customHeight="1" x14ac:dyDescent="0.25">
      <c r="A183" s="365" t="s">
        <v>143</v>
      </c>
      <c r="B183" s="364">
        <v>10346</v>
      </c>
      <c r="C183" s="364">
        <v>1585</v>
      </c>
      <c r="D183" s="364">
        <v>8761</v>
      </c>
      <c r="E183" s="466">
        <v>1717</v>
      </c>
      <c r="F183" s="466">
        <v>8629</v>
      </c>
      <c r="H183" s="377">
        <f>D183-BEBR2024!D183</f>
        <v>0</v>
      </c>
    </row>
    <row r="184" spans="1:8" ht="14.1" customHeight="1" x14ac:dyDescent="0.25">
      <c r="A184" s="365" t="s">
        <v>516</v>
      </c>
      <c r="B184" s="366" t="s">
        <v>516</v>
      </c>
      <c r="C184" s="366" t="s">
        <v>516</v>
      </c>
      <c r="D184" s="466" t="s">
        <v>516</v>
      </c>
      <c r="E184" s="466" t="s">
        <v>516</v>
      </c>
      <c r="F184" s="466" t="s">
        <v>516</v>
      </c>
      <c r="H184" s="377" t="e">
        <f>D184-BEBR2024!D184</f>
        <v>#VALUE!</v>
      </c>
    </row>
    <row r="185" spans="1:8" ht="14.1" customHeight="1" x14ac:dyDescent="0.25">
      <c r="A185" s="363" t="s">
        <v>540</v>
      </c>
      <c r="B185" s="364">
        <v>13671</v>
      </c>
      <c r="C185" s="364">
        <v>-333</v>
      </c>
      <c r="D185" s="364">
        <v>14004</v>
      </c>
      <c r="E185" s="466">
        <v>1586</v>
      </c>
      <c r="F185" s="466">
        <v>12085</v>
      </c>
      <c r="H185" s="377">
        <f>D185-BEBR2024!D185</f>
        <v>0</v>
      </c>
    </row>
    <row r="186" spans="1:8" ht="14.1" customHeight="1" x14ac:dyDescent="0.25">
      <c r="A186" s="365" t="s">
        <v>148</v>
      </c>
      <c r="B186" s="364">
        <v>3787</v>
      </c>
      <c r="C186" s="364">
        <v>166</v>
      </c>
      <c r="D186" s="364">
        <v>3621</v>
      </c>
      <c r="E186" s="466">
        <v>1195</v>
      </c>
      <c r="F186" s="466">
        <v>2592</v>
      </c>
      <c r="H186" s="377">
        <f>D186-BEBR2024!D186</f>
        <v>0</v>
      </c>
    </row>
    <row r="187" spans="1:8" ht="14.1" customHeight="1" x14ac:dyDescent="0.25">
      <c r="A187" s="365" t="s">
        <v>149</v>
      </c>
      <c r="B187" s="364">
        <v>747</v>
      </c>
      <c r="C187" s="364">
        <v>-2</v>
      </c>
      <c r="D187" s="364">
        <v>749</v>
      </c>
      <c r="E187" s="466">
        <v>0</v>
      </c>
      <c r="F187" s="466">
        <v>747</v>
      </c>
      <c r="H187" s="377">
        <f>D187-BEBR2024!D187</f>
        <v>0</v>
      </c>
    </row>
    <row r="188" spans="1:8" ht="14.1" customHeight="1" x14ac:dyDescent="0.25">
      <c r="A188" s="365" t="s">
        <v>150</v>
      </c>
      <c r="B188" s="364">
        <v>742</v>
      </c>
      <c r="C188" s="364">
        <v>2</v>
      </c>
      <c r="D188" s="364">
        <v>740</v>
      </c>
      <c r="E188" s="466">
        <v>0</v>
      </c>
      <c r="F188" s="466">
        <v>742</v>
      </c>
      <c r="H188" s="377">
        <f>D188-BEBR2024!D188</f>
        <v>0</v>
      </c>
    </row>
    <row r="189" spans="1:8" ht="14.1" customHeight="1" x14ac:dyDescent="0.25">
      <c r="A189" s="365" t="s">
        <v>143</v>
      </c>
      <c r="B189" s="364">
        <v>8395</v>
      </c>
      <c r="C189" s="364">
        <v>-499</v>
      </c>
      <c r="D189" s="364">
        <v>8894</v>
      </c>
      <c r="E189" s="466">
        <v>391</v>
      </c>
      <c r="F189" s="466">
        <v>8004</v>
      </c>
      <c r="H189" s="377">
        <f>D189-BEBR2024!D189</f>
        <v>0</v>
      </c>
    </row>
    <row r="190" spans="1:8" ht="14.1" customHeight="1" x14ac:dyDescent="0.25">
      <c r="A190" s="365" t="s">
        <v>516</v>
      </c>
      <c r="B190" s="366" t="s">
        <v>516</v>
      </c>
      <c r="C190" s="366" t="s">
        <v>516</v>
      </c>
      <c r="D190" s="466" t="s">
        <v>516</v>
      </c>
      <c r="E190" s="466" t="s">
        <v>516</v>
      </c>
      <c r="F190" s="466" t="s">
        <v>516</v>
      </c>
      <c r="H190" s="377" t="e">
        <f>D190-BEBR2024!D190</f>
        <v>#VALUE!</v>
      </c>
    </row>
    <row r="191" spans="1:8" ht="14.1" customHeight="1" x14ac:dyDescent="0.25">
      <c r="A191" s="363" t="s">
        <v>541</v>
      </c>
      <c r="B191" s="364">
        <v>25645</v>
      </c>
      <c r="C191" s="364">
        <v>318</v>
      </c>
      <c r="D191" s="364">
        <v>25327</v>
      </c>
      <c r="E191" s="466">
        <v>1775</v>
      </c>
      <c r="F191" s="466">
        <v>23870</v>
      </c>
      <c r="H191" s="377">
        <f>D191-BEBR2024!D191</f>
        <v>0</v>
      </c>
    </row>
    <row r="192" spans="1:8" ht="14.1" customHeight="1" x14ac:dyDescent="0.25">
      <c r="A192" s="365" t="s">
        <v>152</v>
      </c>
      <c r="B192" s="364">
        <v>2450</v>
      </c>
      <c r="C192" s="364">
        <v>45</v>
      </c>
      <c r="D192" s="364">
        <v>2405</v>
      </c>
      <c r="E192" s="466">
        <v>0</v>
      </c>
      <c r="F192" s="466">
        <v>2450</v>
      </c>
      <c r="H192" s="377">
        <f>D192-BEBR2024!D192</f>
        <v>0</v>
      </c>
    </row>
    <row r="193" spans="1:8" ht="14.1" customHeight="1" x14ac:dyDescent="0.25">
      <c r="A193" s="365" t="s">
        <v>153</v>
      </c>
      <c r="B193" s="364">
        <v>4869</v>
      </c>
      <c r="C193" s="364">
        <v>-31</v>
      </c>
      <c r="D193" s="364">
        <v>4900</v>
      </c>
      <c r="E193" s="466">
        <v>0</v>
      </c>
      <c r="F193" s="466">
        <v>4869</v>
      </c>
      <c r="H193" s="377">
        <f>D193-BEBR2024!D193</f>
        <v>0</v>
      </c>
    </row>
    <row r="194" spans="1:8" ht="14.1" customHeight="1" x14ac:dyDescent="0.25">
      <c r="A194" s="365" t="s">
        <v>154</v>
      </c>
      <c r="B194" s="364">
        <v>1753</v>
      </c>
      <c r="C194" s="364">
        <v>16</v>
      </c>
      <c r="D194" s="364">
        <v>1737</v>
      </c>
      <c r="E194" s="466">
        <v>0</v>
      </c>
      <c r="F194" s="466">
        <v>1753</v>
      </c>
      <c r="H194" s="377">
        <f>D194-BEBR2024!D194</f>
        <v>0</v>
      </c>
    </row>
    <row r="195" spans="1:8" ht="14.1" customHeight="1" x14ac:dyDescent="0.25">
      <c r="A195" s="365" t="s">
        <v>143</v>
      </c>
      <c r="B195" s="364">
        <v>16573</v>
      </c>
      <c r="C195" s="364">
        <v>288</v>
      </c>
      <c r="D195" s="364">
        <v>16285</v>
      </c>
      <c r="E195" s="466">
        <v>1775</v>
      </c>
      <c r="F195" s="466">
        <v>14798</v>
      </c>
      <c r="H195" s="377">
        <f>D195-BEBR2024!D195</f>
        <v>0</v>
      </c>
    </row>
    <row r="196" spans="1:8" ht="14.1" customHeight="1" x14ac:dyDescent="0.25">
      <c r="A196" s="365" t="s">
        <v>516</v>
      </c>
      <c r="B196" s="366" t="s">
        <v>516</v>
      </c>
      <c r="C196" s="366" t="s">
        <v>516</v>
      </c>
      <c r="D196" s="466" t="s">
        <v>516</v>
      </c>
      <c r="E196" s="466" t="s">
        <v>516</v>
      </c>
      <c r="F196" s="466" t="s">
        <v>516</v>
      </c>
      <c r="H196" s="377" t="e">
        <f>D196-BEBR2024!D196</f>
        <v>#VALUE!</v>
      </c>
    </row>
    <row r="197" spans="1:8" ht="14.1" customHeight="1" x14ac:dyDescent="0.25">
      <c r="A197" s="363" t="s">
        <v>542</v>
      </c>
      <c r="B197" s="364">
        <v>40895</v>
      </c>
      <c r="C197" s="364">
        <v>1276</v>
      </c>
      <c r="D197" s="364">
        <v>39619</v>
      </c>
      <c r="E197" s="466">
        <v>0</v>
      </c>
      <c r="F197" s="466">
        <v>40895</v>
      </c>
      <c r="H197" s="377">
        <f>D197-BEBR2024!D197</f>
        <v>0</v>
      </c>
    </row>
    <row r="198" spans="1:8" ht="14.1" customHeight="1" x14ac:dyDescent="0.25">
      <c r="A198" s="365" t="s">
        <v>156</v>
      </c>
      <c r="B198" s="364">
        <v>7278</v>
      </c>
      <c r="C198" s="364">
        <v>-49</v>
      </c>
      <c r="D198" s="364">
        <v>7327</v>
      </c>
      <c r="E198" s="466">
        <v>0</v>
      </c>
      <c r="F198" s="466">
        <v>7278</v>
      </c>
      <c r="H198" s="377">
        <f>D198-BEBR2024!D198</f>
        <v>0</v>
      </c>
    </row>
    <row r="199" spans="1:8" ht="14.1" customHeight="1" x14ac:dyDescent="0.25">
      <c r="A199" s="365" t="s">
        <v>157</v>
      </c>
      <c r="B199" s="364">
        <v>5083</v>
      </c>
      <c r="C199" s="364">
        <v>117</v>
      </c>
      <c r="D199" s="364">
        <v>4966</v>
      </c>
      <c r="E199" s="466">
        <v>0</v>
      </c>
      <c r="F199" s="466">
        <v>5083</v>
      </c>
      <c r="H199" s="377">
        <f>D199-BEBR2024!D199</f>
        <v>0</v>
      </c>
    </row>
    <row r="200" spans="1:8" ht="14.1" customHeight="1" x14ac:dyDescent="0.25">
      <c r="A200" s="365" t="s">
        <v>143</v>
      </c>
      <c r="B200" s="364">
        <v>28534</v>
      </c>
      <c r="C200" s="364">
        <v>1208</v>
      </c>
      <c r="D200" s="364">
        <v>27326</v>
      </c>
      <c r="E200" s="466">
        <v>0</v>
      </c>
      <c r="F200" s="466">
        <v>28534</v>
      </c>
      <c r="H200" s="377">
        <f>D200-BEBR2024!D200</f>
        <v>0</v>
      </c>
    </row>
    <row r="201" spans="1:8" ht="14.1" customHeight="1" x14ac:dyDescent="0.25">
      <c r="A201" s="365" t="s">
        <v>516</v>
      </c>
      <c r="B201" s="366" t="s">
        <v>516</v>
      </c>
      <c r="C201" s="366" t="s">
        <v>516</v>
      </c>
      <c r="D201" s="466" t="s">
        <v>516</v>
      </c>
      <c r="E201" s="466" t="s">
        <v>516</v>
      </c>
      <c r="F201" s="466" t="s">
        <v>516</v>
      </c>
      <c r="H201" s="377" t="e">
        <f>D201-BEBR2024!D201</f>
        <v>#VALUE!</v>
      </c>
    </row>
    <row r="202" spans="1:8" ht="14.1" customHeight="1" x14ac:dyDescent="0.25">
      <c r="A202" s="363" t="s">
        <v>543</v>
      </c>
      <c r="B202" s="364">
        <v>204265</v>
      </c>
      <c r="C202" s="364">
        <v>9750</v>
      </c>
      <c r="D202" s="364">
        <v>194515</v>
      </c>
      <c r="E202" s="466">
        <v>474</v>
      </c>
      <c r="F202" s="466">
        <v>203791</v>
      </c>
      <c r="H202" s="377">
        <f>D202-BEBR2024!D202</f>
        <v>0</v>
      </c>
    </row>
    <row r="203" spans="1:8" ht="14.1" customHeight="1" x14ac:dyDescent="0.25">
      <c r="A203" s="365" t="s">
        <v>159</v>
      </c>
      <c r="B203" s="364">
        <v>9566</v>
      </c>
      <c r="C203" s="364">
        <v>676</v>
      </c>
      <c r="D203" s="364">
        <v>8890</v>
      </c>
      <c r="E203" s="466">
        <v>0</v>
      </c>
      <c r="F203" s="466">
        <v>9566</v>
      </c>
      <c r="H203" s="377">
        <f>D203-BEBR2024!D203</f>
        <v>0</v>
      </c>
    </row>
    <row r="204" spans="1:8" ht="14.1" customHeight="1" x14ac:dyDescent="0.25">
      <c r="A204" s="365" t="s">
        <v>160</v>
      </c>
      <c r="B204" s="364">
        <v>0</v>
      </c>
      <c r="C204" s="364">
        <v>-16</v>
      </c>
      <c r="D204" s="364">
        <v>16</v>
      </c>
      <c r="E204" s="466">
        <v>0</v>
      </c>
      <c r="F204" s="466">
        <v>0</v>
      </c>
      <c r="H204" s="377">
        <f>D204-BEBR2024!D204</f>
        <v>0</v>
      </c>
    </row>
    <row r="205" spans="1:8" ht="14.1" customHeight="1" x14ac:dyDescent="0.25">
      <c r="A205" s="365" t="s">
        <v>143</v>
      </c>
      <c r="B205" s="364">
        <v>194699</v>
      </c>
      <c r="C205" s="364">
        <v>9090</v>
      </c>
      <c r="D205" s="364">
        <v>185609</v>
      </c>
      <c r="E205" s="466">
        <v>474</v>
      </c>
      <c r="F205" s="466">
        <v>194225</v>
      </c>
      <c r="H205" s="377">
        <f>D205-BEBR2024!D205</f>
        <v>0</v>
      </c>
    </row>
    <row r="206" spans="1:8" ht="14.1" customHeight="1" x14ac:dyDescent="0.25">
      <c r="A206" s="365" t="s">
        <v>516</v>
      </c>
      <c r="B206" s="364" t="s">
        <v>516</v>
      </c>
      <c r="C206" s="364" t="s">
        <v>516</v>
      </c>
      <c r="D206" s="364" t="s">
        <v>516</v>
      </c>
      <c r="E206" s="466" t="s">
        <v>516</v>
      </c>
      <c r="F206" s="466" t="s">
        <v>516</v>
      </c>
      <c r="H206" s="377" t="e">
        <f>D206-BEBR2024!D206</f>
        <v>#VALUE!</v>
      </c>
    </row>
    <row r="207" spans="1:8" ht="14.1" customHeight="1" x14ac:dyDescent="0.25">
      <c r="A207" s="363" t="s">
        <v>544</v>
      </c>
      <c r="B207" s="364">
        <v>104385</v>
      </c>
      <c r="C207" s="364">
        <v>3150</v>
      </c>
      <c r="D207" s="364">
        <v>101235</v>
      </c>
      <c r="E207" s="466">
        <v>24</v>
      </c>
      <c r="F207" s="466">
        <v>104361</v>
      </c>
      <c r="H207" s="377">
        <f>D207-BEBR2024!D207</f>
        <v>0</v>
      </c>
    </row>
    <row r="208" spans="1:8" ht="14.1" customHeight="1" x14ac:dyDescent="0.25">
      <c r="A208" s="365" t="s">
        <v>162</v>
      </c>
      <c r="B208" s="364">
        <v>9758</v>
      </c>
      <c r="C208" s="364">
        <v>100</v>
      </c>
      <c r="D208" s="364">
        <v>9658</v>
      </c>
      <c r="E208" s="466">
        <v>0</v>
      </c>
      <c r="F208" s="466">
        <v>9758</v>
      </c>
      <c r="H208" s="377">
        <f>D208-BEBR2024!D208</f>
        <v>0</v>
      </c>
    </row>
    <row r="209" spans="1:8" ht="14.1" customHeight="1" x14ac:dyDescent="0.25">
      <c r="A209" s="365" t="s">
        <v>163</v>
      </c>
      <c r="B209" s="364">
        <v>2409</v>
      </c>
      <c r="C209" s="364">
        <v>49</v>
      </c>
      <c r="D209" s="364">
        <v>2360</v>
      </c>
      <c r="E209" s="466">
        <v>0</v>
      </c>
      <c r="F209" s="466">
        <v>2409</v>
      </c>
      <c r="H209" s="377">
        <f>D209-BEBR2024!D209</f>
        <v>0</v>
      </c>
    </row>
    <row r="210" spans="1:8" ht="14.1" customHeight="1" x14ac:dyDescent="0.25">
      <c r="A210" s="365" t="s">
        <v>164</v>
      </c>
      <c r="B210" s="364">
        <v>11472</v>
      </c>
      <c r="C210" s="364">
        <v>743</v>
      </c>
      <c r="D210" s="364">
        <v>10729</v>
      </c>
      <c r="E210" s="466">
        <v>0</v>
      </c>
      <c r="F210" s="466">
        <v>11472</v>
      </c>
      <c r="H210" s="377">
        <f>D210-BEBR2024!D210</f>
        <v>0</v>
      </c>
    </row>
    <row r="211" spans="1:8" ht="14.1" customHeight="1" x14ac:dyDescent="0.25">
      <c r="A211" s="365" t="s">
        <v>143</v>
      </c>
      <c r="B211" s="364">
        <v>80746</v>
      </c>
      <c r="C211" s="364">
        <v>2258</v>
      </c>
      <c r="D211" s="364">
        <v>78488</v>
      </c>
      <c r="E211" s="466">
        <v>24</v>
      </c>
      <c r="F211" s="466">
        <v>80722</v>
      </c>
      <c r="H211" s="377">
        <f>D211-BEBR2024!D211</f>
        <v>0</v>
      </c>
    </row>
    <row r="212" spans="1:8" ht="14.1" customHeight="1" x14ac:dyDescent="0.25">
      <c r="A212" s="365" t="s">
        <v>516</v>
      </c>
      <c r="B212" s="364" t="s">
        <v>516</v>
      </c>
      <c r="C212" s="364" t="s">
        <v>516</v>
      </c>
      <c r="D212" s="364" t="s">
        <v>516</v>
      </c>
      <c r="E212" s="466" t="s">
        <v>516</v>
      </c>
      <c r="F212" s="466" t="s">
        <v>516</v>
      </c>
      <c r="H212" s="377" t="e">
        <f>D212-BEBR2024!D212</f>
        <v>#VALUE!</v>
      </c>
    </row>
    <row r="213" spans="1:8" ht="14.1" customHeight="1" x14ac:dyDescent="0.25">
      <c r="A213" s="363" t="s">
        <v>545</v>
      </c>
      <c r="B213" s="364">
        <v>1541531</v>
      </c>
      <c r="C213" s="364">
        <v>81769</v>
      </c>
      <c r="D213" s="364">
        <v>1459762</v>
      </c>
      <c r="E213" s="466">
        <v>668</v>
      </c>
      <c r="F213" s="466">
        <v>1540863</v>
      </c>
      <c r="H213" s="377">
        <f>D213-BEBR2024!D213</f>
        <v>0</v>
      </c>
    </row>
    <row r="214" spans="1:8" ht="14.1" customHeight="1" x14ac:dyDescent="0.25">
      <c r="A214" s="365" t="s">
        <v>166</v>
      </c>
      <c r="B214" s="364">
        <v>40949</v>
      </c>
      <c r="C214" s="364">
        <v>1185</v>
      </c>
      <c r="D214" s="364">
        <v>39764</v>
      </c>
      <c r="E214" s="466">
        <v>0</v>
      </c>
      <c r="F214" s="466">
        <v>40949</v>
      </c>
      <c r="H214" s="377">
        <f>D214-BEBR2024!D214</f>
        <v>0</v>
      </c>
    </row>
    <row r="215" spans="1:8" ht="14.1" customHeight="1" x14ac:dyDescent="0.25">
      <c r="A215" s="365" t="s">
        <v>167</v>
      </c>
      <c r="B215" s="364">
        <v>406294</v>
      </c>
      <c r="C215" s="364">
        <v>21335</v>
      </c>
      <c r="D215" s="364">
        <v>384959</v>
      </c>
      <c r="E215" s="466">
        <v>569</v>
      </c>
      <c r="F215" s="466">
        <v>405725</v>
      </c>
      <c r="H215" s="377">
        <f>D215-BEBR2024!D215</f>
        <v>0</v>
      </c>
    </row>
    <row r="216" spans="1:8" ht="14.1" customHeight="1" x14ac:dyDescent="0.25">
      <c r="A216" s="365" t="s">
        <v>168</v>
      </c>
      <c r="B216" s="364">
        <v>27327</v>
      </c>
      <c r="C216" s="364">
        <v>637</v>
      </c>
      <c r="D216" s="364">
        <v>26690</v>
      </c>
      <c r="E216" s="466">
        <v>0</v>
      </c>
      <c r="F216" s="466">
        <v>27327</v>
      </c>
      <c r="H216" s="377">
        <f>D216-BEBR2024!D216</f>
        <v>0</v>
      </c>
    </row>
    <row r="217" spans="1:8" ht="14.1" customHeight="1" x14ac:dyDescent="0.25">
      <c r="A217" s="365" t="s">
        <v>143</v>
      </c>
      <c r="B217" s="364">
        <v>1066961</v>
      </c>
      <c r="C217" s="364">
        <v>58612</v>
      </c>
      <c r="D217" s="364">
        <v>1008349</v>
      </c>
      <c r="E217" s="466">
        <v>99</v>
      </c>
      <c r="F217" s="466">
        <v>1066862</v>
      </c>
      <c r="H217" s="377">
        <f>D217-BEBR2024!D217</f>
        <v>0</v>
      </c>
    </row>
    <row r="218" spans="1:8" ht="14.1" customHeight="1" x14ac:dyDescent="0.25">
      <c r="A218" s="365" t="s">
        <v>516</v>
      </c>
      <c r="B218" s="366" t="s">
        <v>516</v>
      </c>
      <c r="C218" s="366" t="s">
        <v>516</v>
      </c>
      <c r="D218" s="466" t="s">
        <v>516</v>
      </c>
      <c r="E218" s="466" t="s">
        <v>516</v>
      </c>
      <c r="F218" s="466" t="s">
        <v>516</v>
      </c>
      <c r="H218" s="377" t="e">
        <f>D218-BEBR2024!D218</f>
        <v>#VALUE!</v>
      </c>
    </row>
    <row r="219" spans="1:8" ht="14.1" customHeight="1" x14ac:dyDescent="0.25">
      <c r="A219" s="363" t="s">
        <v>546</v>
      </c>
      <c r="B219" s="364">
        <v>19910</v>
      </c>
      <c r="C219" s="364">
        <v>257</v>
      </c>
      <c r="D219" s="364">
        <v>19653</v>
      </c>
      <c r="E219" s="466">
        <v>1308</v>
      </c>
      <c r="F219" s="466">
        <v>18602</v>
      </c>
      <c r="H219" s="377">
        <f>D219-BEBR2024!D219</f>
        <v>0</v>
      </c>
    </row>
    <row r="220" spans="1:8" ht="14.1" customHeight="1" x14ac:dyDescent="0.25">
      <c r="A220" s="365" t="s">
        <v>170</v>
      </c>
      <c r="B220" s="364">
        <v>2776</v>
      </c>
      <c r="C220" s="364">
        <v>17</v>
      </c>
      <c r="D220" s="364">
        <v>2759</v>
      </c>
      <c r="E220" s="466">
        <v>0</v>
      </c>
      <c r="F220" s="466">
        <v>2776</v>
      </c>
      <c r="H220" s="377">
        <f>D220-BEBR2024!D220</f>
        <v>0</v>
      </c>
    </row>
    <row r="221" spans="1:8" ht="14.1" customHeight="1" x14ac:dyDescent="0.25">
      <c r="A221" s="365" t="s">
        <v>171</v>
      </c>
      <c r="B221" s="364">
        <v>350</v>
      </c>
      <c r="C221" s="364">
        <v>9</v>
      </c>
      <c r="D221" s="364">
        <v>341</v>
      </c>
      <c r="E221" s="466">
        <v>0</v>
      </c>
      <c r="F221" s="466">
        <v>350</v>
      </c>
      <c r="H221" s="377">
        <f>D221-BEBR2024!D221</f>
        <v>0</v>
      </c>
    </row>
    <row r="222" spans="1:8" ht="14.1" customHeight="1" x14ac:dyDescent="0.25">
      <c r="A222" s="365" t="s">
        <v>172</v>
      </c>
      <c r="B222" s="364">
        <v>218</v>
      </c>
      <c r="C222" s="364">
        <v>10</v>
      </c>
      <c r="D222" s="364">
        <v>208</v>
      </c>
      <c r="E222" s="466">
        <v>0</v>
      </c>
      <c r="F222" s="466">
        <v>218</v>
      </c>
      <c r="H222" s="377">
        <f>D222-BEBR2024!D222</f>
        <v>0</v>
      </c>
    </row>
    <row r="223" spans="1:8" ht="14.1" customHeight="1" x14ac:dyDescent="0.25">
      <c r="A223" s="365" t="s">
        <v>173</v>
      </c>
      <c r="B223" s="364">
        <v>501</v>
      </c>
      <c r="C223" s="364">
        <v>-3</v>
      </c>
      <c r="D223" s="364">
        <v>504</v>
      </c>
      <c r="E223" s="466">
        <v>0</v>
      </c>
      <c r="F223" s="466">
        <v>501</v>
      </c>
      <c r="H223" s="377">
        <f>D223-BEBR2024!D223</f>
        <v>0</v>
      </c>
    </row>
    <row r="224" spans="1:8" ht="14.1" customHeight="1" x14ac:dyDescent="0.25">
      <c r="A224" s="365" t="s">
        <v>174</v>
      </c>
      <c r="B224" s="364">
        <v>293</v>
      </c>
      <c r="C224" s="364">
        <v>32</v>
      </c>
      <c r="D224" s="364">
        <v>261</v>
      </c>
      <c r="E224" s="466">
        <v>0</v>
      </c>
      <c r="F224" s="466">
        <v>293</v>
      </c>
      <c r="H224" s="377">
        <f>D224-BEBR2024!D224</f>
        <v>0</v>
      </c>
    </row>
    <row r="225" spans="1:8" ht="14.1" customHeight="1" x14ac:dyDescent="0.25">
      <c r="A225" s="365" t="s">
        <v>143</v>
      </c>
      <c r="B225" s="364">
        <v>15772</v>
      </c>
      <c r="C225" s="364">
        <v>192</v>
      </c>
      <c r="D225" s="364">
        <v>15580</v>
      </c>
      <c r="E225" s="466">
        <v>1308</v>
      </c>
      <c r="F225" s="466">
        <v>14464</v>
      </c>
      <c r="H225" s="377">
        <f>D225-BEBR2024!D225</f>
        <v>0</v>
      </c>
    </row>
    <row r="226" spans="1:8" ht="14.1" customHeight="1" x14ac:dyDescent="0.25">
      <c r="A226" s="365" t="s">
        <v>516</v>
      </c>
      <c r="B226" s="364" t="s">
        <v>516</v>
      </c>
      <c r="C226" s="364" t="s">
        <v>516</v>
      </c>
      <c r="D226" s="364" t="s">
        <v>516</v>
      </c>
      <c r="E226" s="466" t="s">
        <v>516</v>
      </c>
      <c r="F226" s="466" t="s">
        <v>516</v>
      </c>
      <c r="H226" s="377" t="e">
        <f>D226-BEBR2024!D226</f>
        <v>#VALUE!</v>
      </c>
    </row>
    <row r="227" spans="1:8" ht="14.1" customHeight="1" x14ac:dyDescent="0.25">
      <c r="A227" s="363" t="s">
        <v>547</v>
      </c>
      <c r="B227" s="364">
        <v>167781</v>
      </c>
      <c r="C227" s="364">
        <v>7993</v>
      </c>
      <c r="D227" s="364">
        <v>159788</v>
      </c>
      <c r="E227" s="466">
        <v>0</v>
      </c>
      <c r="F227" s="466">
        <v>167781</v>
      </c>
      <c r="H227" s="377">
        <f>D227-BEBR2024!D227</f>
        <v>0</v>
      </c>
    </row>
    <row r="228" spans="1:8" ht="14.1" customHeight="1" x14ac:dyDescent="0.25">
      <c r="A228" s="365" t="s">
        <v>176</v>
      </c>
      <c r="B228" s="364">
        <v>4933</v>
      </c>
      <c r="C228" s="364">
        <v>99</v>
      </c>
      <c r="D228" s="364">
        <v>4834</v>
      </c>
      <c r="E228" s="466">
        <v>0</v>
      </c>
      <c r="F228" s="466">
        <v>4933</v>
      </c>
      <c r="H228" s="377">
        <f>D228-BEBR2024!D228</f>
        <v>0</v>
      </c>
    </row>
    <row r="229" spans="1:8" ht="14.1" customHeight="1" x14ac:dyDescent="0.25">
      <c r="A229" s="365" t="s">
        <v>177</v>
      </c>
      <c r="B229" s="364">
        <v>4512</v>
      </c>
      <c r="C229" s="364">
        <v>271</v>
      </c>
      <c r="D229" s="364">
        <v>4241</v>
      </c>
      <c r="E229" s="466">
        <v>0</v>
      </c>
      <c r="F229" s="466">
        <v>4512</v>
      </c>
      <c r="H229" s="377">
        <f>D229-BEBR2024!D229</f>
        <v>0</v>
      </c>
    </row>
    <row r="230" spans="1:8" ht="14.1" customHeight="1" x14ac:dyDescent="0.25">
      <c r="A230" s="365" t="s">
        <v>178</v>
      </c>
      <c r="B230" s="364">
        <v>531</v>
      </c>
      <c r="C230" s="364">
        <v>15</v>
      </c>
      <c r="D230" s="364">
        <v>516</v>
      </c>
      <c r="E230" s="466">
        <v>0</v>
      </c>
      <c r="F230" s="466">
        <v>531</v>
      </c>
      <c r="H230" s="377">
        <f>D230-BEBR2024!D230</f>
        <v>0</v>
      </c>
    </row>
    <row r="231" spans="1:8" ht="14.1" customHeight="1" x14ac:dyDescent="0.25">
      <c r="A231" s="365" t="s">
        <v>179</v>
      </c>
      <c r="B231" s="364">
        <v>26405</v>
      </c>
      <c r="C231" s="364">
        <v>1351</v>
      </c>
      <c r="D231" s="364">
        <v>25054</v>
      </c>
      <c r="E231" s="466">
        <v>0</v>
      </c>
      <c r="F231" s="466">
        <v>26405</v>
      </c>
      <c r="H231" s="377">
        <f>D231-BEBR2024!D231</f>
        <v>0</v>
      </c>
    </row>
    <row r="232" spans="1:8" ht="14.1" customHeight="1" x14ac:dyDescent="0.25">
      <c r="A232" s="365" t="s">
        <v>180</v>
      </c>
      <c r="B232" s="364">
        <v>16693</v>
      </c>
      <c r="C232" s="364">
        <v>339</v>
      </c>
      <c r="D232" s="364">
        <v>16354</v>
      </c>
      <c r="E232" s="466">
        <v>0</v>
      </c>
      <c r="F232" s="466">
        <v>16693</v>
      </c>
      <c r="H232" s="377">
        <f>D232-BEBR2024!D232</f>
        <v>0</v>
      </c>
    </row>
    <row r="233" spans="1:8" ht="14.1" customHeight="1" x14ac:dyDescent="0.25">
      <c r="A233" s="365" t="s">
        <v>143</v>
      </c>
      <c r="B233" s="364">
        <v>114707</v>
      </c>
      <c r="C233" s="364">
        <v>5918</v>
      </c>
      <c r="D233" s="364">
        <v>108789</v>
      </c>
      <c r="E233" s="466">
        <v>0</v>
      </c>
      <c r="F233" s="466">
        <v>114707</v>
      </c>
      <c r="H233" s="377">
        <f>D233-BEBR2024!D233</f>
        <v>0</v>
      </c>
    </row>
    <row r="234" spans="1:8" ht="14.1" customHeight="1" x14ac:dyDescent="0.25">
      <c r="A234" s="365" t="s">
        <v>516</v>
      </c>
      <c r="B234" s="366" t="s">
        <v>516</v>
      </c>
      <c r="C234" s="366" t="s">
        <v>516</v>
      </c>
      <c r="D234" s="466" t="s">
        <v>516</v>
      </c>
      <c r="E234" s="466" t="s">
        <v>516</v>
      </c>
      <c r="F234" s="466" t="s">
        <v>516</v>
      </c>
      <c r="H234" s="377" t="e">
        <f>D234-BEBR2024!D234</f>
        <v>#VALUE!</v>
      </c>
    </row>
    <row r="235" spans="1:8" ht="14.1" customHeight="1" x14ac:dyDescent="0.25">
      <c r="A235" s="363" t="s">
        <v>548</v>
      </c>
      <c r="B235" s="364">
        <v>48982</v>
      </c>
      <c r="C235" s="364">
        <v>1663</v>
      </c>
      <c r="D235" s="364">
        <v>47319</v>
      </c>
      <c r="E235" s="466">
        <v>5871</v>
      </c>
      <c r="F235" s="466">
        <v>43111</v>
      </c>
      <c r="H235" s="377">
        <f>D235-BEBR2024!D235</f>
        <v>0</v>
      </c>
    </row>
    <row r="236" spans="1:8" ht="14.1" customHeight="1" x14ac:dyDescent="0.25">
      <c r="A236" s="365" t="s">
        <v>182</v>
      </c>
      <c r="B236" s="364">
        <v>488</v>
      </c>
      <c r="C236" s="364">
        <v>4</v>
      </c>
      <c r="D236" s="364">
        <v>484</v>
      </c>
      <c r="E236" s="466">
        <v>0</v>
      </c>
      <c r="F236" s="466">
        <v>488</v>
      </c>
      <c r="H236" s="377">
        <f>D236-BEBR2024!D236</f>
        <v>0</v>
      </c>
    </row>
    <row r="237" spans="1:8" ht="14.1" customHeight="1" x14ac:dyDescent="0.25">
      <c r="A237" s="365" t="s">
        <v>183</v>
      </c>
      <c r="B237" s="364">
        <v>85</v>
      </c>
      <c r="C237" s="364">
        <v>-2</v>
      </c>
      <c r="D237" s="364">
        <v>87</v>
      </c>
      <c r="E237" s="466">
        <v>0</v>
      </c>
      <c r="F237" s="466">
        <v>85</v>
      </c>
      <c r="H237" s="377">
        <f>D237-BEBR2024!D237</f>
        <v>0</v>
      </c>
    </row>
    <row r="238" spans="1:8" ht="14.1" customHeight="1" x14ac:dyDescent="0.25">
      <c r="A238" s="365" t="s">
        <v>184</v>
      </c>
      <c r="B238" s="364">
        <v>191</v>
      </c>
      <c r="C238" s="364">
        <v>0</v>
      </c>
      <c r="D238" s="364">
        <v>191</v>
      </c>
      <c r="E238" s="466">
        <v>0</v>
      </c>
      <c r="F238" s="466">
        <v>191</v>
      </c>
      <c r="H238" s="377">
        <f>D238-BEBR2024!D238</f>
        <v>0</v>
      </c>
    </row>
    <row r="239" spans="1:8" ht="14.1" customHeight="1" x14ac:dyDescent="0.25">
      <c r="A239" s="365" t="s">
        <v>185</v>
      </c>
      <c r="B239" s="364">
        <v>846</v>
      </c>
      <c r="C239" s="364">
        <v>-2</v>
      </c>
      <c r="D239" s="364">
        <v>848</v>
      </c>
      <c r="E239" s="466">
        <v>0</v>
      </c>
      <c r="F239" s="466">
        <v>846</v>
      </c>
      <c r="H239" s="377">
        <f>D239-BEBR2024!D239</f>
        <v>0</v>
      </c>
    </row>
    <row r="240" spans="1:8" ht="14.1" customHeight="1" x14ac:dyDescent="0.25">
      <c r="A240" s="365" t="s">
        <v>186</v>
      </c>
      <c r="B240" s="364">
        <v>2117</v>
      </c>
      <c r="C240" s="364">
        <v>-36</v>
      </c>
      <c r="D240" s="364">
        <v>2153</v>
      </c>
      <c r="E240" s="466">
        <v>0</v>
      </c>
      <c r="F240" s="466">
        <v>2117</v>
      </c>
      <c r="H240" s="377">
        <f>D240-BEBR2024!D240</f>
        <v>0</v>
      </c>
    </row>
    <row r="241" spans="1:8" ht="14.1" customHeight="1" x14ac:dyDescent="0.25">
      <c r="A241" s="365" t="s">
        <v>187</v>
      </c>
      <c r="B241" s="364">
        <v>920</v>
      </c>
      <c r="C241" s="364">
        <v>38</v>
      </c>
      <c r="D241" s="364">
        <v>882</v>
      </c>
      <c r="E241" s="466">
        <v>0</v>
      </c>
      <c r="F241" s="466">
        <v>920</v>
      </c>
      <c r="H241" s="377">
        <f>D241-BEBR2024!D241</f>
        <v>0</v>
      </c>
    </row>
    <row r="242" spans="1:8" ht="14.1" customHeight="1" x14ac:dyDescent="0.25">
      <c r="A242" s="365" t="s">
        <v>188</v>
      </c>
      <c r="B242" s="364">
        <v>531</v>
      </c>
      <c r="C242" s="364">
        <v>-8</v>
      </c>
      <c r="D242" s="364">
        <v>539</v>
      </c>
      <c r="E242" s="466">
        <v>0</v>
      </c>
      <c r="F242" s="466">
        <v>531</v>
      </c>
      <c r="H242" s="377">
        <f>D242-BEBR2024!D242</f>
        <v>0</v>
      </c>
    </row>
    <row r="243" spans="1:8" ht="14.1" customHeight="1" x14ac:dyDescent="0.25">
      <c r="A243" s="365" t="s">
        <v>190</v>
      </c>
      <c r="B243" s="364">
        <v>235</v>
      </c>
      <c r="C243" s="364">
        <v>18</v>
      </c>
      <c r="D243" s="364">
        <v>217</v>
      </c>
      <c r="E243" s="466">
        <v>0</v>
      </c>
      <c r="F243" s="466">
        <v>235</v>
      </c>
      <c r="H243" s="377">
        <f>D243-BEBR2024!D243</f>
        <v>0</v>
      </c>
    </row>
    <row r="244" spans="1:8" ht="14.1" customHeight="1" x14ac:dyDescent="0.25">
      <c r="A244" s="365" t="s">
        <v>191</v>
      </c>
      <c r="B244" s="364">
        <v>1535</v>
      </c>
      <c r="C244" s="364">
        <v>-424</v>
      </c>
      <c r="D244" s="364">
        <v>1959</v>
      </c>
      <c r="E244" s="466">
        <v>913</v>
      </c>
      <c r="F244" s="466">
        <v>622</v>
      </c>
      <c r="H244" s="377">
        <f>D244-BEBR2024!D244</f>
        <v>0</v>
      </c>
    </row>
    <row r="245" spans="1:8" ht="14.1" customHeight="1" x14ac:dyDescent="0.25">
      <c r="A245" s="365" t="s">
        <v>192</v>
      </c>
      <c r="B245" s="364">
        <v>7191</v>
      </c>
      <c r="C245" s="364">
        <v>946</v>
      </c>
      <c r="D245" s="364">
        <v>6245</v>
      </c>
      <c r="E245" s="466">
        <v>1238</v>
      </c>
      <c r="F245" s="466">
        <v>5953</v>
      </c>
      <c r="H245" s="377">
        <f>D245-BEBR2024!D245</f>
        <v>0</v>
      </c>
    </row>
    <row r="246" spans="1:8" ht="14.1" customHeight="1" x14ac:dyDescent="0.25">
      <c r="A246" s="365" t="s">
        <v>193</v>
      </c>
      <c r="B246" s="364">
        <v>1687</v>
      </c>
      <c r="C246" s="364">
        <v>-12</v>
      </c>
      <c r="D246" s="364">
        <v>1699</v>
      </c>
      <c r="E246" s="466">
        <v>0</v>
      </c>
      <c r="F246" s="466">
        <v>1687</v>
      </c>
      <c r="H246" s="377">
        <f>D246-BEBR2024!D246</f>
        <v>0</v>
      </c>
    </row>
    <row r="247" spans="1:8" ht="14.1" customHeight="1" x14ac:dyDescent="0.25">
      <c r="A247" s="365" t="s">
        <v>143</v>
      </c>
      <c r="B247" s="364">
        <v>33156</v>
      </c>
      <c r="C247" s="364">
        <v>1141</v>
      </c>
      <c r="D247" s="364">
        <v>32015</v>
      </c>
      <c r="E247" s="466">
        <v>3720</v>
      </c>
      <c r="F247" s="466">
        <v>29436</v>
      </c>
      <c r="H247" s="377">
        <f>D247-BEBR2024!D247</f>
        <v>0</v>
      </c>
    </row>
    <row r="248" spans="1:8" ht="14.1" customHeight="1" x14ac:dyDescent="0.25">
      <c r="A248" s="365" t="s">
        <v>516</v>
      </c>
      <c r="B248" s="366" t="s">
        <v>516</v>
      </c>
      <c r="C248" s="366" t="s">
        <v>516</v>
      </c>
      <c r="D248" s="466" t="s">
        <v>516</v>
      </c>
      <c r="E248" s="466" t="s">
        <v>516</v>
      </c>
      <c r="F248" s="466" t="s">
        <v>516</v>
      </c>
      <c r="H248" s="377" t="e">
        <f>D248-BEBR2024!D248</f>
        <v>#VALUE!</v>
      </c>
    </row>
    <row r="249" spans="1:8" ht="14.1" customHeight="1" x14ac:dyDescent="0.25">
      <c r="A249" s="363" t="s">
        <v>549</v>
      </c>
      <c r="B249" s="364">
        <v>15402</v>
      </c>
      <c r="C249" s="364">
        <v>892</v>
      </c>
      <c r="D249" s="364">
        <v>14510</v>
      </c>
      <c r="E249" s="466">
        <v>1114</v>
      </c>
      <c r="F249" s="466">
        <v>14288</v>
      </c>
      <c r="H249" s="377">
        <f>D249-BEBR2024!D249</f>
        <v>0</v>
      </c>
    </row>
    <row r="250" spans="1:8" ht="14.1" customHeight="1" x14ac:dyDescent="0.25">
      <c r="A250" s="365" t="s">
        <v>195</v>
      </c>
      <c r="B250" s="364">
        <v>2694</v>
      </c>
      <c r="C250" s="364">
        <v>105</v>
      </c>
      <c r="D250" s="364">
        <v>2589</v>
      </c>
      <c r="E250" s="466">
        <v>0</v>
      </c>
      <c r="F250" s="466">
        <v>2694</v>
      </c>
      <c r="H250" s="377">
        <f>D250-BEBR2024!D250</f>
        <v>0</v>
      </c>
    </row>
    <row r="251" spans="1:8" ht="14.1" customHeight="1" x14ac:dyDescent="0.25">
      <c r="A251" s="365" t="s">
        <v>143</v>
      </c>
      <c r="B251" s="364">
        <v>12708</v>
      </c>
      <c r="C251" s="364">
        <v>787</v>
      </c>
      <c r="D251" s="364">
        <v>11921</v>
      </c>
      <c r="E251" s="466">
        <v>1114</v>
      </c>
      <c r="F251" s="466">
        <v>11594</v>
      </c>
      <c r="H251" s="377">
        <f>D251-BEBR2024!D251</f>
        <v>0</v>
      </c>
    </row>
    <row r="252" spans="1:8" ht="14.1" customHeight="1" x14ac:dyDescent="0.25">
      <c r="A252" s="365" t="s">
        <v>516</v>
      </c>
      <c r="B252" s="364" t="s">
        <v>516</v>
      </c>
      <c r="C252" s="364" t="s">
        <v>516</v>
      </c>
      <c r="D252" s="364" t="s">
        <v>516</v>
      </c>
      <c r="E252" s="466" t="s">
        <v>516</v>
      </c>
      <c r="F252" s="466" t="s">
        <v>516</v>
      </c>
      <c r="H252" s="377" t="e">
        <f>D252-BEBR2024!D252</f>
        <v>#VALUE!</v>
      </c>
    </row>
    <row r="253" spans="1:8" ht="14.1" customHeight="1" x14ac:dyDescent="0.25">
      <c r="A253" s="363" t="s">
        <v>550</v>
      </c>
      <c r="B253" s="364">
        <v>8074</v>
      </c>
      <c r="C253" s="364">
        <v>-152</v>
      </c>
      <c r="D253" s="364">
        <v>8226</v>
      </c>
      <c r="E253" s="466">
        <v>882</v>
      </c>
      <c r="F253" s="466">
        <v>7192</v>
      </c>
      <c r="H253" s="377">
        <f>D253-BEBR2024!D253</f>
        <v>0</v>
      </c>
    </row>
    <row r="254" spans="1:8" ht="14.1" customHeight="1" x14ac:dyDescent="0.25">
      <c r="A254" s="365" t="s">
        <v>197</v>
      </c>
      <c r="B254" s="364">
        <v>1093</v>
      </c>
      <c r="C254" s="364">
        <v>38</v>
      </c>
      <c r="D254" s="364">
        <v>1055</v>
      </c>
      <c r="E254" s="466">
        <v>0</v>
      </c>
      <c r="F254" s="466">
        <v>1093</v>
      </c>
      <c r="H254" s="377">
        <f>D254-BEBR2024!D254</f>
        <v>0</v>
      </c>
    </row>
    <row r="255" spans="1:8" ht="14.1" customHeight="1" x14ac:dyDescent="0.25">
      <c r="A255" s="365" t="s">
        <v>143</v>
      </c>
      <c r="B255" s="364">
        <v>6981</v>
      </c>
      <c r="C255" s="364">
        <v>-190</v>
      </c>
      <c r="D255" s="364">
        <v>7171</v>
      </c>
      <c r="E255" s="466">
        <v>882</v>
      </c>
      <c r="F255" s="466">
        <v>6099</v>
      </c>
      <c r="H255" s="377">
        <f>D255-BEBR2024!D255</f>
        <v>0</v>
      </c>
    </row>
    <row r="256" spans="1:8" ht="14.1" customHeight="1" x14ac:dyDescent="0.25">
      <c r="A256" s="365" t="s">
        <v>516</v>
      </c>
      <c r="B256" s="366" t="s">
        <v>516</v>
      </c>
      <c r="C256" s="366" t="s">
        <v>516</v>
      </c>
      <c r="D256" s="466" t="s">
        <v>516</v>
      </c>
      <c r="E256" s="466" t="s">
        <v>516</v>
      </c>
      <c r="F256" s="466" t="s">
        <v>516</v>
      </c>
      <c r="H256" s="377" t="e">
        <f>D256-BEBR2024!D256</f>
        <v>#VALUE!</v>
      </c>
    </row>
    <row r="257" spans="1:8" ht="14.1" customHeight="1" x14ac:dyDescent="0.25">
      <c r="A257" s="367" t="s">
        <v>551</v>
      </c>
      <c r="B257" s="364">
        <v>414749</v>
      </c>
      <c r="C257" s="364">
        <v>30793</v>
      </c>
      <c r="D257" s="364">
        <v>383956</v>
      </c>
      <c r="E257" s="466">
        <v>576</v>
      </c>
      <c r="F257" s="466">
        <v>414173</v>
      </c>
      <c r="H257" s="377">
        <f>D257-BEBR2024!D257</f>
        <v>0</v>
      </c>
    </row>
    <row r="258" spans="1:8" ht="14.1" customHeight="1" x14ac:dyDescent="0.25">
      <c r="A258" s="365" t="s">
        <v>199</v>
      </c>
      <c r="B258" s="364">
        <v>2042</v>
      </c>
      <c r="C258" s="364">
        <v>153</v>
      </c>
      <c r="D258" s="364">
        <v>1889</v>
      </c>
      <c r="E258" s="466">
        <v>0</v>
      </c>
      <c r="F258" s="466">
        <v>2042</v>
      </c>
      <c r="H258" s="377">
        <f>D258-BEBR2024!D258</f>
        <v>0</v>
      </c>
    </row>
    <row r="259" spans="1:8" ht="14.1" customHeight="1" x14ac:dyDescent="0.25">
      <c r="A259" s="365" t="s">
        <v>200</v>
      </c>
      <c r="B259" s="364">
        <v>47456</v>
      </c>
      <c r="C259" s="364">
        <v>4435</v>
      </c>
      <c r="D259" s="364">
        <v>43021</v>
      </c>
      <c r="E259" s="466">
        <v>0</v>
      </c>
      <c r="F259" s="466">
        <v>47456</v>
      </c>
      <c r="H259" s="377">
        <f>D259-BEBR2024!D259</f>
        <v>0</v>
      </c>
    </row>
    <row r="260" spans="1:8" ht="14.1" customHeight="1" x14ac:dyDescent="0.25">
      <c r="A260" s="365" t="s">
        <v>201</v>
      </c>
      <c r="B260" s="364">
        <v>23918</v>
      </c>
      <c r="C260" s="364">
        <v>729</v>
      </c>
      <c r="D260" s="364">
        <v>23189</v>
      </c>
      <c r="E260" s="466">
        <v>0</v>
      </c>
      <c r="F260" s="466">
        <v>23918</v>
      </c>
      <c r="H260" s="377">
        <f>D260-BEBR2024!D260</f>
        <v>0</v>
      </c>
    </row>
    <row r="261" spans="1:8" ht="14.1" customHeight="1" x14ac:dyDescent="0.25">
      <c r="A261" s="365" t="s">
        <v>202</v>
      </c>
      <c r="B261" s="364">
        <v>8615</v>
      </c>
      <c r="C261" s="364">
        <v>290</v>
      </c>
      <c r="D261" s="364">
        <v>8325</v>
      </c>
      <c r="E261" s="466">
        <v>0</v>
      </c>
      <c r="F261" s="466">
        <v>8615</v>
      </c>
      <c r="H261" s="377">
        <f>D261-BEBR2024!D261</f>
        <v>0</v>
      </c>
    </row>
    <row r="262" spans="1:8" ht="14.1" customHeight="1" x14ac:dyDescent="0.25">
      <c r="A262" s="365" t="s">
        <v>203</v>
      </c>
      <c r="B262" s="364">
        <v>22760</v>
      </c>
      <c r="C262" s="364">
        <v>4255</v>
      </c>
      <c r="D262" s="364">
        <v>18505</v>
      </c>
      <c r="E262" s="466">
        <v>0</v>
      </c>
      <c r="F262" s="466">
        <v>22760</v>
      </c>
      <c r="H262" s="377">
        <f>D262-BEBR2024!D262</f>
        <v>0</v>
      </c>
    </row>
    <row r="263" spans="1:8" ht="14.1" customHeight="1" x14ac:dyDescent="0.25">
      <c r="A263" s="365" t="s">
        <v>204</v>
      </c>
      <c r="B263" s="364">
        <v>1790</v>
      </c>
      <c r="C263" s="364">
        <v>147</v>
      </c>
      <c r="D263" s="364">
        <v>1643</v>
      </c>
      <c r="E263" s="466">
        <v>0</v>
      </c>
      <c r="F263" s="466">
        <v>1790</v>
      </c>
      <c r="H263" s="377">
        <f>D263-BEBR2024!D263</f>
        <v>0</v>
      </c>
    </row>
    <row r="264" spans="1:8" ht="14.1" customHeight="1" x14ac:dyDescent="0.25">
      <c r="A264" s="365" t="s">
        <v>205</v>
      </c>
      <c r="B264" s="364">
        <v>16224</v>
      </c>
      <c r="C264" s="364">
        <v>254</v>
      </c>
      <c r="D264" s="364">
        <v>15970</v>
      </c>
      <c r="E264" s="466">
        <v>0</v>
      </c>
      <c r="F264" s="466">
        <v>16224</v>
      </c>
      <c r="H264" s="377">
        <f>D264-BEBR2024!D264</f>
        <v>0</v>
      </c>
    </row>
    <row r="265" spans="1:8" ht="14.1" customHeight="1" x14ac:dyDescent="0.25">
      <c r="A265" s="365" t="s">
        <v>206</v>
      </c>
      <c r="B265" s="364">
        <v>30378</v>
      </c>
      <c r="C265" s="364">
        <v>3378</v>
      </c>
      <c r="D265" s="364">
        <v>27000</v>
      </c>
      <c r="E265" s="466">
        <v>0</v>
      </c>
      <c r="F265" s="466">
        <v>30378</v>
      </c>
      <c r="H265" s="377">
        <f>D265-BEBR2024!D265</f>
        <v>0</v>
      </c>
    </row>
    <row r="266" spans="1:8" ht="14.1" customHeight="1" x14ac:dyDescent="0.25">
      <c r="A266" s="365" t="s">
        <v>207</v>
      </c>
      <c r="B266" s="364">
        <v>8565</v>
      </c>
      <c r="C266" s="364">
        <v>1956</v>
      </c>
      <c r="D266" s="364">
        <v>6609</v>
      </c>
      <c r="E266" s="466">
        <v>0</v>
      </c>
      <c r="F266" s="466">
        <v>8565</v>
      </c>
      <c r="H266" s="377">
        <f>D266-BEBR2024!D266</f>
        <v>0</v>
      </c>
    </row>
    <row r="267" spans="1:8" ht="14.1" customHeight="1" x14ac:dyDescent="0.25">
      <c r="A267" s="365" t="s">
        <v>208</v>
      </c>
      <c r="B267" s="364">
        <v>18064</v>
      </c>
      <c r="C267" s="364">
        <v>4221</v>
      </c>
      <c r="D267" s="364">
        <v>13843</v>
      </c>
      <c r="E267" s="466">
        <v>0</v>
      </c>
      <c r="F267" s="466">
        <v>18064</v>
      </c>
      <c r="H267" s="377">
        <f>D267-BEBR2024!D267</f>
        <v>0</v>
      </c>
    </row>
    <row r="268" spans="1:8" ht="14.1" customHeight="1" x14ac:dyDescent="0.25">
      <c r="A268" s="365" t="s">
        <v>209</v>
      </c>
      <c r="B268" s="364">
        <v>1792</v>
      </c>
      <c r="C268" s="364">
        <v>137</v>
      </c>
      <c r="D268" s="364">
        <v>1655</v>
      </c>
      <c r="E268" s="466">
        <v>0</v>
      </c>
      <c r="F268" s="466">
        <v>1792</v>
      </c>
      <c r="H268" s="377">
        <f>D268-BEBR2024!D268</f>
        <v>0</v>
      </c>
    </row>
    <row r="269" spans="1:8" ht="14.1" customHeight="1" x14ac:dyDescent="0.25">
      <c r="A269" s="365" t="s">
        <v>210</v>
      </c>
      <c r="B269" s="364">
        <v>17843</v>
      </c>
      <c r="C269" s="364">
        <v>1502</v>
      </c>
      <c r="D269" s="364">
        <v>16341</v>
      </c>
      <c r="E269" s="466">
        <v>0</v>
      </c>
      <c r="F269" s="466">
        <v>17843</v>
      </c>
      <c r="H269" s="377">
        <f>D269-BEBR2024!D269</f>
        <v>0</v>
      </c>
    </row>
    <row r="270" spans="1:8" ht="14.1" customHeight="1" x14ac:dyDescent="0.25">
      <c r="A270" s="365" t="s">
        <v>211</v>
      </c>
      <c r="B270" s="364">
        <v>21003</v>
      </c>
      <c r="C270" s="364">
        <v>2000</v>
      </c>
      <c r="D270" s="364">
        <v>19003</v>
      </c>
      <c r="E270" s="466">
        <v>0</v>
      </c>
      <c r="F270" s="466">
        <v>21003</v>
      </c>
      <c r="H270" s="377">
        <f>D270-BEBR2024!D270</f>
        <v>0</v>
      </c>
    </row>
    <row r="271" spans="1:8" ht="14.1" customHeight="1" x14ac:dyDescent="0.25">
      <c r="A271" s="365" t="s">
        <v>212</v>
      </c>
      <c r="B271" s="364">
        <v>3881</v>
      </c>
      <c r="C271" s="364">
        <v>196</v>
      </c>
      <c r="D271" s="364">
        <v>3685</v>
      </c>
      <c r="E271" s="466">
        <v>0</v>
      </c>
      <c r="F271" s="466">
        <v>3881</v>
      </c>
      <c r="H271" s="377">
        <f>D271-BEBR2024!D271</f>
        <v>0</v>
      </c>
    </row>
    <row r="272" spans="1:8" ht="14.1" customHeight="1" x14ac:dyDescent="0.25">
      <c r="A272" s="365" t="s">
        <v>143</v>
      </c>
      <c r="B272" s="364">
        <v>190418</v>
      </c>
      <c r="C272" s="364">
        <v>7140</v>
      </c>
      <c r="D272" s="364">
        <v>183278</v>
      </c>
      <c r="E272" s="466">
        <v>576</v>
      </c>
      <c r="F272" s="466">
        <v>189842</v>
      </c>
      <c r="H272" s="377">
        <f>D272-BEBR2024!D272</f>
        <v>0</v>
      </c>
    </row>
    <row r="273" spans="1:8" ht="14.1" customHeight="1" x14ac:dyDescent="0.25">
      <c r="A273" s="365" t="s">
        <v>516</v>
      </c>
      <c r="B273" s="366" t="s">
        <v>516</v>
      </c>
      <c r="C273" s="366" t="s">
        <v>516</v>
      </c>
      <c r="D273" s="466" t="s">
        <v>516</v>
      </c>
      <c r="E273" s="466" t="s">
        <v>516</v>
      </c>
      <c r="F273" s="466" t="s">
        <v>516</v>
      </c>
      <c r="H273" s="377" t="e">
        <f>D273-BEBR2024!D273</f>
        <v>#VALUE!</v>
      </c>
    </row>
    <row r="274" spans="1:8" ht="14.1" customHeight="1" x14ac:dyDescent="0.25">
      <c r="A274" s="367" t="s">
        <v>552</v>
      </c>
      <c r="B274" s="364">
        <v>800989</v>
      </c>
      <c r="C274" s="364">
        <v>40167</v>
      </c>
      <c r="D274" s="364">
        <v>760822</v>
      </c>
      <c r="E274" s="466">
        <v>125</v>
      </c>
      <c r="F274" s="466">
        <v>800864</v>
      </c>
      <c r="H274" s="377">
        <f>D274-BEBR2024!D274</f>
        <v>0</v>
      </c>
    </row>
    <row r="275" spans="1:8" ht="14.1" customHeight="1" x14ac:dyDescent="0.25">
      <c r="A275" s="365" t="s">
        <v>214</v>
      </c>
      <c r="B275" s="364">
        <v>54868</v>
      </c>
      <c r="C275" s="364">
        <v>1224</v>
      </c>
      <c r="D275" s="364">
        <v>53644</v>
      </c>
      <c r="E275" s="466">
        <v>6</v>
      </c>
      <c r="F275" s="466">
        <v>54862</v>
      </c>
      <c r="H275" s="377">
        <f>D275-BEBR2024!D275</f>
        <v>0</v>
      </c>
    </row>
    <row r="276" spans="1:8" ht="14.1" customHeight="1" x14ac:dyDescent="0.25">
      <c r="A276" s="365" t="s">
        <v>215</v>
      </c>
      <c r="B276" s="364">
        <v>213301</v>
      </c>
      <c r="C276" s="364">
        <v>19285</v>
      </c>
      <c r="D276" s="364">
        <v>194016</v>
      </c>
      <c r="E276" s="466">
        <v>26</v>
      </c>
      <c r="F276" s="466">
        <v>213275</v>
      </c>
      <c r="H276" s="377">
        <f>D276-BEBR2024!D276</f>
        <v>0</v>
      </c>
    </row>
    <row r="277" spans="1:8" ht="14.1" customHeight="1" x14ac:dyDescent="0.25">
      <c r="A277" s="365" t="s">
        <v>216</v>
      </c>
      <c r="B277" s="364">
        <v>37507</v>
      </c>
      <c r="C277" s="364">
        <v>568</v>
      </c>
      <c r="D277" s="364">
        <v>36939</v>
      </c>
      <c r="E277" s="466">
        <v>0</v>
      </c>
      <c r="F277" s="466">
        <v>37507</v>
      </c>
      <c r="H277" s="377">
        <f>D277-BEBR2024!D277</f>
        <v>0</v>
      </c>
    </row>
    <row r="278" spans="1:8" ht="14.1" customHeight="1" x14ac:dyDescent="0.25">
      <c r="A278" s="365" t="s">
        <v>218</v>
      </c>
      <c r="B278" s="364">
        <v>97711</v>
      </c>
      <c r="C278" s="364">
        <v>11316</v>
      </c>
      <c r="D278" s="364">
        <v>86395</v>
      </c>
      <c r="E278" s="466">
        <v>39</v>
      </c>
      <c r="F278" s="466">
        <v>97672</v>
      </c>
      <c r="H278" s="377">
        <f>D278-BEBR2024!D278</f>
        <v>0</v>
      </c>
    </row>
    <row r="279" spans="1:8" ht="14.1" customHeight="1" x14ac:dyDescent="0.25">
      <c r="A279" s="365" t="s">
        <v>219</v>
      </c>
      <c r="B279" s="364">
        <v>3255</v>
      </c>
      <c r="C279" s="364">
        <v>-2327</v>
      </c>
      <c r="D279" s="364">
        <v>5582</v>
      </c>
      <c r="E279" s="466">
        <v>0</v>
      </c>
      <c r="F279" s="466">
        <v>3255</v>
      </c>
      <c r="H279" s="377">
        <f>D279-BEBR2024!D279</f>
        <v>0</v>
      </c>
    </row>
    <row r="280" spans="1:8" ht="14.1" customHeight="1" x14ac:dyDescent="0.25">
      <c r="A280" s="365" t="s">
        <v>220</v>
      </c>
      <c r="B280" s="364">
        <v>5946</v>
      </c>
      <c r="C280" s="364">
        <v>-436</v>
      </c>
      <c r="D280" s="364">
        <v>6382</v>
      </c>
      <c r="E280" s="466">
        <v>0</v>
      </c>
      <c r="F280" s="466">
        <v>5946</v>
      </c>
      <c r="H280" s="377">
        <f>D280-BEBR2024!D280</f>
        <v>0</v>
      </c>
    </row>
    <row r="281" spans="1:8" ht="14.1" customHeight="1" x14ac:dyDescent="0.25">
      <c r="A281" s="365" t="s">
        <v>143</v>
      </c>
      <c r="B281" s="364">
        <v>388401</v>
      </c>
      <c r="C281" s="364">
        <v>10537</v>
      </c>
      <c r="D281" s="364">
        <v>377864</v>
      </c>
      <c r="E281" s="466">
        <v>54</v>
      </c>
      <c r="F281" s="466">
        <v>388347</v>
      </c>
      <c r="H281" s="377">
        <f>D281-BEBR2024!D281</f>
        <v>0</v>
      </c>
    </row>
    <row r="282" spans="1:8" ht="14.1" customHeight="1" x14ac:dyDescent="0.25">
      <c r="A282" s="365" t="s">
        <v>516</v>
      </c>
      <c r="B282" s="366" t="s">
        <v>516</v>
      </c>
      <c r="C282" s="366" t="s">
        <v>516</v>
      </c>
      <c r="D282" s="466" t="s">
        <v>516</v>
      </c>
      <c r="E282" s="466" t="s">
        <v>516</v>
      </c>
      <c r="F282" s="466" t="s">
        <v>516</v>
      </c>
      <c r="H282" s="377" t="e">
        <f>D282-BEBR2024!D282</f>
        <v>#VALUE!</v>
      </c>
    </row>
    <row r="283" spans="1:8" ht="14.1" customHeight="1" x14ac:dyDescent="0.25">
      <c r="A283" s="367" t="s">
        <v>553</v>
      </c>
      <c r="B283" s="364">
        <v>301724</v>
      </c>
      <c r="C283" s="364">
        <v>9526</v>
      </c>
      <c r="D283" s="364">
        <v>292198</v>
      </c>
      <c r="E283" s="466">
        <v>1136</v>
      </c>
      <c r="F283" s="466">
        <v>300588</v>
      </c>
      <c r="H283" s="377">
        <f>D283-BEBR2024!D283</f>
        <v>0</v>
      </c>
    </row>
    <row r="284" spans="1:8" ht="14.1" customHeight="1" x14ac:dyDescent="0.25">
      <c r="A284" s="365" t="s">
        <v>222</v>
      </c>
      <c r="B284" s="364">
        <v>201833</v>
      </c>
      <c r="C284" s="364">
        <v>5664</v>
      </c>
      <c r="D284" s="364">
        <v>196169</v>
      </c>
      <c r="E284" s="466">
        <v>1136</v>
      </c>
      <c r="F284" s="466">
        <v>200697</v>
      </c>
      <c r="H284" s="377">
        <f>D284-BEBR2024!D284</f>
        <v>0</v>
      </c>
    </row>
    <row r="285" spans="1:8" ht="14.1" customHeight="1" x14ac:dyDescent="0.25">
      <c r="A285" s="365" t="s">
        <v>143</v>
      </c>
      <c r="B285" s="364">
        <v>99891</v>
      </c>
      <c r="C285" s="364">
        <v>3862</v>
      </c>
      <c r="D285" s="364">
        <v>96029</v>
      </c>
      <c r="E285" s="466">
        <v>0</v>
      </c>
      <c r="F285" s="466">
        <v>99891</v>
      </c>
      <c r="H285" s="377">
        <f>D285-BEBR2024!D285</f>
        <v>0</v>
      </c>
    </row>
    <row r="286" spans="1:8" ht="14.1" customHeight="1" x14ac:dyDescent="0.25">
      <c r="A286" s="365" t="s">
        <v>516</v>
      </c>
      <c r="B286" s="366" t="s">
        <v>516</v>
      </c>
      <c r="C286" s="366" t="s">
        <v>516</v>
      </c>
      <c r="D286" s="466" t="s">
        <v>516</v>
      </c>
      <c r="E286" s="466" t="s">
        <v>516</v>
      </c>
      <c r="F286" s="466" t="s">
        <v>516</v>
      </c>
      <c r="H286" s="377" t="e">
        <f>D286-BEBR2024!D286</f>
        <v>#VALUE!</v>
      </c>
    </row>
    <row r="287" spans="1:8" ht="14.1" customHeight="1" x14ac:dyDescent="0.25">
      <c r="A287" s="367" t="s">
        <v>554</v>
      </c>
      <c r="B287" s="364">
        <v>45283</v>
      </c>
      <c r="C287" s="364">
        <v>2368</v>
      </c>
      <c r="D287" s="364">
        <v>42915</v>
      </c>
      <c r="E287" s="466">
        <v>0</v>
      </c>
      <c r="F287" s="466">
        <v>45283</v>
      </c>
      <c r="H287" s="377">
        <f>D287-BEBR2024!D287</f>
        <v>0</v>
      </c>
    </row>
    <row r="288" spans="1:8" ht="14.1" customHeight="1" x14ac:dyDescent="0.25">
      <c r="A288" s="365" t="s">
        <v>224</v>
      </c>
      <c r="B288" s="364">
        <v>1152</v>
      </c>
      <c r="C288" s="364">
        <v>12</v>
      </c>
      <c r="D288" s="364">
        <v>1140</v>
      </c>
      <c r="E288" s="466">
        <v>0</v>
      </c>
      <c r="F288" s="466">
        <v>1152</v>
      </c>
      <c r="H288" s="377">
        <f>D288-BEBR2024!D288</f>
        <v>0</v>
      </c>
    </row>
    <row r="289" spans="1:8" ht="14.1" customHeight="1" x14ac:dyDescent="0.25">
      <c r="A289" s="365" t="s">
        <v>225</v>
      </c>
      <c r="B289" s="364">
        <v>689</v>
      </c>
      <c r="C289" s="364">
        <v>2</v>
      </c>
      <c r="D289" s="364">
        <v>687</v>
      </c>
      <c r="E289" s="466">
        <v>0</v>
      </c>
      <c r="F289" s="466">
        <v>689</v>
      </c>
      <c r="H289" s="377">
        <f>D289-BEBR2024!D289</f>
        <v>0</v>
      </c>
    </row>
    <row r="290" spans="1:8" ht="14.1" customHeight="1" x14ac:dyDescent="0.25">
      <c r="A290" s="365" t="s">
        <v>226</v>
      </c>
      <c r="B290" s="364">
        <v>2323</v>
      </c>
      <c r="C290" s="364">
        <v>7</v>
      </c>
      <c r="D290" s="364">
        <v>2316</v>
      </c>
      <c r="E290" s="466">
        <v>0</v>
      </c>
      <c r="F290" s="466">
        <v>2323</v>
      </c>
      <c r="H290" s="377">
        <f>D290-BEBR2024!D290</f>
        <v>0</v>
      </c>
    </row>
    <row r="291" spans="1:8" ht="14.1" customHeight="1" x14ac:dyDescent="0.25">
      <c r="A291" s="365" t="s">
        <v>139</v>
      </c>
      <c r="B291" s="364">
        <v>702</v>
      </c>
      <c r="C291" s="364">
        <v>-2</v>
      </c>
      <c r="D291" s="364">
        <v>704</v>
      </c>
      <c r="E291" s="466">
        <v>0</v>
      </c>
      <c r="F291" s="466">
        <v>702</v>
      </c>
      <c r="H291" s="377">
        <f>D291-BEBR2024!D291</f>
        <v>0</v>
      </c>
    </row>
    <row r="292" spans="1:8" ht="14.1" customHeight="1" x14ac:dyDescent="0.25">
      <c r="A292" s="365" t="s">
        <v>227</v>
      </c>
      <c r="B292" s="364">
        <v>1506</v>
      </c>
      <c r="C292" s="364">
        <v>30</v>
      </c>
      <c r="D292" s="364">
        <v>1476</v>
      </c>
      <c r="E292" s="466">
        <v>0</v>
      </c>
      <c r="F292" s="466">
        <v>1506</v>
      </c>
      <c r="H292" s="377">
        <f>D292-BEBR2024!D292</f>
        <v>0</v>
      </c>
    </row>
    <row r="293" spans="1:8" ht="14.1" customHeight="1" x14ac:dyDescent="0.25">
      <c r="A293" s="365" t="s">
        <v>228</v>
      </c>
      <c r="B293" s="364">
        <v>110</v>
      </c>
      <c r="C293" s="364">
        <v>2</v>
      </c>
      <c r="D293" s="364">
        <v>108</v>
      </c>
      <c r="E293" s="466">
        <v>0</v>
      </c>
      <c r="F293" s="466">
        <v>110</v>
      </c>
      <c r="H293" s="377">
        <f>D293-BEBR2024!D293</f>
        <v>0</v>
      </c>
    </row>
    <row r="294" spans="1:8" ht="14.1" customHeight="1" x14ac:dyDescent="0.25">
      <c r="A294" s="365" t="s">
        <v>229</v>
      </c>
      <c r="B294" s="364">
        <v>3297</v>
      </c>
      <c r="C294" s="364">
        <v>321</v>
      </c>
      <c r="D294" s="364">
        <v>2976</v>
      </c>
      <c r="E294" s="466">
        <v>0</v>
      </c>
      <c r="F294" s="466">
        <v>3297</v>
      </c>
      <c r="H294" s="377">
        <f>D294-BEBR2024!D294</f>
        <v>0</v>
      </c>
    </row>
    <row r="295" spans="1:8" ht="14.1" customHeight="1" x14ac:dyDescent="0.25">
      <c r="A295" s="365" t="s">
        <v>230</v>
      </c>
      <c r="B295" s="364">
        <v>588</v>
      </c>
      <c r="C295" s="364">
        <v>0</v>
      </c>
      <c r="D295" s="364">
        <v>588</v>
      </c>
      <c r="E295" s="466">
        <v>0</v>
      </c>
      <c r="F295" s="466">
        <v>588</v>
      </c>
      <c r="H295" s="377">
        <f>D295-BEBR2024!D295</f>
        <v>0</v>
      </c>
    </row>
    <row r="296" spans="1:8" ht="14.1" customHeight="1" x14ac:dyDescent="0.25">
      <c r="A296" s="365" t="s">
        <v>143</v>
      </c>
      <c r="B296" s="364">
        <v>34916</v>
      </c>
      <c r="C296" s="364">
        <v>1996</v>
      </c>
      <c r="D296" s="364">
        <v>32920</v>
      </c>
      <c r="E296" s="466">
        <v>0</v>
      </c>
      <c r="F296" s="466">
        <v>34916</v>
      </c>
      <c r="H296" s="377">
        <f>D296-BEBR2024!D296</f>
        <v>0</v>
      </c>
    </row>
    <row r="297" spans="1:8" ht="14.1" customHeight="1" x14ac:dyDescent="0.25">
      <c r="A297" s="365" t="s">
        <v>516</v>
      </c>
      <c r="B297" s="366" t="s">
        <v>516</v>
      </c>
      <c r="C297" s="366" t="s">
        <v>516</v>
      </c>
      <c r="D297" s="466" t="s">
        <v>516</v>
      </c>
      <c r="E297" s="466" t="s">
        <v>516</v>
      </c>
      <c r="F297" s="466" t="s">
        <v>516</v>
      </c>
      <c r="H297" s="377" t="e">
        <f>D297-BEBR2024!D297</f>
        <v>#VALUE!</v>
      </c>
    </row>
    <row r="298" spans="1:8" ht="14.1" customHeight="1" x14ac:dyDescent="0.25">
      <c r="A298" s="367" t="s">
        <v>555</v>
      </c>
      <c r="B298" s="364">
        <v>7977</v>
      </c>
      <c r="C298" s="364">
        <v>3</v>
      </c>
      <c r="D298" s="364">
        <v>7974</v>
      </c>
      <c r="E298" s="466">
        <v>1468</v>
      </c>
      <c r="F298" s="466">
        <v>6509</v>
      </c>
      <c r="H298" s="377">
        <f>D298-BEBR2024!D298</f>
        <v>0</v>
      </c>
    </row>
    <row r="299" spans="1:8" ht="14.1" customHeight="1" x14ac:dyDescent="0.25">
      <c r="A299" s="365" t="s">
        <v>232</v>
      </c>
      <c r="B299" s="364">
        <v>956</v>
      </c>
      <c r="C299" s="364">
        <v>38</v>
      </c>
      <c r="D299" s="364">
        <v>918</v>
      </c>
      <c r="E299" s="466">
        <v>0</v>
      </c>
      <c r="F299" s="466">
        <v>956</v>
      </c>
      <c r="H299" s="377">
        <f>D299-BEBR2024!D299</f>
        <v>0</v>
      </c>
    </row>
    <row r="300" spans="1:8" ht="14.1" customHeight="1" x14ac:dyDescent="0.25">
      <c r="A300" s="365" t="s">
        <v>143</v>
      </c>
      <c r="B300" s="364">
        <v>7021</v>
      </c>
      <c r="C300" s="364">
        <v>-35</v>
      </c>
      <c r="D300" s="364">
        <v>7056</v>
      </c>
      <c r="E300" s="466">
        <v>1468</v>
      </c>
      <c r="F300" s="466">
        <v>5553</v>
      </c>
      <c r="H300" s="377">
        <f>D300-BEBR2024!D300</f>
        <v>0</v>
      </c>
    </row>
    <row r="301" spans="1:8" ht="14.1" customHeight="1" x14ac:dyDescent="0.25">
      <c r="A301" s="365" t="s">
        <v>516</v>
      </c>
      <c r="B301" s="366" t="s">
        <v>516</v>
      </c>
      <c r="C301" s="366" t="s">
        <v>516</v>
      </c>
      <c r="D301" s="466" t="s">
        <v>516</v>
      </c>
      <c r="E301" s="466" t="s">
        <v>516</v>
      </c>
      <c r="F301" s="466" t="s">
        <v>516</v>
      </c>
      <c r="H301" s="377" t="e">
        <f>D301-BEBR2024!D301</f>
        <v>#VALUE!</v>
      </c>
    </row>
    <row r="302" spans="1:8" ht="14.1" customHeight="1" x14ac:dyDescent="0.25">
      <c r="A302" s="367" t="s">
        <v>556</v>
      </c>
      <c r="B302" s="364">
        <v>18698</v>
      </c>
      <c r="C302" s="364">
        <v>730</v>
      </c>
      <c r="D302" s="364">
        <v>17968</v>
      </c>
      <c r="E302" s="466">
        <v>1289</v>
      </c>
      <c r="F302" s="466">
        <v>17409</v>
      </c>
      <c r="H302" s="377">
        <f>D302-BEBR2024!D302</f>
        <v>0</v>
      </c>
    </row>
    <row r="303" spans="1:8" ht="14.1" customHeight="1" x14ac:dyDescent="0.25">
      <c r="A303" s="365" t="s">
        <v>234</v>
      </c>
      <c r="B303" s="364">
        <v>773</v>
      </c>
      <c r="C303" s="364">
        <v>27</v>
      </c>
      <c r="D303" s="364">
        <v>746</v>
      </c>
      <c r="E303" s="466">
        <v>24</v>
      </c>
      <c r="F303" s="466">
        <v>749</v>
      </c>
      <c r="H303" s="377">
        <f>D303-BEBR2024!D303</f>
        <v>0</v>
      </c>
    </row>
    <row r="304" spans="1:8" ht="14.1" customHeight="1" x14ac:dyDescent="0.25">
      <c r="A304" s="365" t="s">
        <v>235</v>
      </c>
      <c r="B304" s="364">
        <v>388</v>
      </c>
      <c r="C304" s="364">
        <v>13</v>
      </c>
      <c r="D304" s="364">
        <v>375</v>
      </c>
      <c r="E304" s="466">
        <v>0</v>
      </c>
      <c r="F304" s="466">
        <v>388</v>
      </c>
      <c r="H304" s="377">
        <f>D304-BEBR2024!D304</f>
        <v>0</v>
      </c>
    </row>
    <row r="305" spans="1:8" ht="14.1" customHeight="1" x14ac:dyDescent="0.25">
      <c r="A305" s="365" t="s">
        <v>236</v>
      </c>
      <c r="B305" s="364">
        <v>2978</v>
      </c>
      <c r="C305" s="364">
        <v>66</v>
      </c>
      <c r="D305" s="364">
        <v>2912</v>
      </c>
      <c r="E305" s="466">
        <v>0</v>
      </c>
      <c r="F305" s="466">
        <v>2978</v>
      </c>
      <c r="H305" s="377">
        <f>D305-BEBR2024!D305</f>
        <v>0</v>
      </c>
    </row>
    <row r="306" spans="1:8" ht="14.1" customHeight="1" x14ac:dyDescent="0.25">
      <c r="A306" s="365" t="s">
        <v>143</v>
      </c>
      <c r="B306" s="364">
        <v>14559</v>
      </c>
      <c r="C306" s="364">
        <v>624</v>
      </c>
      <c r="D306" s="364">
        <v>13935</v>
      </c>
      <c r="E306" s="466">
        <v>1265</v>
      </c>
      <c r="F306" s="466">
        <v>13294</v>
      </c>
      <c r="H306" s="377">
        <f>D306-BEBR2024!D306</f>
        <v>0</v>
      </c>
    </row>
    <row r="307" spans="1:8" ht="14.1" customHeight="1" x14ac:dyDescent="0.25">
      <c r="A307" s="365" t="s">
        <v>516</v>
      </c>
      <c r="B307" s="366" t="s">
        <v>516</v>
      </c>
      <c r="C307" s="366" t="s">
        <v>516</v>
      </c>
      <c r="D307" s="466" t="s">
        <v>516</v>
      </c>
      <c r="E307" s="466" t="s">
        <v>516</v>
      </c>
      <c r="F307" s="466" t="s">
        <v>516</v>
      </c>
      <c r="H307" s="377" t="e">
        <f>D307-BEBR2024!D307</f>
        <v>#VALUE!</v>
      </c>
    </row>
    <row r="308" spans="1:8" ht="14.1" customHeight="1" x14ac:dyDescent="0.25">
      <c r="A308" s="367" t="s">
        <v>557</v>
      </c>
      <c r="B308" s="364">
        <v>439566</v>
      </c>
      <c r="C308" s="364">
        <v>39856</v>
      </c>
      <c r="D308" s="364">
        <v>399710</v>
      </c>
      <c r="E308" s="466">
        <v>120</v>
      </c>
      <c r="F308" s="466">
        <v>439446</v>
      </c>
      <c r="H308" s="377">
        <f>D308-BEBR2024!D308</f>
        <v>0</v>
      </c>
    </row>
    <row r="309" spans="1:8" ht="14.1" customHeight="1" x14ac:dyDescent="0.25">
      <c r="A309" s="365" t="s">
        <v>238</v>
      </c>
      <c r="B309" s="364">
        <v>987</v>
      </c>
      <c r="C309" s="364">
        <v>19</v>
      </c>
      <c r="D309" s="364">
        <v>968</v>
      </c>
      <c r="E309" s="466">
        <v>0</v>
      </c>
      <c r="F309" s="466">
        <v>987</v>
      </c>
      <c r="H309" s="377">
        <f>D309-BEBR2024!D309</f>
        <v>0</v>
      </c>
    </row>
    <row r="310" spans="1:8" ht="14.1" customHeight="1" x14ac:dyDescent="0.25">
      <c r="A310" s="365" t="s">
        <v>239</v>
      </c>
      <c r="B310" s="364">
        <v>57253</v>
      </c>
      <c r="C310" s="364">
        <v>1555</v>
      </c>
      <c r="D310" s="364">
        <v>55698</v>
      </c>
      <c r="E310" s="466">
        <v>38</v>
      </c>
      <c r="F310" s="466">
        <v>57215</v>
      </c>
      <c r="H310" s="377">
        <f>D310-BEBR2024!D310</f>
        <v>0</v>
      </c>
    </row>
    <row r="311" spans="1:8" ht="14.1" customHeight="1" x14ac:dyDescent="0.25">
      <c r="A311" s="365" t="s">
        <v>240</v>
      </c>
      <c r="B311" s="364">
        <v>902</v>
      </c>
      <c r="C311" s="364">
        <v>-6</v>
      </c>
      <c r="D311" s="364">
        <v>908</v>
      </c>
      <c r="E311" s="466">
        <v>0</v>
      </c>
      <c r="F311" s="466">
        <v>902</v>
      </c>
      <c r="H311" s="377">
        <f>D311-BEBR2024!D311</f>
        <v>0</v>
      </c>
    </row>
    <row r="312" spans="1:8" ht="14.1" customHeight="1" x14ac:dyDescent="0.25">
      <c r="A312" s="365" t="s">
        <v>241</v>
      </c>
      <c r="B312" s="364">
        <v>3026</v>
      </c>
      <c r="C312" s="364">
        <v>16</v>
      </c>
      <c r="D312" s="364">
        <v>3010</v>
      </c>
      <c r="E312" s="466">
        <v>0</v>
      </c>
      <c r="F312" s="466">
        <v>3026</v>
      </c>
      <c r="H312" s="377">
        <f>D312-BEBR2024!D312</f>
        <v>0</v>
      </c>
    </row>
    <row r="313" spans="1:8" ht="14.1" customHeight="1" x14ac:dyDescent="0.25">
      <c r="A313" s="365" t="s">
        <v>242</v>
      </c>
      <c r="B313" s="364">
        <v>2761</v>
      </c>
      <c r="C313" s="364">
        <v>15</v>
      </c>
      <c r="D313" s="364">
        <v>2746</v>
      </c>
      <c r="E313" s="466">
        <v>0</v>
      </c>
      <c r="F313" s="466">
        <v>2761</v>
      </c>
      <c r="H313" s="377">
        <f>D313-BEBR2024!D313</f>
        <v>0</v>
      </c>
    </row>
    <row r="314" spans="1:8" ht="14.1" customHeight="1" x14ac:dyDescent="0.25">
      <c r="A314" s="365" t="s">
        <v>243</v>
      </c>
      <c r="B314" s="364">
        <v>13927</v>
      </c>
      <c r="C314" s="364">
        <v>604</v>
      </c>
      <c r="D314" s="364">
        <v>13323</v>
      </c>
      <c r="E314" s="466">
        <v>0</v>
      </c>
      <c r="F314" s="466">
        <v>13927</v>
      </c>
      <c r="H314" s="377">
        <f>D314-BEBR2024!D314</f>
        <v>0</v>
      </c>
    </row>
    <row r="315" spans="1:8" ht="14.1" customHeight="1" x14ac:dyDescent="0.25">
      <c r="A315" s="365" t="s">
        <v>143</v>
      </c>
      <c r="B315" s="364">
        <v>360710</v>
      </c>
      <c r="C315" s="364">
        <v>37653</v>
      </c>
      <c r="D315" s="364">
        <v>323057</v>
      </c>
      <c r="E315" s="466">
        <v>82</v>
      </c>
      <c r="F315" s="466">
        <v>360628</v>
      </c>
      <c r="H315" s="377">
        <f>D315-BEBR2024!D315</f>
        <v>0</v>
      </c>
    </row>
    <row r="316" spans="1:8" ht="14.1" customHeight="1" x14ac:dyDescent="0.25">
      <c r="A316" s="365" t="s">
        <v>516</v>
      </c>
      <c r="B316" s="366" t="s">
        <v>516</v>
      </c>
      <c r="C316" s="366" t="s">
        <v>516</v>
      </c>
      <c r="D316" s="466" t="s">
        <v>516</v>
      </c>
      <c r="E316" s="466" t="s">
        <v>516</v>
      </c>
      <c r="F316" s="466" t="s">
        <v>516</v>
      </c>
      <c r="H316" s="377" t="e">
        <f>D316-BEBR2024!D316</f>
        <v>#VALUE!</v>
      </c>
    </row>
    <row r="317" spans="1:8" ht="14.1" customHeight="1" x14ac:dyDescent="0.25">
      <c r="A317" s="367" t="s">
        <v>558</v>
      </c>
      <c r="B317" s="364">
        <v>403966</v>
      </c>
      <c r="C317" s="364">
        <v>28058</v>
      </c>
      <c r="D317" s="364">
        <v>375908</v>
      </c>
      <c r="E317" s="466">
        <v>5414</v>
      </c>
      <c r="F317" s="466">
        <v>398552</v>
      </c>
      <c r="H317" s="377">
        <f>D317-BEBR2024!D317</f>
        <v>0</v>
      </c>
    </row>
    <row r="318" spans="1:8" ht="14.1" customHeight="1" x14ac:dyDescent="0.25">
      <c r="A318" s="365" t="s">
        <v>245</v>
      </c>
      <c r="B318" s="364">
        <v>5833</v>
      </c>
      <c r="C318" s="364">
        <v>420</v>
      </c>
      <c r="D318" s="364">
        <v>5413</v>
      </c>
      <c r="E318" s="466">
        <v>5</v>
      </c>
      <c r="F318" s="466">
        <v>5828</v>
      </c>
      <c r="H318" s="377">
        <f>D318-BEBR2024!D318</f>
        <v>0</v>
      </c>
    </row>
    <row r="319" spans="1:8" ht="14.1" customHeight="1" x14ac:dyDescent="0.25">
      <c r="A319" s="365" t="s">
        <v>246</v>
      </c>
      <c r="B319" s="364">
        <v>2015</v>
      </c>
      <c r="C319" s="364">
        <v>87</v>
      </c>
      <c r="D319" s="364">
        <v>1928</v>
      </c>
      <c r="E319" s="466">
        <v>0</v>
      </c>
      <c r="F319" s="466">
        <v>2015</v>
      </c>
      <c r="H319" s="377">
        <f>D319-BEBR2024!D319</f>
        <v>0</v>
      </c>
    </row>
    <row r="320" spans="1:8" ht="14.1" customHeight="1" x14ac:dyDescent="0.25">
      <c r="A320" s="365" t="s">
        <v>247</v>
      </c>
      <c r="B320" s="364">
        <v>465</v>
      </c>
      <c r="C320" s="364">
        <v>2</v>
      </c>
      <c r="D320" s="364">
        <v>463</v>
      </c>
      <c r="E320" s="466">
        <v>0</v>
      </c>
      <c r="F320" s="466">
        <v>465</v>
      </c>
      <c r="H320" s="377">
        <f>D320-BEBR2024!D320</f>
        <v>0</v>
      </c>
    </row>
    <row r="321" spans="1:8" ht="14.1" customHeight="1" x14ac:dyDescent="0.25">
      <c r="A321" s="365" t="s">
        <v>248</v>
      </c>
      <c r="B321" s="364">
        <v>66368</v>
      </c>
      <c r="C321" s="364">
        <v>2777</v>
      </c>
      <c r="D321" s="364">
        <v>63591</v>
      </c>
      <c r="E321" s="466">
        <v>251</v>
      </c>
      <c r="F321" s="466">
        <v>66117</v>
      </c>
      <c r="H321" s="377">
        <f>D321-BEBR2024!D321</f>
        <v>0</v>
      </c>
    </row>
    <row r="322" spans="1:8" ht="14.1" customHeight="1" x14ac:dyDescent="0.25">
      <c r="A322" s="365" t="s">
        <v>249</v>
      </c>
      <c r="B322" s="364">
        <v>477</v>
      </c>
      <c r="C322" s="364">
        <v>28</v>
      </c>
      <c r="D322" s="364">
        <v>449</v>
      </c>
      <c r="E322" s="466">
        <v>0</v>
      </c>
      <c r="F322" s="466">
        <v>477</v>
      </c>
      <c r="H322" s="377">
        <f>D322-BEBR2024!D322</f>
        <v>0</v>
      </c>
    </row>
    <row r="323" spans="1:8" ht="14.1" customHeight="1" x14ac:dyDescent="0.25">
      <c r="A323" s="365" t="s">
        <v>143</v>
      </c>
      <c r="B323" s="364">
        <v>328808</v>
      </c>
      <c r="C323" s="364">
        <v>24744</v>
      </c>
      <c r="D323" s="364">
        <v>304064</v>
      </c>
      <c r="E323" s="466">
        <v>5158</v>
      </c>
      <c r="F323" s="466">
        <v>323650</v>
      </c>
      <c r="H323" s="377">
        <f>D323-BEBR2024!D323</f>
        <v>0</v>
      </c>
    </row>
    <row r="324" spans="1:8" ht="14.1" customHeight="1" x14ac:dyDescent="0.25">
      <c r="A324" s="365" t="s">
        <v>516</v>
      </c>
      <c r="B324" s="366" t="s">
        <v>516</v>
      </c>
      <c r="C324" s="366" t="s">
        <v>516</v>
      </c>
      <c r="D324" s="466" t="s">
        <v>516</v>
      </c>
      <c r="E324" s="466" t="s">
        <v>516</v>
      </c>
      <c r="F324" s="466" t="s">
        <v>516</v>
      </c>
      <c r="H324" s="377" t="e">
        <f>D324-BEBR2024!D324</f>
        <v>#VALUE!</v>
      </c>
    </row>
    <row r="325" spans="1:8" ht="14.1" customHeight="1" x14ac:dyDescent="0.25">
      <c r="A325" s="367" t="s">
        <v>559</v>
      </c>
      <c r="B325" s="364">
        <v>162847</v>
      </c>
      <c r="C325" s="364">
        <v>4416</v>
      </c>
      <c r="D325" s="364">
        <v>158431</v>
      </c>
      <c r="E325" s="466">
        <v>2062</v>
      </c>
      <c r="F325" s="466">
        <v>160785</v>
      </c>
      <c r="H325" s="377">
        <f>D325-BEBR2024!D325</f>
        <v>0</v>
      </c>
    </row>
    <row r="326" spans="1:8" ht="14.1" customHeight="1" x14ac:dyDescent="0.25">
      <c r="A326" s="365" t="s">
        <v>251</v>
      </c>
      <c r="B326" s="364">
        <v>6664</v>
      </c>
      <c r="C326" s="364">
        <v>104</v>
      </c>
      <c r="D326" s="364">
        <v>6560</v>
      </c>
      <c r="E326" s="466">
        <v>0</v>
      </c>
      <c r="F326" s="466">
        <v>6664</v>
      </c>
      <c r="H326" s="377">
        <f>D326-BEBR2024!D326</f>
        <v>0</v>
      </c>
    </row>
    <row r="327" spans="1:8" ht="14.1" customHeight="1" x14ac:dyDescent="0.25">
      <c r="A327" s="365" t="s">
        <v>252</v>
      </c>
      <c r="B327" s="364">
        <v>786</v>
      </c>
      <c r="C327" s="364">
        <v>-18</v>
      </c>
      <c r="D327" s="364">
        <v>804</v>
      </c>
      <c r="E327" s="466">
        <v>0</v>
      </c>
      <c r="F327" s="466">
        <v>786</v>
      </c>
      <c r="H327" s="377">
        <f>D327-BEBR2024!D327</f>
        <v>0</v>
      </c>
    </row>
    <row r="328" spans="1:8" ht="14.1" customHeight="1" x14ac:dyDescent="0.25">
      <c r="A328" s="365" t="s">
        <v>253</v>
      </c>
      <c r="B328" s="364">
        <v>608</v>
      </c>
      <c r="C328" s="364">
        <v>307</v>
      </c>
      <c r="D328" s="364">
        <v>301</v>
      </c>
      <c r="E328" s="466">
        <v>0</v>
      </c>
      <c r="F328" s="466">
        <v>608</v>
      </c>
      <c r="H328" s="377">
        <f>D328-BEBR2024!D328</f>
        <v>0</v>
      </c>
    </row>
    <row r="329" spans="1:8" ht="14.1" customHeight="1" x14ac:dyDescent="0.25">
      <c r="A329" s="365" t="s">
        <v>254</v>
      </c>
      <c r="B329" s="364">
        <v>2038</v>
      </c>
      <c r="C329" s="364">
        <v>47</v>
      </c>
      <c r="D329" s="364">
        <v>1991</v>
      </c>
      <c r="E329" s="466">
        <v>0</v>
      </c>
      <c r="F329" s="466">
        <v>2038</v>
      </c>
      <c r="H329" s="377">
        <f>D329-BEBR2024!D329</f>
        <v>0</v>
      </c>
    </row>
    <row r="330" spans="1:8" ht="14.1" customHeight="1" x14ac:dyDescent="0.25">
      <c r="A330" s="365" t="s">
        <v>255</v>
      </c>
      <c r="B330" s="364">
        <v>19264</v>
      </c>
      <c r="C330" s="364">
        <v>1839</v>
      </c>
      <c r="D330" s="364">
        <v>17425</v>
      </c>
      <c r="E330" s="466">
        <v>19</v>
      </c>
      <c r="F330" s="466">
        <v>19245</v>
      </c>
      <c r="H330" s="377">
        <f>D330-BEBR2024!D330</f>
        <v>0</v>
      </c>
    </row>
    <row r="331" spans="1:8" ht="14.1" customHeight="1" x14ac:dyDescent="0.25">
      <c r="A331" s="365" t="s">
        <v>143</v>
      </c>
      <c r="B331" s="364">
        <v>133487</v>
      </c>
      <c r="C331" s="364">
        <v>2137</v>
      </c>
      <c r="D331" s="364">
        <v>131350</v>
      </c>
      <c r="E331" s="466">
        <v>2043</v>
      </c>
      <c r="F331" s="466">
        <v>131444</v>
      </c>
      <c r="H331" s="377">
        <f>D331-BEBR2024!D331</f>
        <v>0</v>
      </c>
    </row>
    <row r="332" spans="1:8" ht="14.1" customHeight="1" x14ac:dyDescent="0.25">
      <c r="A332" s="365" t="s">
        <v>516</v>
      </c>
      <c r="B332" s="366" t="s">
        <v>516</v>
      </c>
      <c r="C332" s="366" t="s">
        <v>516</v>
      </c>
      <c r="D332" s="466" t="s">
        <v>516</v>
      </c>
      <c r="E332" s="466" t="s">
        <v>516</v>
      </c>
      <c r="F332" s="466" t="s">
        <v>516</v>
      </c>
      <c r="H332" s="377" t="e">
        <f>D332-BEBR2024!D332</f>
        <v>#VALUE!</v>
      </c>
    </row>
    <row r="333" spans="1:8" ht="14.1" customHeight="1" x14ac:dyDescent="0.25">
      <c r="A333" s="367" t="s">
        <v>560</v>
      </c>
      <c r="B333" s="364">
        <v>2768954</v>
      </c>
      <c r="C333" s="364">
        <v>67187</v>
      </c>
      <c r="D333" s="364">
        <v>2701767</v>
      </c>
      <c r="E333" s="466">
        <v>8648</v>
      </c>
      <c r="F333" s="466">
        <v>2760306</v>
      </c>
      <c r="H333" s="377">
        <f>D333-BEBR2024!D333</f>
        <v>0</v>
      </c>
    </row>
    <row r="334" spans="1:8" ht="14.1" customHeight="1" x14ac:dyDescent="0.25">
      <c r="A334" s="365" t="s">
        <v>257</v>
      </c>
      <c r="B334" s="364">
        <v>40247</v>
      </c>
      <c r="C334" s="364">
        <v>5</v>
      </c>
      <c r="D334" s="364">
        <v>40242</v>
      </c>
      <c r="E334" s="466">
        <v>0</v>
      </c>
      <c r="F334" s="466">
        <v>40247</v>
      </c>
      <c r="H334" s="377">
        <f>D334-BEBR2024!D334</f>
        <v>0</v>
      </c>
    </row>
    <row r="335" spans="1:8" ht="14.1" customHeight="1" x14ac:dyDescent="0.25">
      <c r="A335" s="365" t="s">
        <v>258</v>
      </c>
      <c r="B335" s="364">
        <v>3054</v>
      </c>
      <c r="C335" s="364">
        <v>-39</v>
      </c>
      <c r="D335" s="364">
        <v>3093</v>
      </c>
      <c r="E335" s="466">
        <v>0</v>
      </c>
      <c r="F335" s="466">
        <v>3054</v>
      </c>
      <c r="H335" s="377">
        <f>D335-BEBR2024!D335</f>
        <v>0</v>
      </c>
    </row>
    <row r="336" spans="1:8" ht="14.1" customHeight="1" x14ac:dyDescent="0.25">
      <c r="A336" s="365" t="s">
        <v>259</v>
      </c>
      <c r="B336" s="364">
        <v>5895</v>
      </c>
      <c r="C336" s="364">
        <v>-27</v>
      </c>
      <c r="D336" s="364">
        <v>5922</v>
      </c>
      <c r="E336" s="466">
        <v>0</v>
      </c>
      <c r="F336" s="466">
        <v>5895</v>
      </c>
      <c r="H336" s="377">
        <f>D336-BEBR2024!D336</f>
        <v>0</v>
      </c>
    </row>
    <row r="337" spans="1:8" ht="14.1" customHeight="1" x14ac:dyDescent="0.25">
      <c r="A337" s="365" t="s">
        <v>260</v>
      </c>
      <c r="B337" s="364">
        <v>3083</v>
      </c>
      <c r="C337" s="364">
        <v>-34</v>
      </c>
      <c r="D337" s="364">
        <v>3117</v>
      </c>
      <c r="E337" s="466">
        <v>0</v>
      </c>
      <c r="F337" s="466">
        <v>3083</v>
      </c>
      <c r="H337" s="377">
        <f>D337-BEBR2024!D337</f>
        <v>0</v>
      </c>
    </row>
    <row r="338" spans="1:8" ht="14.1" customHeight="1" x14ac:dyDescent="0.25">
      <c r="A338" s="365" t="s">
        <v>261</v>
      </c>
      <c r="B338" s="364">
        <v>51677</v>
      </c>
      <c r="C338" s="364">
        <v>2429</v>
      </c>
      <c r="D338" s="364">
        <v>49248</v>
      </c>
      <c r="E338" s="466">
        <v>0</v>
      </c>
      <c r="F338" s="466">
        <v>51677</v>
      </c>
      <c r="H338" s="377">
        <f>D338-BEBR2024!D338</f>
        <v>0</v>
      </c>
    </row>
    <row r="339" spans="1:8" ht="14.1" customHeight="1" x14ac:dyDescent="0.25">
      <c r="A339" s="365" t="s">
        <v>262</v>
      </c>
      <c r="B339" s="364">
        <v>45472</v>
      </c>
      <c r="C339" s="364">
        <v>47</v>
      </c>
      <c r="D339" s="364">
        <v>45425</v>
      </c>
      <c r="E339" s="466">
        <v>0</v>
      </c>
      <c r="F339" s="466">
        <v>45472</v>
      </c>
      <c r="H339" s="377">
        <f>D339-BEBR2024!D339</f>
        <v>0</v>
      </c>
    </row>
    <row r="340" spans="1:8" ht="14.1" customHeight="1" x14ac:dyDescent="0.25">
      <c r="A340" s="365" t="s">
        <v>263</v>
      </c>
      <c r="B340" s="364">
        <v>81318</v>
      </c>
      <c r="C340" s="364">
        <v>5444</v>
      </c>
      <c r="D340" s="467">
        <v>75874</v>
      </c>
      <c r="E340" s="466">
        <v>0</v>
      </c>
      <c r="F340" s="466">
        <v>81318</v>
      </c>
      <c r="H340" s="377">
        <f>D340-BEBR2024!D340</f>
        <v>0</v>
      </c>
    </row>
    <row r="341" spans="1:8" ht="14.1" customHeight="1" x14ac:dyDescent="0.25">
      <c r="A341" s="365" t="s">
        <v>264</v>
      </c>
      <c r="B341" s="364">
        <v>1955</v>
      </c>
      <c r="C341" s="364">
        <v>-31</v>
      </c>
      <c r="D341" s="364">
        <v>1986</v>
      </c>
      <c r="E341" s="466">
        <v>0</v>
      </c>
      <c r="F341" s="466">
        <v>1955</v>
      </c>
      <c r="H341" s="377">
        <f>D341-BEBR2024!D341</f>
        <v>0</v>
      </c>
    </row>
    <row r="342" spans="1:8" ht="14.1" customHeight="1" x14ac:dyDescent="0.25">
      <c r="A342" s="365" t="s">
        <v>265</v>
      </c>
      <c r="B342" s="364">
        <v>15690</v>
      </c>
      <c r="C342" s="364">
        <v>2605</v>
      </c>
      <c r="D342" s="364">
        <v>13085</v>
      </c>
      <c r="E342" s="466">
        <v>0</v>
      </c>
      <c r="F342" s="466">
        <v>15690</v>
      </c>
      <c r="H342" s="377">
        <f>D342-BEBR2024!D342</f>
        <v>0</v>
      </c>
    </row>
    <row r="343" spans="1:8" ht="14.1" customHeight="1" x14ac:dyDescent="0.25">
      <c r="A343" s="365" t="s">
        <v>266</v>
      </c>
      <c r="B343" s="366">
        <v>966</v>
      </c>
      <c r="C343" s="364">
        <v>5</v>
      </c>
      <c r="D343" s="364">
        <v>961</v>
      </c>
      <c r="E343" s="466">
        <v>0</v>
      </c>
      <c r="F343" s="466">
        <v>966</v>
      </c>
      <c r="H343" s="377">
        <f>D343-BEBR2024!D343</f>
        <v>0</v>
      </c>
    </row>
    <row r="344" spans="1:8" ht="14.1" customHeight="1" x14ac:dyDescent="0.25">
      <c r="A344" s="365" t="s">
        <v>267</v>
      </c>
      <c r="B344" s="364">
        <v>229054</v>
      </c>
      <c r="C344" s="364">
        <v>5945</v>
      </c>
      <c r="D344" s="364">
        <v>223109</v>
      </c>
      <c r="E344" s="466">
        <v>0</v>
      </c>
      <c r="F344" s="466">
        <v>229054</v>
      </c>
      <c r="H344" s="377">
        <f>D344-BEBR2024!D344</f>
        <v>0</v>
      </c>
    </row>
    <row r="345" spans="1:8" ht="14.1" customHeight="1" x14ac:dyDescent="0.25">
      <c r="A345" s="365" t="s">
        <v>268</v>
      </c>
      <c r="B345" s="364">
        <v>23065</v>
      </c>
      <c r="C345" s="364">
        <v>-3</v>
      </c>
      <c r="D345" s="364">
        <v>23068</v>
      </c>
      <c r="E345" s="466">
        <v>0</v>
      </c>
      <c r="F345" s="466">
        <v>23065</v>
      </c>
      <c r="H345" s="377">
        <f>D345-BEBR2024!D345</f>
        <v>0</v>
      </c>
    </row>
    <row r="346" spans="1:8" ht="14.1" customHeight="1" x14ac:dyDescent="0.25">
      <c r="A346" s="365" t="s">
        <v>269</v>
      </c>
      <c r="B346" s="364">
        <v>83767</v>
      </c>
      <c r="C346" s="364">
        <v>3030</v>
      </c>
      <c r="D346" s="364">
        <v>80737</v>
      </c>
      <c r="E346" s="466">
        <v>17</v>
      </c>
      <c r="F346" s="466">
        <v>83750</v>
      </c>
      <c r="H346" s="377">
        <f>D346-BEBR2024!D346</f>
        <v>0</v>
      </c>
    </row>
    <row r="347" spans="1:8" ht="14.1" customHeight="1" x14ac:dyDescent="0.25">
      <c r="A347" s="365" t="s">
        <v>270</v>
      </c>
      <c r="B347" s="364">
        <v>93</v>
      </c>
      <c r="C347" s="364">
        <v>9</v>
      </c>
      <c r="D347" s="364">
        <v>84</v>
      </c>
      <c r="E347" s="466">
        <v>0</v>
      </c>
      <c r="F347" s="466">
        <v>93</v>
      </c>
      <c r="H347" s="377">
        <f>D347-BEBR2024!D347</f>
        <v>0</v>
      </c>
    </row>
    <row r="348" spans="1:8" ht="14.1" customHeight="1" x14ac:dyDescent="0.25">
      <c r="A348" s="365" t="s">
        <v>271</v>
      </c>
      <c r="B348" s="364">
        <v>14751</v>
      </c>
      <c r="C348" s="364">
        <v>-58</v>
      </c>
      <c r="D348" s="364">
        <v>14809</v>
      </c>
      <c r="E348" s="466">
        <v>0</v>
      </c>
      <c r="F348" s="466">
        <v>14751</v>
      </c>
      <c r="H348" s="377">
        <f>D348-BEBR2024!D348</f>
        <v>0</v>
      </c>
    </row>
    <row r="349" spans="1:8" ht="14.1" customHeight="1" x14ac:dyDescent="0.25">
      <c r="A349" s="365" t="s">
        <v>272</v>
      </c>
      <c r="B349" s="364">
        <v>1053</v>
      </c>
      <c r="C349" s="364">
        <v>-3</v>
      </c>
      <c r="D349" s="364">
        <v>1056</v>
      </c>
      <c r="E349" s="466">
        <v>0</v>
      </c>
      <c r="F349" s="466">
        <v>1053</v>
      </c>
      <c r="H349" s="377">
        <f>D349-BEBR2024!D349</f>
        <v>0</v>
      </c>
    </row>
    <row r="350" spans="1:8" ht="14.1" customHeight="1" x14ac:dyDescent="0.25">
      <c r="A350" s="365" t="s">
        <v>273</v>
      </c>
      <c r="B350" s="364">
        <v>464225</v>
      </c>
      <c r="C350" s="364">
        <v>21984</v>
      </c>
      <c r="D350" s="467">
        <v>442241</v>
      </c>
      <c r="E350" s="466">
        <v>2889</v>
      </c>
      <c r="F350" s="466">
        <v>461336</v>
      </c>
      <c r="H350" s="377">
        <f>D350-BEBR2024!D350</f>
        <v>0</v>
      </c>
    </row>
    <row r="351" spans="1:8" ht="14.1" customHeight="1" x14ac:dyDescent="0.25">
      <c r="A351" s="365" t="s">
        <v>274</v>
      </c>
      <c r="B351" s="364">
        <v>83430</v>
      </c>
      <c r="C351" s="364">
        <v>540</v>
      </c>
      <c r="D351" s="364">
        <v>82890</v>
      </c>
      <c r="E351" s="466">
        <v>0</v>
      </c>
      <c r="F351" s="466">
        <v>83430</v>
      </c>
      <c r="H351" s="377">
        <f>D351-BEBR2024!D351</f>
        <v>0</v>
      </c>
    </row>
    <row r="352" spans="1:8" ht="14.1" customHeight="1" x14ac:dyDescent="0.25">
      <c r="A352" s="365" t="s">
        <v>275</v>
      </c>
      <c r="B352" s="364">
        <v>115299</v>
      </c>
      <c r="C352" s="364">
        <v>3659</v>
      </c>
      <c r="D352" s="364">
        <v>111640</v>
      </c>
      <c r="E352" s="466">
        <v>0</v>
      </c>
      <c r="F352" s="466">
        <v>115299</v>
      </c>
      <c r="H352" s="377">
        <f>D352-BEBR2024!D352</f>
        <v>0</v>
      </c>
    </row>
    <row r="353" spans="1:8" ht="14.1" customHeight="1" x14ac:dyDescent="0.25">
      <c r="A353" s="365" t="s">
        <v>276</v>
      </c>
      <c r="B353" s="364">
        <v>30902</v>
      </c>
      <c r="C353" s="364">
        <v>435</v>
      </c>
      <c r="D353" s="364">
        <v>30467</v>
      </c>
      <c r="E353" s="466">
        <v>17</v>
      </c>
      <c r="F353" s="466">
        <v>30885</v>
      </c>
      <c r="H353" s="377">
        <f>D353-BEBR2024!D353</f>
        <v>0</v>
      </c>
    </row>
    <row r="354" spans="1:8" ht="14.1" customHeight="1" x14ac:dyDescent="0.25">
      <c r="A354" s="365" t="s">
        <v>277</v>
      </c>
      <c r="B354" s="364">
        <v>11612</v>
      </c>
      <c r="C354" s="364">
        <v>45</v>
      </c>
      <c r="D354" s="364">
        <v>11567</v>
      </c>
      <c r="E354" s="466">
        <v>0</v>
      </c>
      <c r="F354" s="466">
        <v>11612</v>
      </c>
      <c r="H354" s="377">
        <f>D354-BEBR2024!D354</f>
        <v>0</v>
      </c>
    </row>
    <row r="355" spans="1:8" ht="14.1" customHeight="1" x14ac:dyDescent="0.25">
      <c r="A355" s="365" t="s">
        <v>278</v>
      </c>
      <c r="B355" s="364">
        <v>13887</v>
      </c>
      <c r="C355" s="364">
        <v>28</v>
      </c>
      <c r="D355" s="364">
        <v>13859</v>
      </c>
      <c r="E355" s="466">
        <v>0</v>
      </c>
      <c r="F355" s="466">
        <v>13887</v>
      </c>
      <c r="H355" s="377">
        <f>D355-BEBR2024!D355</f>
        <v>0</v>
      </c>
    </row>
    <row r="356" spans="1:8" ht="14.1" customHeight="1" x14ac:dyDescent="0.25">
      <c r="A356" s="365" t="s">
        <v>279</v>
      </c>
      <c r="B356" s="364">
        <v>8177</v>
      </c>
      <c r="C356" s="364">
        <v>18</v>
      </c>
      <c r="D356" s="364">
        <v>8159</v>
      </c>
      <c r="E356" s="466">
        <v>0</v>
      </c>
      <c r="F356" s="466">
        <v>8177</v>
      </c>
      <c r="H356" s="377">
        <f>D356-BEBR2024!D356</f>
        <v>0</v>
      </c>
    </row>
    <row r="357" spans="1:8" ht="14.1" customHeight="1" x14ac:dyDescent="0.25">
      <c r="A357" s="365" t="s">
        <v>280</v>
      </c>
      <c r="B357" s="364">
        <v>60172</v>
      </c>
      <c r="C357" s="364">
        <v>-19</v>
      </c>
      <c r="D357" s="467">
        <v>60191</v>
      </c>
      <c r="E357" s="466">
        <v>0</v>
      </c>
      <c r="F357" s="466">
        <v>60172</v>
      </c>
      <c r="H357" s="377">
        <f>D357-BEBR2024!D357</f>
        <v>0</v>
      </c>
    </row>
    <row r="358" spans="1:8" ht="14.1" customHeight="1" x14ac:dyDescent="0.25">
      <c r="A358" s="365" t="s">
        <v>282</v>
      </c>
      <c r="B358" s="364">
        <v>43100</v>
      </c>
      <c r="C358" s="364">
        <v>-576</v>
      </c>
      <c r="D358" s="364">
        <v>43676</v>
      </c>
      <c r="E358" s="466">
        <v>0</v>
      </c>
      <c r="F358" s="466">
        <v>43100</v>
      </c>
      <c r="H358" s="377">
        <f>D358-BEBR2024!D358</f>
        <v>0</v>
      </c>
    </row>
    <row r="359" spans="1:8" ht="14.1" customHeight="1" x14ac:dyDescent="0.25">
      <c r="A359" s="365" t="s">
        <v>283</v>
      </c>
      <c r="B359" s="364">
        <v>16723</v>
      </c>
      <c r="C359" s="364">
        <v>260</v>
      </c>
      <c r="D359" s="364">
        <v>16463</v>
      </c>
      <c r="E359" s="466">
        <v>0</v>
      </c>
      <c r="F359" s="466">
        <v>16723</v>
      </c>
      <c r="H359" s="377">
        <f>D359-BEBR2024!D359</f>
        <v>0</v>
      </c>
    </row>
    <row r="360" spans="1:8" ht="14.1" customHeight="1" x14ac:dyDescent="0.25">
      <c r="A360" s="365" t="s">
        <v>284</v>
      </c>
      <c r="B360" s="364">
        <v>25064</v>
      </c>
      <c r="C360" s="364">
        <v>625</v>
      </c>
      <c r="D360" s="364">
        <v>24439</v>
      </c>
      <c r="E360" s="466">
        <v>0</v>
      </c>
      <c r="F360" s="466">
        <v>25064</v>
      </c>
      <c r="H360" s="377">
        <f>D360-BEBR2024!D360</f>
        <v>0</v>
      </c>
    </row>
    <row r="361" spans="1:8" ht="14.1" customHeight="1" x14ac:dyDescent="0.25">
      <c r="A361" s="365" t="s">
        <v>285</v>
      </c>
      <c r="B361" s="364">
        <v>18395</v>
      </c>
      <c r="C361" s="364">
        <v>7</v>
      </c>
      <c r="D361" s="364">
        <v>18388</v>
      </c>
      <c r="E361" s="466">
        <v>0</v>
      </c>
      <c r="F361" s="466">
        <v>18395</v>
      </c>
      <c r="H361" s="377">
        <f>D361-BEBR2024!D361</f>
        <v>0</v>
      </c>
    </row>
    <row r="362" spans="1:8" ht="14.1" customHeight="1" x14ac:dyDescent="0.25">
      <c r="A362" s="365" t="s">
        <v>286</v>
      </c>
      <c r="B362" s="364">
        <v>11981</v>
      </c>
      <c r="C362" s="364">
        <v>-45</v>
      </c>
      <c r="D362" s="364">
        <v>12026</v>
      </c>
      <c r="E362" s="466">
        <v>0</v>
      </c>
      <c r="F362" s="466">
        <v>11981</v>
      </c>
      <c r="H362" s="377">
        <f>D362-BEBR2024!D362</f>
        <v>0</v>
      </c>
    </row>
    <row r="363" spans="1:8" ht="14.1" customHeight="1" x14ac:dyDescent="0.25">
      <c r="A363" s="365" t="s">
        <v>287</v>
      </c>
      <c r="B363" s="364">
        <v>22783</v>
      </c>
      <c r="C363" s="364">
        <v>441</v>
      </c>
      <c r="D363" s="364">
        <v>22342</v>
      </c>
      <c r="E363" s="466">
        <v>0</v>
      </c>
      <c r="F363" s="466">
        <v>22783</v>
      </c>
      <c r="H363" s="377">
        <f>D363-BEBR2024!D363</f>
        <v>0</v>
      </c>
    </row>
    <row r="364" spans="1:8" ht="14.1" customHeight="1" x14ac:dyDescent="0.25">
      <c r="A364" s="365" t="s">
        <v>288</v>
      </c>
      <c r="B364" s="364">
        <v>5398</v>
      </c>
      <c r="C364" s="364">
        <v>-291</v>
      </c>
      <c r="D364" s="364">
        <v>5689</v>
      </c>
      <c r="E364" s="466">
        <v>0</v>
      </c>
      <c r="F364" s="466">
        <v>5398</v>
      </c>
      <c r="H364" s="377">
        <f>D364-BEBR2024!D364</f>
        <v>0</v>
      </c>
    </row>
    <row r="365" spans="1:8" ht="14.1" customHeight="1" x14ac:dyDescent="0.25">
      <c r="A365" s="365" t="s">
        <v>289</v>
      </c>
      <c r="B365" s="364">
        <v>20571</v>
      </c>
      <c r="C365" s="364">
        <v>1208</v>
      </c>
      <c r="D365" s="364">
        <v>19363</v>
      </c>
      <c r="E365" s="466">
        <v>0</v>
      </c>
      <c r="F365" s="466">
        <v>20571</v>
      </c>
      <c r="H365" s="377">
        <f>D365-BEBR2024!D365</f>
        <v>0</v>
      </c>
    </row>
    <row r="366" spans="1:8" ht="14.1" customHeight="1" x14ac:dyDescent="0.25">
      <c r="A366" s="365" t="s">
        <v>290</v>
      </c>
      <c r="B366" s="364">
        <v>2382</v>
      </c>
      <c r="C366" s="364">
        <v>18</v>
      </c>
      <c r="D366" s="364">
        <v>2364</v>
      </c>
      <c r="E366" s="466">
        <v>0</v>
      </c>
      <c r="F366" s="466">
        <v>2382</v>
      </c>
      <c r="H366" s="377">
        <f>D366-BEBR2024!D366</f>
        <v>0</v>
      </c>
    </row>
    <row r="367" spans="1:8" ht="14.1" customHeight="1" x14ac:dyDescent="0.25">
      <c r="A367" s="365" t="s">
        <v>291</v>
      </c>
      <c r="B367" s="364">
        <v>7305</v>
      </c>
      <c r="C367" s="364">
        <v>72</v>
      </c>
      <c r="D367" s="364">
        <v>7233</v>
      </c>
      <c r="E367" s="466">
        <v>0</v>
      </c>
      <c r="F367" s="466">
        <v>7305</v>
      </c>
      <c r="H367" s="377">
        <f>D367-BEBR2024!D367</f>
        <v>0</v>
      </c>
    </row>
    <row r="368" spans="1:8" ht="14.1" customHeight="1" x14ac:dyDescent="0.25">
      <c r="A368" s="365" t="s">
        <v>143</v>
      </c>
      <c r="B368" s="364">
        <v>1206408</v>
      </c>
      <c r="C368" s="364">
        <v>19454</v>
      </c>
      <c r="D368" s="364">
        <v>1186954</v>
      </c>
      <c r="E368" s="466">
        <v>5725</v>
      </c>
      <c r="F368" s="466">
        <v>1200683</v>
      </c>
      <c r="H368" s="377">
        <f>D368-BEBR2024!D368</f>
        <v>0</v>
      </c>
    </row>
    <row r="369" spans="1:8" ht="14.1" customHeight="1" x14ac:dyDescent="0.25">
      <c r="A369" s="365" t="s">
        <v>516</v>
      </c>
      <c r="B369" s="366" t="s">
        <v>516</v>
      </c>
      <c r="C369" s="366" t="s">
        <v>516</v>
      </c>
      <c r="D369" s="466" t="s">
        <v>516</v>
      </c>
      <c r="E369" s="466" t="s">
        <v>516</v>
      </c>
      <c r="F369" s="466" t="s">
        <v>516</v>
      </c>
      <c r="H369" s="377" t="e">
        <f>D369-BEBR2024!D369</f>
        <v>#VALUE!</v>
      </c>
    </row>
    <row r="370" spans="1:8" ht="14.1" customHeight="1" x14ac:dyDescent="0.25">
      <c r="A370" s="367" t="s">
        <v>561</v>
      </c>
      <c r="B370" s="364">
        <v>84511</v>
      </c>
      <c r="C370" s="364">
        <v>1637</v>
      </c>
      <c r="D370" s="364">
        <v>82874</v>
      </c>
      <c r="E370" s="466">
        <v>2</v>
      </c>
      <c r="F370" s="466">
        <v>84509</v>
      </c>
      <c r="H370" s="377">
        <f>D370-BEBR2024!D370</f>
        <v>0</v>
      </c>
    </row>
    <row r="371" spans="1:8" ht="14.1" customHeight="1" x14ac:dyDescent="0.25">
      <c r="A371" s="365" t="s">
        <v>293</v>
      </c>
      <c r="B371" s="364">
        <v>7307</v>
      </c>
      <c r="C371" s="364">
        <v>200</v>
      </c>
      <c r="D371" s="364">
        <v>7107</v>
      </c>
      <c r="E371" s="466">
        <v>0</v>
      </c>
      <c r="F371" s="466">
        <v>7307</v>
      </c>
      <c r="H371" s="377">
        <f>D371-BEBR2024!D371</f>
        <v>0</v>
      </c>
    </row>
    <row r="372" spans="1:8" ht="14.1" customHeight="1" x14ac:dyDescent="0.25">
      <c r="A372" s="365" t="s">
        <v>294</v>
      </c>
      <c r="B372" s="364">
        <v>800</v>
      </c>
      <c r="C372" s="364">
        <v>10</v>
      </c>
      <c r="D372" s="364">
        <v>790</v>
      </c>
      <c r="E372" s="466">
        <v>0</v>
      </c>
      <c r="F372" s="466">
        <v>800</v>
      </c>
      <c r="H372" s="377">
        <f>D372-BEBR2024!D372</f>
        <v>0</v>
      </c>
    </row>
    <row r="373" spans="1:8" ht="14.1" customHeight="1" x14ac:dyDescent="0.25">
      <c r="A373" s="365" t="s">
        <v>295</v>
      </c>
      <c r="B373" s="364">
        <v>26767</v>
      </c>
      <c r="C373" s="364">
        <v>323</v>
      </c>
      <c r="D373" s="364">
        <v>26444</v>
      </c>
      <c r="E373" s="466">
        <v>2</v>
      </c>
      <c r="F373" s="466">
        <v>26765</v>
      </c>
      <c r="H373" s="377">
        <f>D373-BEBR2024!D373</f>
        <v>0</v>
      </c>
    </row>
    <row r="374" spans="1:8" ht="14.1" customHeight="1" x14ac:dyDescent="0.25">
      <c r="A374" s="365" t="s">
        <v>296</v>
      </c>
      <c r="B374" s="364">
        <v>214</v>
      </c>
      <c r="C374" s="364">
        <v>4</v>
      </c>
      <c r="D374" s="364">
        <v>210</v>
      </c>
      <c r="E374" s="466">
        <v>0</v>
      </c>
      <c r="F374" s="466">
        <v>214</v>
      </c>
      <c r="H374" s="377">
        <f>D374-BEBR2024!D374</f>
        <v>0</v>
      </c>
    </row>
    <row r="375" spans="1:8" ht="14.1" customHeight="1" x14ac:dyDescent="0.25">
      <c r="A375" s="365" t="s">
        <v>297</v>
      </c>
      <c r="B375" s="364">
        <v>10056</v>
      </c>
      <c r="C375" s="364">
        <v>367</v>
      </c>
      <c r="D375" s="364">
        <v>9689</v>
      </c>
      <c r="E375" s="466">
        <v>0</v>
      </c>
      <c r="F375" s="466">
        <v>10056</v>
      </c>
      <c r="H375" s="377">
        <f>D375-BEBR2024!D375</f>
        <v>0</v>
      </c>
    </row>
    <row r="376" spans="1:8" ht="14.1" customHeight="1" x14ac:dyDescent="0.25">
      <c r="A376" s="365" t="s">
        <v>143</v>
      </c>
      <c r="B376" s="364">
        <v>39367</v>
      </c>
      <c r="C376" s="364">
        <v>733</v>
      </c>
      <c r="D376" s="364">
        <v>38634</v>
      </c>
      <c r="E376" s="466">
        <v>0</v>
      </c>
      <c r="F376" s="466">
        <v>39367</v>
      </c>
      <c r="H376" s="377">
        <f>D376-BEBR2024!D376</f>
        <v>0</v>
      </c>
    </row>
    <row r="377" spans="1:8" ht="14.1" customHeight="1" x14ac:dyDescent="0.25">
      <c r="A377" s="365" t="s">
        <v>516</v>
      </c>
      <c r="B377" s="366" t="s">
        <v>516</v>
      </c>
      <c r="C377" s="366" t="s">
        <v>516</v>
      </c>
      <c r="D377" s="466" t="s">
        <v>516</v>
      </c>
      <c r="E377" s="466" t="s">
        <v>516</v>
      </c>
      <c r="F377" s="466" t="s">
        <v>516</v>
      </c>
      <c r="H377" s="377" t="e">
        <f>D377-BEBR2024!D377</f>
        <v>#VALUE!</v>
      </c>
    </row>
    <row r="378" spans="1:8" ht="14.1" customHeight="1" x14ac:dyDescent="0.25">
      <c r="A378" s="367" t="s">
        <v>562</v>
      </c>
      <c r="B378" s="364">
        <v>100763</v>
      </c>
      <c r="C378" s="364">
        <v>10411</v>
      </c>
      <c r="D378" s="364">
        <v>90352</v>
      </c>
      <c r="E378" s="466">
        <v>72</v>
      </c>
      <c r="F378" s="466">
        <v>100691</v>
      </c>
      <c r="H378" s="377">
        <f>D378-BEBR2024!D378</f>
        <v>0</v>
      </c>
    </row>
    <row r="379" spans="1:8" ht="14.1" customHeight="1" x14ac:dyDescent="0.25">
      <c r="A379" s="365" t="s">
        <v>299</v>
      </c>
      <c r="B379" s="364">
        <v>1680</v>
      </c>
      <c r="C379" s="364">
        <v>154</v>
      </c>
      <c r="D379" s="364">
        <v>1526</v>
      </c>
      <c r="E379" s="466">
        <v>0</v>
      </c>
      <c r="F379" s="466">
        <v>1680</v>
      </c>
      <c r="H379" s="377">
        <f>D379-BEBR2024!D379</f>
        <v>0</v>
      </c>
    </row>
    <row r="380" spans="1:8" ht="14.1" customHeight="1" x14ac:dyDescent="0.25">
      <c r="A380" s="365" t="s">
        <v>300</v>
      </c>
      <c r="B380" s="364">
        <v>13499</v>
      </c>
      <c r="C380" s="364">
        <v>447</v>
      </c>
      <c r="D380" s="364">
        <v>13052</v>
      </c>
      <c r="E380" s="466">
        <v>24</v>
      </c>
      <c r="F380" s="466">
        <v>13475</v>
      </c>
      <c r="H380" s="377">
        <f>D380-BEBR2024!D380</f>
        <v>0</v>
      </c>
    </row>
    <row r="381" spans="1:8" ht="14.1" customHeight="1" x14ac:dyDescent="0.25">
      <c r="A381" s="365" t="s">
        <v>301</v>
      </c>
      <c r="B381" s="364">
        <v>3090</v>
      </c>
      <c r="C381" s="364">
        <v>123</v>
      </c>
      <c r="D381" s="364">
        <v>2967</v>
      </c>
      <c r="E381" s="466">
        <v>0</v>
      </c>
      <c r="F381" s="466">
        <v>3090</v>
      </c>
      <c r="H381" s="377">
        <f>D381-BEBR2024!D381</f>
        <v>0</v>
      </c>
    </row>
    <row r="382" spans="1:8" ht="14.1" customHeight="1" x14ac:dyDescent="0.25">
      <c r="A382" s="365" t="s">
        <v>143</v>
      </c>
      <c r="B382" s="364">
        <v>82494</v>
      </c>
      <c r="C382" s="364">
        <v>9687</v>
      </c>
      <c r="D382" s="364">
        <v>72807</v>
      </c>
      <c r="E382" s="466">
        <v>48</v>
      </c>
      <c r="F382" s="466">
        <v>82446</v>
      </c>
      <c r="H382" s="377">
        <f>D382-BEBR2024!D382</f>
        <v>0</v>
      </c>
    </row>
    <row r="383" spans="1:8" ht="14.1" customHeight="1" x14ac:dyDescent="0.25">
      <c r="A383" s="365" t="s">
        <v>516</v>
      </c>
      <c r="B383" s="364" t="s">
        <v>516</v>
      </c>
      <c r="C383" s="364" t="s">
        <v>516</v>
      </c>
      <c r="D383" s="364" t="s">
        <v>516</v>
      </c>
      <c r="E383" s="466" t="s">
        <v>516</v>
      </c>
      <c r="F383" s="466" t="s">
        <v>516</v>
      </c>
      <c r="H383" s="377" t="e">
        <f>D383-BEBR2024!D383</f>
        <v>#VALUE!</v>
      </c>
    </row>
    <row r="384" spans="1:8" ht="14.1" customHeight="1" x14ac:dyDescent="0.25">
      <c r="A384" s="367" t="s">
        <v>563</v>
      </c>
      <c r="B384" s="364">
        <v>219260</v>
      </c>
      <c r="C384" s="364">
        <v>7592</v>
      </c>
      <c r="D384" s="364">
        <v>211668</v>
      </c>
      <c r="E384" s="466">
        <v>1378</v>
      </c>
      <c r="F384" s="466">
        <v>217882</v>
      </c>
      <c r="H384" s="377">
        <f>D384-BEBR2024!D384</f>
        <v>0</v>
      </c>
    </row>
    <row r="385" spans="1:8" ht="14.1" customHeight="1" x14ac:dyDescent="0.25">
      <c r="A385" s="365" t="s">
        <v>303</v>
      </c>
      <c r="B385" s="364">
        <v>455</v>
      </c>
      <c r="C385" s="364">
        <v>-2</v>
      </c>
      <c r="D385" s="364">
        <v>457</v>
      </c>
      <c r="E385" s="466">
        <v>0</v>
      </c>
      <c r="F385" s="466">
        <v>455</v>
      </c>
      <c r="H385" s="377">
        <f>D385-BEBR2024!D385</f>
        <v>0</v>
      </c>
    </row>
    <row r="386" spans="1:8" ht="14.1" customHeight="1" x14ac:dyDescent="0.25">
      <c r="A386" s="365" t="s">
        <v>304</v>
      </c>
      <c r="B386" s="364">
        <v>27933</v>
      </c>
      <c r="C386" s="364">
        <v>799</v>
      </c>
      <c r="D386" s="364">
        <v>27134</v>
      </c>
      <c r="E386" s="466">
        <v>0</v>
      </c>
      <c r="F386" s="466">
        <v>27933</v>
      </c>
      <c r="H386" s="377">
        <f>D386-BEBR2024!D386</f>
        <v>0</v>
      </c>
    </row>
    <row r="387" spans="1:8" ht="14.1" customHeight="1" x14ac:dyDescent="0.25">
      <c r="A387" s="365" t="s">
        <v>305</v>
      </c>
      <c r="B387" s="364">
        <v>14594</v>
      </c>
      <c r="C387" s="364">
        <v>663</v>
      </c>
      <c r="D387" s="364">
        <v>13931</v>
      </c>
      <c r="E387" s="466">
        <v>0</v>
      </c>
      <c r="F387" s="466">
        <v>14594</v>
      </c>
      <c r="H387" s="377">
        <f>D387-BEBR2024!D387</f>
        <v>0</v>
      </c>
    </row>
    <row r="388" spans="1:8" ht="14.1" customHeight="1" x14ac:dyDescent="0.25">
      <c r="A388" s="365" t="s">
        <v>306</v>
      </c>
      <c r="B388" s="364">
        <v>21120</v>
      </c>
      <c r="C388" s="364">
        <v>198</v>
      </c>
      <c r="D388" s="364">
        <v>20922</v>
      </c>
      <c r="E388" s="466">
        <v>0</v>
      </c>
      <c r="F388" s="466">
        <v>21120</v>
      </c>
      <c r="H388" s="377">
        <f>D388-BEBR2024!D388</f>
        <v>0</v>
      </c>
    </row>
    <row r="389" spans="1:8" ht="14.1" customHeight="1" x14ac:dyDescent="0.25">
      <c r="A389" s="365" t="s">
        <v>307</v>
      </c>
      <c r="B389" s="364">
        <v>658</v>
      </c>
      <c r="C389" s="364">
        <v>74</v>
      </c>
      <c r="D389" s="364">
        <v>584</v>
      </c>
      <c r="E389" s="466">
        <v>0</v>
      </c>
      <c r="F389" s="466">
        <v>658</v>
      </c>
      <c r="H389" s="377">
        <f>D389-BEBR2024!D389</f>
        <v>0</v>
      </c>
    </row>
    <row r="390" spans="1:8" ht="14.1" customHeight="1" x14ac:dyDescent="0.25">
      <c r="A390" s="365" t="s">
        <v>308</v>
      </c>
      <c r="B390" s="364">
        <v>4571</v>
      </c>
      <c r="C390" s="364">
        <v>589</v>
      </c>
      <c r="D390" s="364">
        <v>3982</v>
      </c>
      <c r="E390" s="466">
        <v>0</v>
      </c>
      <c r="F390" s="466">
        <v>4571</v>
      </c>
      <c r="H390" s="377">
        <f>D390-BEBR2024!D390</f>
        <v>0</v>
      </c>
    </row>
    <row r="391" spans="1:8" ht="14.1" customHeight="1" x14ac:dyDescent="0.25">
      <c r="A391" s="365" t="s">
        <v>309</v>
      </c>
      <c r="B391" s="364">
        <v>16492</v>
      </c>
      <c r="C391" s="364">
        <v>720</v>
      </c>
      <c r="D391" s="364">
        <v>15772</v>
      </c>
      <c r="E391" s="466">
        <v>0</v>
      </c>
      <c r="F391" s="466">
        <v>16492</v>
      </c>
      <c r="H391" s="377">
        <f>D391-BEBR2024!D391</f>
        <v>0</v>
      </c>
    </row>
    <row r="392" spans="1:8" ht="14.1" customHeight="1" x14ac:dyDescent="0.25">
      <c r="A392" s="365" t="s">
        <v>310</v>
      </c>
      <c r="B392" s="364">
        <v>783</v>
      </c>
      <c r="C392" s="364">
        <v>46</v>
      </c>
      <c r="D392" s="364">
        <v>737</v>
      </c>
      <c r="E392" s="466">
        <v>0</v>
      </c>
      <c r="F392" s="466">
        <v>783</v>
      </c>
      <c r="H392" s="377">
        <f>D392-BEBR2024!D392</f>
        <v>0</v>
      </c>
    </row>
    <row r="393" spans="1:8" ht="14.1" customHeight="1" x14ac:dyDescent="0.25">
      <c r="A393" s="365" t="s">
        <v>311</v>
      </c>
      <c r="B393" s="364">
        <v>5025</v>
      </c>
      <c r="C393" s="364">
        <v>273</v>
      </c>
      <c r="D393" s="364">
        <v>4752</v>
      </c>
      <c r="E393" s="466">
        <v>0</v>
      </c>
      <c r="F393" s="466">
        <v>5025</v>
      </c>
      <c r="H393" s="377">
        <f>D393-BEBR2024!D393</f>
        <v>0</v>
      </c>
    </row>
    <row r="394" spans="1:8" ht="14.1" customHeight="1" x14ac:dyDescent="0.25">
      <c r="A394" s="365" t="s">
        <v>143</v>
      </c>
      <c r="B394" s="364">
        <v>127629</v>
      </c>
      <c r="C394" s="364">
        <v>4232</v>
      </c>
      <c r="D394" s="364">
        <v>123397</v>
      </c>
      <c r="E394" s="466">
        <v>1378</v>
      </c>
      <c r="F394" s="466">
        <v>126251</v>
      </c>
      <c r="H394" s="377">
        <f>D394-BEBR2024!D394</f>
        <v>0</v>
      </c>
    </row>
    <row r="395" spans="1:8" ht="14.1" customHeight="1" x14ac:dyDescent="0.25">
      <c r="A395" s="365" t="s">
        <v>516</v>
      </c>
      <c r="B395" s="366" t="s">
        <v>516</v>
      </c>
      <c r="C395" s="366" t="s">
        <v>516</v>
      </c>
      <c r="D395" s="466" t="s">
        <v>516</v>
      </c>
      <c r="E395" s="466" t="s">
        <v>516</v>
      </c>
      <c r="F395" s="466" t="s">
        <v>516</v>
      </c>
      <c r="H395" s="377" t="e">
        <f>D395-BEBR2024!D395</f>
        <v>#VALUE!</v>
      </c>
    </row>
    <row r="396" spans="1:8" ht="14.1" customHeight="1" x14ac:dyDescent="0.25">
      <c r="A396" s="367" t="s">
        <v>564</v>
      </c>
      <c r="B396" s="364">
        <v>39591</v>
      </c>
      <c r="C396" s="364">
        <v>-53</v>
      </c>
      <c r="D396" s="364">
        <v>39644</v>
      </c>
      <c r="E396" s="466">
        <v>1846</v>
      </c>
      <c r="F396" s="466">
        <v>37745</v>
      </c>
      <c r="H396" s="377">
        <f>D396-BEBR2024!D396</f>
        <v>0</v>
      </c>
    </row>
    <row r="397" spans="1:8" ht="14.1" customHeight="1" x14ac:dyDescent="0.25">
      <c r="A397" s="365" t="s">
        <v>313</v>
      </c>
      <c r="B397" s="364">
        <v>5361</v>
      </c>
      <c r="C397" s="364">
        <v>107</v>
      </c>
      <c r="D397" s="364">
        <v>5254</v>
      </c>
      <c r="E397" s="466">
        <v>0</v>
      </c>
      <c r="F397" s="466">
        <v>5361</v>
      </c>
      <c r="H397" s="377">
        <f>D397-BEBR2024!D397</f>
        <v>0</v>
      </c>
    </row>
    <row r="398" spans="1:8" ht="14.1" customHeight="1" x14ac:dyDescent="0.25">
      <c r="A398" s="365" t="s">
        <v>143</v>
      </c>
      <c r="B398" s="364">
        <v>34230</v>
      </c>
      <c r="C398" s="364">
        <v>-160</v>
      </c>
      <c r="D398" s="364">
        <v>34390</v>
      </c>
      <c r="E398" s="466">
        <v>1846</v>
      </c>
      <c r="F398" s="466">
        <v>32384</v>
      </c>
      <c r="H398" s="377">
        <f>D398-BEBR2024!D398</f>
        <v>0</v>
      </c>
    </row>
    <row r="399" spans="1:8" ht="14.1" customHeight="1" x14ac:dyDescent="0.25">
      <c r="A399" s="365" t="s">
        <v>516</v>
      </c>
      <c r="B399" s="366" t="s">
        <v>516</v>
      </c>
      <c r="C399" s="366" t="s">
        <v>516</v>
      </c>
      <c r="D399" s="466" t="s">
        <v>516</v>
      </c>
      <c r="E399" s="466" t="s">
        <v>516</v>
      </c>
      <c r="F399" s="466" t="s">
        <v>516</v>
      </c>
      <c r="H399" s="377" t="e">
        <f>D399-BEBR2024!D399</f>
        <v>#VALUE!</v>
      </c>
    </row>
    <row r="400" spans="1:8" ht="14.1" customHeight="1" x14ac:dyDescent="0.25">
      <c r="A400" s="367" t="s">
        <v>565</v>
      </c>
      <c r="B400" s="364">
        <v>1492951</v>
      </c>
      <c r="C400" s="364">
        <v>63043</v>
      </c>
      <c r="D400" s="364">
        <v>1429908</v>
      </c>
      <c r="E400" s="466">
        <v>4153</v>
      </c>
      <c r="F400" s="466">
        <v>1488798</v>
      </c>
      <c r="H400" s="377">
        <f>D400-BEBR2024!D400</f>
        <v>0</v>
      </c>
    </row>
    <row r="401" spans="1:8" ht="14.1" customHeight="1" x14ac:dyDescent="0.25">
      <c r="A401" s="365" t="s">
        <v>315</v>
      </c>
      <c r="B401" s="364">
        <v>58293</v>
      </c>
      <c r="C401" s="364">
        <v>3420</v>
      </c>
      <c r="D401" s="364">
        <v>54873</v>
      </c>
      <c r="E401" s="466">
        <v>0</v>
      </c>
      <c r="F401" s="466">
        <v>58293</v>
      </c>
      <c r="H401" s="377">
        <f>D401-BEBR2024!D401</f>
        <v>0</v>
      </c>
    </row>
    <row r="402" spans="1:8" ht="14.1" customHeight="1" x14ac:dyDescent="0.25">
      <c r="A402" s="365" t="s">
        <v>316</v>
      </c>
      <c r="B402" s="364">
        <v>29</v>
      </c>
      <c r="C402" s="364">
        <v>0</v>
      </c>
      <c r="D402" s="364">
        <v>29</v>
      </c>
      <c r="E402" s="466">
        <v>0</v>
      </c>
      <c r="F402" s="466">
        <v>29</v>
      </c>
      <c r="H402" s="377">
        <f>D402-BEBR2024!D402</f>
        <v>0</v>
      </c>
    </row>
    <row r="403" spans="1:8" ht="14.1" customHeight="1" x14ac:dyDescent="0.25">
      <c r="A403" s="365" t="s">
        <v>317</v>
      </c>
      <c r="B403" s="364">
        <v>7239</v>
      </c>
      <c r="C403" s="364">
        <v>207</v>
      </c>
      <c r="D403" s="364">
        <v>7032</v>
      </c>
      <c r="E403" s="466">
        <v>0</v>
      </c>
      <c r="F403" s="466">
        <v>7239</v>
      </c>
      <c r="H403" s="377">
        <f>D403-BEBR2024!D403</f>
        <v>0</v>
      </c>
    </row>
    <row r="404" spans="1:8" ht="14.1" customHeight="1" x14ac:dyDescent="0.25">
      <c r="A404" s="365" t="s">
        <v>318</v>
      </c>
      <c r="B404" s="364">
        <v>2370</v>
      </c>
      <c r="C404" s="364">
        <v>21</v>
      </c>
      <c r="D404" s="364">
        <v>2349</v>
      </c>
      <c r="E404" s="466">
        <v>0</v>
      </c>
      <c r="F404" s="466">
        <v>2370</v>
      </c>
      <c r="H404" s="377">
        <f>D404-BEBR2024!D404</f>
        <v>0</v>
      </c>
    </row>
    <row r="405" spans="1:8" ht="14.1" customHeight="1" x14ac:dyDescent="0.25">
      <c r="A405" s="365" t="s">
        <v>319</v>
      </c>
      <c r="B405" s="364">
        <v>2631</v>
      </c>
      <c r="C405" s="364">
        <v>-54</v>
      </c>
      <c r="D405" s="364">
        <v>2685</v>
      </c>
      <c r="E405" s="466">
        <v>0</v>
      </c>
      <c r="F405" s="466">
        <v>2631</v>
      </c>
      <c r="H405" s="377">
        <f>D405-BEBR2024!D405</f>
        <v>0</v>
      </c>
    </row>
    <row r="406" spans="1:8" ht="14.1" customHeight="1" x14ac:dyDescent="0.25">
      <c r="A406" s="365" t="s">
        <v>320</v>
      </c>
      <c r="B406" s="364">
        <v>21</v>
      </c>
      <c r="C406" s="364">
        <v>-3</v>
      </c>
      <c r="D406" s="364">
        <v>24</v>
      </c>
      <c r="E406" s="466">
        <v>0</v>
      </c>
      <c r="F406" s="466">
        <v>21</v>
      </c>
      <c r="H406" s="377">
        <f>D406-BEBR2024!D406</f>
        <v>0</v>
      </c>
    </row>
    <row r="407" spans="1:8" ht="14.1" customHeight="1" x14ac:dyDescent="0.25">
      <c r="A407" s="365" t="s">
        <v>321</v>
      </c>
      <c r="B407" s="364">
        <v>19964</v>
      </c>
      <c r="C407" s="364">
        <v>421</v>
      </c>
      <c r="D407" s="364">
        <v>19543</v>
      </c>
      <c r="E407" s="466">
        <v>0</v>
      </c>
      <c r="F407" s="466">
        <v>19964</v>
      </c>
      <c r="H407" s="377">
        <f>D407-BEBR2024!D407</f>
        <v>0</v>
      </c>
    </row>
    <row r="408" spans="1:8" ht="14.1" customHeight="1" x14ac:dyDescent="0.25">
      <c r="A408" s="365" t="s">
        <v>322</v>
      </c>
      <c r="B408" s="364">
        <v>5402</v>
      </c>
      <c r="C408" s="364">
        <v>1886</v>
      </c>
      <c r="D408" s="364">
        <v>3516</v>
      </c>
      <c r="E408" s="466">
        <v>0</v>
      </c>
      <c r="F408" s="466">
        <v>5402</v>
      </c>
      <c r="H408" s="377">
        <f>D408-BEBR2024!D408</f>
        <v>0</v>
      </c>
    </row>
    <row r="409" spans="1:8" ht="14.1" customHeight="1" x14ac:dyDescent="0.25">
      <c r="A409" s="365" t="s">
        <v>323</v>
      </c>
      <c r="B409" s="364">
        <v>49711</v>
      </c>
      <c r="C409" s="364">
        <v>2416</v>
      </c>
      <c r="D409" s="364">
        <v>47295</v>
      </c>
      <c r="E409" s="466">
        <v>0</v>
      </c>
      <c r="F409" s="466">
        <v>49711</v>
      </c>
      <c r="H409" s="377">
        <f>D409-BEBR2024!D409</f>
        <v>0</v>
      </c>
    </row>
    <row r="410" spans="1:8" ht="14.1" customHeight="1" x14ac:dyDescent="0.25">
      <c r="A410" s="365" t="s">
        <v>324</v>
      </c>
      <c r="B410" s="364">
        <v>326988</v>
      </c>
      <c r="C410" s="364">
        <v>19415</v>
      </c>
      <c r="D410" s="364">
        <v>307573</v>
      </c>
      <c r="E410" s="466">
        <v>592</v>
      </c>
      <c r="F410" s="466">
        <v>326396</v>
      </c>
      <c r="H410" s="377">
        <f>D410-BEBR2024!D410</f>
        <v>0</v>
      </c>
    </row>
    <row r="411" spans="1:8" ht="14.1" customHeight="1" x14ac:dyDescent="0.25">
      <c r="A411" s="365" t="s">
        <v>325</v>
      </c>
      <c r="B411" s="364">
        <v>3041</v>
      </c>
      <c r="C411" s="364">
        <v>11</v>
      </c>
      <c r="D411" s="364">
        <v>3030</v>
      </c>
      <c r="E411" s="466">
        <v>0</v>
      </c>
      <c r="F411" s="466">
        <v>3041</v>
      </c>
      <c r="H411" s="377">
        <f>D411-BEBR2024!D411</f>
        <v>0</v>
      </c>
    </row>
    <row r="412" spans="1:8" ht="14.1" customHeight="1" x14ac:dyDescent="0.25">
      <c r="A412" s="365" t="s">
        <v>326</v>
      </c>
      <c r="B412" s="364">
        <v>50800</v>
      </c>
      <c r="C412" s="364">
        <v>3836</v>
      </c>
      <c r="D412" s="364">
        <v>46964</v>
      </c>
      <c r="E412" s="466">
        <v>0</v>
      </c>
      <c r="F412" s="466">
        <v>50800</v>
      </c>
      <c r="H412" s="377">
        <f>D412-BEBR2024!D412</f>
        <v>0</v>
      </c>
    </row>
    <row r="413" spans="1:8" ht="14.1" customHeight="1" x14ac:dyDescent="0.25">
      <c r="A413" s="365" t="s">
        <v>327</v>
      </c>
      <c r="B413" s="364">
        <v>30706</v>
      </c>
      <c r="C413" s="364">
        <v>911</v>
      </c>
      <c r="D413" s="364">
        <v>29795</v>
      </c>
      <c r="E413" s="466">
        <v>59</v>
      </c>
      <c r="F413" s="466">
        <v>30647</v>
      </c>
      <c r="H413" s="377">
        <f>D413-BEBR2024!D413</f>
        <v>0</v>
      </c>
    </row>
    <row r="414" spans="1:8" ht="14.1" customHeight="1" x14ac:dyDescent="0.25">
      <c r="A414" s="365" t="s">
        <v>143</v>
      </c>
      <c r="B414" s="364">
        <v>935756</v>
      </c>
      <c r="C414" s="364">
        <v>30556</v>
      </c>
      <c r="D414" s="364">
        <v>905200</v>
      </c>
      <c r="E414" s="466">
        <v>3502</v>
      </c>
      <c r="F414" s="466">
        <v>932254</v>
      </c>
      <c r="H414" s="377">
        <f>D414-BEBR2024!D414</f>
        <v>0</v>
      </c>
    </row>
    <row r="415" spans="1:8" ht="14.1" customHeight="1" x14ac:dyDescent="0.25">
      <c r="A415" s="365" t="s">
        <v>516</v>
      </c>
      <c r="B415" s="366" t="s">
        <v>516</v>
      </c>
      <c r="C415" s="366" t="s">
        <v>516</v>
      </c>
      <c r="D415" s="466" t="s">
        <v>516</v>
      </c>
      <c r="E415" s="466" t="s">
        <v>516</v>
      </c>
      <c r="F415" s="466" t="s">
        <v>516</v>
      </c>
      <c r="H415" s="377" t="e">
        <f>D415-BEBR2024!D415</f>
        <v>#VALUE!</v>
      </c>
    </row>
    <row r="416" spans="1:8" ht="14.1" customHeight="1" x14ac:dyDescent="0.25">
      <c r="A416" s="367" t="s">
        <v>566</v>
      </c>
      <c r="B416" s="364">
        <v>439225</v>
      </c>
      <c r="C416" s="364">
        <v>50569</v>
      </c>
      <c r="D416" s="364">
        <v>388656</v>
      </c>
      <c r="E416" s="466">
        <v>302</v>
      </c>
      <c r="F416" s="466">
        <v>438923</v>
      </c>
      <c r="H416" s="377">
        <f>D416-BEBR2024!D416</f>
        <v>0</v>
      </c>
    </row>
    <row r="417" spans="1:8" ht="14.1" customHeight="1" x14ac:dyDescent="0.25">
      <c r="A417" s="365" t="s">
        <v>329</v>
      </c>
      <c r="B417" s="364">
        <v>82714</v>
      </c>
      <c r="C417" s="364">
        <v>3488</v>
      </c>
      <c r="D417" s="364">
        <v>79226</v>
      </c>
      <c r="E417" s="466">
        <v>191</v>
      </c>
      <c r="F417" s="466">
        <v>82523</v>
      </c>
      <c r="H417" s="377">
        <f>D417-BEBR2024!D417</f>
        <v>0</v>
      </c>
    </row>
    <row r="418" spans="1:8" ht="14.1" customHeight="1" x14ac:dyDescent="0.25">
      <c r="A418" s="365" t="s">
        <v>330</v>
      </c>
      <c r="B418" s="364">
        <v>61997</v>
      </c>
      <c r="C418" s="364">
        <v>3033</v>
      </c>
      <c r="D418" s="364">
        <v>58964</v>
      </c>
      <c r="E418" s="466">
        <v>0</v>
      </c>
      <c r="F418" s="466">
        <v>61997</v>
      </c>
      <c r="H418" s="377">
        <f>D418-BEBR2024!D418</f>
        <v>0</v>
      </c>
    </row>
    <row r="419" spans="1:8" ht="14.1" customHeight="1" x14ac:dyDescent="0.25">
      <c r="A419" s="365" t="s">
        <v>143</v>
      </c>
      <c r="B419" s="364">
        <v>294514</v>
      </c>
      <c r="C419" s="364">
        <v>44048</v>
      </c>
      <c r="D419" s="364">
        <v>250466</v>
      </c>
      <c r="E419" s="466">
        <v>111</v>
      </c>
      <c r="F419" s="466">
        <v>294403</v>
      </c>
      <c r="H419" s="377">
        <f>D419-BEBR2024!D419</f>
        <v>0</v>
      </c>
    </row>
    <row r="420" spans="1:8" ht="14.1" customHeight="1" x14ac:dyDescent="0.25">
      <c r="A420" s="365" t="s">
        <v>516</v>
      </c>
      <c r="B420" s="366" t="s">
        <v>516</v>
      </c>
      <c r="C420" s="366" t="s">
        <v>516</v>
      </c>
      <c r="D420" s="466" t="s">
        <v>516</v>
      </c>
      <c r="E420" s="466" t="s">
        <v>516</v>
      </c>
      <c r="F420" s="466" t="s">
        <v>516</v>
      </c>
      <c r="H420" s="377" t="e">
        <f>D420-BEBR2024!D420</f>
        <v>#VALUE!</v>
      </c>
    </row>
    <row r="421" spans="1:8" ht="14.1" customHeight="1" x14ac:dyDescent="0.25">
      <c r="A421" s="367" t="s">
        <v>567</v>
      </c>
      <c r="B421" s="364">
        <v>1532718</v>
      </c>
      <c r="C421" s="364">
        <v>40527</v>
      </c>
      <c r="D421" s="364">
        <v>1492191</v>
      </c>
      <c r="E421" s="466">
        <v>2603</v>
      </c>
      <c r="F421" s="466">
        <v>1530115</v>
      </c>
      <c r="H421" s="377">
        <f>D421-BEBR2024!D421</f>
        <v>0</v>
      </c>
    </row>
    <row r="422" spans="1:8" ht="14.1" customHeight="1" x14ac:dyDescent="0.25">
      <c r="A422" s="365" t="s">
        <v>332</v>
      </c>
      <c r="B422" s="364">
        <v>2147</v>
      </c>
      <c r="C422" s="364">
        <v>5</v>
      </c>
      <c r="D422" s="364">
        <v>2142</v>
      </c>
      <c r="E422" s="466">
        <v>0</v>
      </c>
      <c r="F422" s="466">
        <v>2147</v>
      </c>
      <c r="H422" s="377">
        <f>D422-BEBR2024!D422</f>
        <v>0</v>
      </c>
    </row>
    <row r="423" spans="1:8" ht="14.1" customHeight="1" x14ac:dyDescent="0.25">
      <c r="A423" s="365" t="s">
        <v>333</v>
      </c>
      <c r="B423" s="364">
        <v>17286</v>
      </c>
      <c r="C423" s="364">
        <v>588</v>
      </c>
      <c r="D423" s="364">
        <v>16698</v>
      </c>
      <c r="E423" s="466">
        <v>0</v>
      </c>
      <c r="F423" s="466">
        <v>17286</v>
      </c>
      <c r="H423" s="377">
        <f>D423-BEBR2024!D423</f>
        <v>0</v>
      </c>
    </row>
    <row r="424" spans="1:8" ht="14.1" customHeight="1" x14ac:dyDescent="0.25">
      <c r="A424" s="365" t="s">
        <v>334</v>
      </c>
      <c r="B424" s="364">
        <v>100491</v>
      </c>
      <c r="C424" s="364">
        <v>3069</v>
      </c>
      <c r="D424" s="364">
        <v>97422</v>
      </c>
      <c r="E424" s="466">
        <v>0</v>
      </c>
      <c r="F424" s="466">
        <v>100491</v>
      </c>
      <c r="H424" s="377">
        <f>D424-BEBR2024!D424</f>
        <v>0</v>
      </c>
    </row>
    <row r="425" spans="1:8" ht="14.1" customHeight="1" x14ac:dyDescent="0.25">
      <c r="A425" s="365" t="s">
        <v>335</v>
      </c>
      <c r="B425" s="364">
        <v>82208</v>
      </c>
      <c r="C425" s="364">
        <v>1828</v>
      </c>
      <c r="D425" s="364">
        <v>80380</v>
      </c>
      <c r="E425" s="466">
        <v>0</v>
      </c>
      <c r="F425" s="466">
        <v>82208</v>
      </c>
      <c r="H425" s="377">
        <f>D425-BEBR2024!D425</f>
        <v>0</v>
      </c>
    </row>
    <row r="426" spans="1:8" ht="14.1" customHeight="1" x14ac:dyDescent="0.25">
      <c r="A426" s="365" t="s">
        <v>336</v>
      </c>
      <c r="B426" s="364">
        <v>500</v>
      </c>
      <c r="C426" s="364">
        <v>-2</v>
      </c>
      <c r="D426" s="364">
        <v>502</v>
      </c>
      <c r="E426" s="466">
        <v>0</v>
      </c>
      <c r="F426" s="466">
        <v>500</v>
      </c>
      <c r="H426" s="377">
        <f>D426-BEBR2024!D426</f>
        <v>0</v>
      </c>
    </row>
    <row r="427" spans="1:8" ht="14.1" customHeight="1" x14ac:dyDescent="0.25">
      <c r="A427" s="365" t="s">
        <v>337</v>
      </c>
      <c r="B427" s="364">
        <v>140</v>
      </c>
      <c r="C427" s="364">
        <v>6</v>
      </c>
      <c r="D427" s="364">
        <v>134</v>
      </c>
      <c r="E427" s="466">
        <v>0</v>
      </c>
      <c r="F427" s="466">
        <v>140</v>
      </c>
      <c r="H427" s="377">
        <f>D427-BEBR2024!D427</f>
        <v>0</v>
      </c>
    </row>
    <row r="428" spans="1:8" ht="14.1" customHeight="1" x14ac:dyDescent="0.25">
      <c r="A428" s="365" t="s">
        <v>338</v>
      </c>
      <c r="B428" s="364">
        <v>67213</v>
      </c>
      <c r="C428" s="364">
        <v>367</v>
      </c>
      <c r="D428" s="364">
        <v>66846</v>
      </c>
      <c r="E428" s="466">
        <v>0</v>
      </c>
      <c r="F428" s="466">
        <v>67213</v>
      </c>
      <c r="H428" s="377">
        <f>D428-BEBR2024!D428</f>
        <v>0</v>
      </c>
    </row>
    <row r="429" spans="1:8" ht="14.1" customHeight="1" x14ac:dyDescent="0.25">
      <c r="A429" s="365" t="s">
        <v>339</v>
      </c>
      <c r="B429" s="364">
        <v>215</v>
      </c>
      <c r="C429" s="364">
        <v>-2</v>
      </c>
      <c r="D429" s="364">
        <v>217</v>
      </c>
      <c r="E429" s="466">
        <v>0</v>
      </c>
      <c r="F429" s="466">
        <v>215</v>
      </c>
      <c r="H429" s="377">
        <f>D429-BEBR2024!D429</f>
        <v>0</v>
      </c>
    </row>
    <row r="430" spans="1:8" ht="14.1" customHeight="1" x14ac:dyDescent="0.25">
      <c r="A430" s="365" t="s">
        <v>340</v>
      </c>
      <c r="B430" s="364">
        <v>281</v>
      </c>
      <c r="C430" s="364">
        <v>26</v>
      </c>
      <c r="D430" s="364">
        <v>255</v>
      </c>
      <c r="E430" s="466">
        <v>0</v>
      </c>
      <c r="F430" s="466">
        <v>281</v>
      </c>
      <c r="H430" s="377">
        <f>D430-BEBR2024!D430</f>
        <v>0</v>
      </c>
    </row>
    <row r="431" spans="1:8" ht="14.1" customHeight="1" x14ac:dyDescent="0.25">
      <c r="A431" s="365" t="s">
        <v>341</v>
      </c>
      <c r="B431" s="364">
        <v>45476</v>
      </c>
      <c r="C431" s="364">
        <v>1486</v>
      </c>
      <c r="D431" s="364">
        <v>43990</v>
      </c>
      <c r="E431" s="466">
        <v>0</v>
      </c>
      <c r="F431" s="466">
        <v>45476</v>
      </c>
      <c r="H431" s="377">
        <f>D431-BEBR2024!D431</f>
        <v>0</v>
      </c>
    </row>
    <row r="432" spans="1:8" ht="14.1" customHeight="1" x14ac:dyDescent="0.25">
      <c r="A432" s="365" t="s">
        <v>342</v>
      </c>
      <c r="B432" s="364">
        <v>959</v>
      </c>
      <c r="C432" s="364">
        <v>5</v>
      </c>
      <c r="D432" s="364">
        <v>954</v>
      </c>
      <c r="E432" s="466">
        <v>0</v>
      </c>
      <c r="F432" s="466">
        <v>959</v>
      </c>
      <c r="H432" s="377">
        <f>D432-BEBR2024!D432</f>
        <v>0</v>
      </c>
    </row>
    <row r="433" spans="1:8" ht="14.1" customHeight="1" x14ac:dyDescent="0.25">
      <c r="A433" s="365" t="s">
        <v>343</v>
      </c>
      <c r="B433" s="364">
        <v>2193</v>
      </c>
      <c r="C433" s="364">
        <v>6</v>
      </c>
      <c r="D433" s="364">
        <v>2187</v>
      </c>
      <c r="E433" s="466">
        <v>0</v>
      </c>
      <c r="F433" s="466">
        <v>2193</v>
      </c>
      <c r="H433" s="377">
        <f>D433-BEBR2024!D433</f>
        <v>0</v>
      </c>
    </row>
    <row r="434" spans="1:8" ht="14.1" customHeight="1" x14ac:dyDescent="0.25">
      <c r="A434" s="365" t="s">
        <v>344</v>
      </c>
      <c r="B434" s="364">
        <v>4303</v>
      </c>
      <c r="C434" s="364">
        <v>8</v>
      </c>
      <c r="D434" s="364">
        <v>4295</v>
      </c>
      <c r="E434" s="466">
        <v>0</v>
      </c>
      <c r="F434" s="466">
        <v>4303</v>
      </c>
      <c r="H434" s="377">
        <f>D434-BEBR2024!D434</f>
        <v>0</v>
      </c>
    </row>
    <row r="435" spans="1:8" ht="14.1" customHeight="1" x14ac:dyDescent="0.25">
      <c r="A435" s="365" t="s">
        <v>345</v>
      </c>
      <c r="B435" s="364">
        <v>2687</v>
      </c>
      <c r="C435" s="364">
        <v>0</v>
      </c>
      <c r="D435" s="364">
        <v>2687</v>
      </c>
      <c r="E435" s="466">
        <v>0</v>
      </c>
      <c r="F435" s="466">
        <v>2687</v>
      </c>
      <c r="H435" s="377">
        <f>D435-BEBR2024!D435</f>
        <v>0</v>
      </c>
    </row>
    <row r="436" spans="1:8" ht="14.1" customHeight="1" x14ac:dyDescent="0.25">
      <c r="A436" s="365" t="s">
        <v>346</v>
      </c>
      <c r="B436" s="364">
        <v>3883</v>
      </c>
      <c r="C436" s="364">
        <v>25</v>
      </c>
      <c r="D436" s="364">
        <v>3858</v>
      </c>
      <c r="E436" s="466">
        <v>0</v>
      </c>
      <c r="F436" s="466">
        <v>3883</v>
      </c>
      <c r="H436" s="377">
        <f>D436-BEBR2024!D436</f>
        <v>0</v>
      </c>
    </row>
    <row r="437" spans="1:8" ht="14.1" customHeight="1" x14ac:dyDescent="0.25">
      <c r="A437" s="365" t="s">
        <v>347</v>
      </c>
      <c r="B437" s="364">
        <v>61333</v>
      </c>
      <c r="C437" s="364">
        <v>286</v>
      </c>
      <c r="D437" s="364">
        <v>61047</v>
      </c>
      <c r="E437" s="466">
        <v>0</v>
      </c>
      <c r="F437" s="466">
        <v>61333</v>
      </c>
      <c r="H437" s="377">
        <f>D437-BEBR2024!D437</f>
        <v>0</v>
      </c>
    </row>
    <row r="438" spans="1:8" ht="14.1" customHeight="1" x14ac:dyDescent="0.25">
      <c r="A438" s="365" t="s">
        <v>348</v>
      </c>
      <c r="B438" s="364">
        <v>400</v>
      </c>
      <c r="C438" s="364">
        <v>-5</v>
      </c>
      <c r="D438" s="364">
        <v>405</v>
      </c>
      <c r="E438" s="466">
        <v>0</v>
      </c>
      <c r="F438" s="466">
        <v>400</v>
      </c>
      <c r="H438" s="377">
        <f>D438-BEBR2024!D438</f>
        <v>0</v>
      </c>
    </row>
    <row r="439" spans="1:8" ht="14.1" customHeight="1" x14ac:dyDescent="0.25">
      <c r="A439" s="365" t="s">
        <v>349</v>
      </c>
      <c r="B439" s="364">
        <v>3556</v>
      </c>
      <c r="C439" s="364">
        <v>-8</v>
      </c>
      <c r="D439" s="364">
        <v>3564</v>
      </c>
      <c r="E439" s="466">
        <v>0</v>
      </c>
      <c r="F439" s="466">
        <v>3556</v>
      </c>
      <c r="H439" s="377">
        <f>D439-BEBR2024!D439</f>
        <v>0</v>
      </c>
    </row>
    <row r="440" spans="1:8" ht="14.1" customHeight="1" x14ac:dyDescent="0.25">
      <c r="A440" s="365" t="s">
        <v>350</v>
      </c>
      <c r="B440" s="364">
        <v>9025</v>
      </c>
      <c r="C440" s="364">
        <v>-22</v>
      </c>
      <c r="D440" s="364">
        <v>9047</v>
      </c>
      <c r="E440" s="466">
        <v>0</v>
      </c>
      <c r="F440" s="466">
        <v>9025</v>
      </c>
      <c r="H440" s="377">
        <f>D440-BEBR2024!D440</f>
        <v>0</v>
      </c>
    </row>
    <row r="441" spans="1:8" ht="14.1" customHeight="1" x14ac:dyDescent="0.25">
      <c r="A441" s="365" t="s">
        <v>351</v>
      </c>
      <c r="B441" s="364">
        <v>43432</v>
      </c>
      <c r="C441" s="364">
        <v>1213</v>
      </c>
      <c r="D441" s="364">
        <v>42219</v>
      </c>
      <c r="E441" s="466">
        <v>0</v>
      </c>
      <c r="F441" s="466">
        <v>43432</v>
      </c>
      <c r="H441" s="377">
        <f>D441-BEBR2024!D441</f>
        <v>0</v>
      </c>
    </row>
    <row r="442" spans="1:8" ht="14.1" customHeight="1" x14ac:dyDescent="0.25">
      <c r="A442" s="365" t="s">
        <v>352</v>
      </c>
      <c r="B442" s="364">
        <v>12244</v>
      </c>
      <c r="C442" s="364">
        <v>740</v>
      </c>
      <c r="D442" s="364">
        <v>11504</v>
      </c>
      <c r="E442" s="466">
        <v>22</v>
      </c>
      <c r="F442" s="466">
        <v>12222</v>
      </c>
      <c r="H442" s="377">
        <f>D442-BEBR2024!D442</f>
        <v>0</v>
      </c>
    </row>
    <row r="443" spans="1:8" ht="14.1" customHeight="1" x14ac:dyDescent="0.25">
      <c r="A443" s="365" t="s">
        <v>353</v>
      </c>
      <c r="B443" s="364">
        <v>3373</v>
      </c>
      <c r="C443" s="364">
        <v>18</v>
      </c>
      <c r="D443" s="364">
        <v>3355</v>
      </c>
      <c r="E443" s="466">
        <v>0</v>
      </c>
      <c r="F443" s="466">
        <v>3373</v>
      </c>
      <c r="H443" s="377">
        <f>D443-BEBR2024!D443</f>
        <v>0</v>
      </c>
    </row>
    <row r="444" spans="1:8" ht="14.1" customHeight="1" x14ac:dyDescent="0.25">
      <c r="A444" s="365" t="s">
        <v>354</v>
      </c>
      <c r="B444" s="364">
        <v>420</v>
      </c>
      <c r="C444" s="364">
        <v>1</v>
      </c>
      <c r="D444" s="364">
        <v>419</v>
      </c>
      <c r="E444" s="466">
        <v>0</v>
      </c>
      <c r="F444" s="466">
        <v>420</v>
      </c>
      <c r="H444" s="377">
        <f>D444-BEBR2024!D444</f>
        <v>0</v>
      </c>
    </row>
    <row r="445" spans="1:8" ht="14.1" customHeight="1" x14ac:dyDescent="0.25">
      <c r="A445" s="365" t="s">
        <v>355</v>
      </c>
      <c r="B445" s="364">
        <v>2369</v>
      </c>
      <c r="C445" s="364">
        <v>227</v>
      </c>
      <c r="D445" s="364">
        <v>2142</v>
      </c>
      <c r="E445" s="466">
        <v>0</v>
      </c>
      <c r="F445" s="466">
        <v>2369</v>
      </c>
      <c r="H445" s="377">
        <f>D445-BEBR2024!D445</f>
        <v>0</v>
      </c>
    </row>
    <row r="446" spans="1:8" ht="14.1" customHeight="1" x14ac:dyDescent="0.25">
      <c r="A446" s="365" t="s">
        <v>356</v>
      </c>
      <c r="B446" s="364">
        <v>13145</v>
      </c>
      <c r="C446" s="364">
        <v>-17</v>
      </c>
      <c r="D446" s="364">
        <v>13162</v>
      </c>
      <c r="E446" s="466">
        <v>0</v>
      </c>
      <c r="F446" s="466">
        <v>13145</v>
      </c>
      <c r="H446" s="377">
        <f>D446-BEBR2024!D446</f>
        <v>0</v>
      </c>
    </row>
    <row r="447" spans="1:8" ht="14.1" customHeight="1" x14ac:dyDescent="0.25">
      <c r="A447" s="365" t="s">
        <v>357</v>
      </c>
      <c r="B447" s="364">
        <v>1830</v>
      </c>
      <c r="C447" s="364">
        <v>0</v>
      </c>
      <c r="D447" s="364">
        <v>1830</v>
      </c>
      <c r="E447" s="466">
        <v>0</v>
      </c>
      <c r="F447" s="466">
        <v>1830</v>
      </c>
      <c r="H447" s="377">
        <f>D447-BEBR2024!D447</f>
        <v>0</v>
      </c>
    </row>
    <row r="448" spans="1:8" ht="14.1" customHeight="1" x14ac:dyDescent="0.25">
      <c r="A448" s="365" t="s">
        <v>358</v>
      </c>
      <c r="B448" s="364">
        <v>5607</v>
      </c>
      <c r="C448" s="364">
        <v>83</v>
      </c>
      <c r="D448" s="364">
        <v>5524</v>
      </c>
      <c r="E448" s="466">
        <v>369</v>
      </c>
      <c r="F448" s="466">
        <v>5238</v>
      </c>
      <c r="H448" s="377">
        <f>D448-BEBR2024!D448</f>
        <v>0</v>
      </c>
    </row>
    <row r="449" spans="1:8" ht="14.1" customHeight="1" x14ac:dyDescent="0.25">
      <c r="A449" s="365" t="s">
        <v>359</v>
      </c>
      <c r="B449" s="364">
        <v>9207</v>
      </c>
      <c r="C449" s="364">
        <v>-38</v>
      </c>
      <c r="D449" s="364">
        <v>9245</v>
      </c>
      <c r="E449" s="466">
        <v>0</v>
      </c>
      <c r="F449" s="466">
        <v>9207</v>
      </c>
      <c r="H449" s="377">
        <f>D449-BEBR2024!D449</f>
        <v>0</v>
      </c>
    </row>
    <row r="450" spans="1:8" ht="14.1" customHeight="1" x14ac:dyDescent="0.25">
      <c r="A450" s="365" t="s">
        <v>360</v>
      </c>
      <c r="B450" s="364">
        <v>61517</v>
      </c>
      <c r="C450" s="364">
        <v>2335</v>
      </c>
      <c r="D450" s="467">
        <v>59182</v>
      </c>
      <c r="E450" s="466">
        <v>0</v>
      </c>
      <c r="F450" s="466">
        <v>61517</v>
      </c>
      <c r="H450" s="377">
        <f>D450-BEBR2024!D450</f>
        <v>0</v>
      </c>
    </row>
    <row r="451" spans="1:8" ht="14.1" customHeight="1" x14ac:dyDescent="0.25">
      <c r="A451" s="365" t="s">
        <v>361</v>
      </c>
      <c r="B451" s="364">
        <v>1309</v>
      </c>
      <c r="C451" s="364">
        <v>-21</v>
      </c>
      <c r="D451" s="364">
        <v>1330</v>
      </c>
      <c r="E451" s="466">
        <v>0</v>
      </c>
      <c r="F451" s="466">
        <v>1309</v>
      </c>
      <c r="H451" s="377">
        <f>D451-BEBR2024!D451</f>
        <v>0</v>
      </c>
    </row>
    <row r="452" spans="1:8" ht="14.1" customHeight="1" x14ac:dyDescent="0.25">
      <c r="A452" s="365" t="s">
        <v>362</v>
      </c>
      <c r="B452" s="364">
        <v>27167</v>
      </c>
      <c r="C452" s="364">
        <v>277</v>
      </c>
      <c r="D452" s="364">
        <v>26890</v>
      </c>
      <c r="E452" s="466">
        <v>0</v>
      </c>
      <c r="F452" s="466">
        <v>27167</v>
      </c>
      <c r="H452" s="377">
        <f>D452-BEBR2024!D452</f>
        <v>0</v>
      </c>
    </row>
    <row r="453" spans="1:8" ht="14.1" customHeight="1" x14ac:dyDescent="0.25">
      <c r="A453" s="365" t="s">
        <v>363</v>
      </c>
      <c r="B453" s="364">
        <v>38795</v>
      </c>
      <c r="C453" s="364">
        <v>1191</v>
      </c>
      <c r="D453" s="364">
        <v>37604</v>
      </c>
      <c r="E453" s="466">
        <v>0</v>
      </c>
      <c r="F453" s="466">
        <v>38795</v>
      </c>
      <c r="H453" s="377">
        <f>D453-BEBR2024!D453</f>
        <v>0</v>
      </c>
    </row>
    <row r="454" spans="1:8" ht="14.1" customHeight="1" x14ac:dyDescent="0.25">
      <c r="A454" s="365" t="s">
        <v>364</v>
      </c>
      <c r="B454" s="364">
        <v>40299</v>
      </c>
      <c r="C454" s="364">
        <v>1367</v>
      </c>
      <c r="D454" s="364">
        <v>38932</v>
      </c>
      <c r="E454" s="466">
        <v>0</v>
      </c>
      <c r="F454" s="466">
        <v>40299</v>
      </c>
      <c r="H454" s="377">
        <f>D454-BEBR2024!D454</f>
        <v>0</v>
      </c>
    </row>
    <row r="455" spans="1:8" ht="14.1" customHeight="1" x14ac:dyDescent="0.25">
      <c r="A455" s="365" t="s">
        <v>365</v>
      </c>
      <c r="B455" s="364">
        <v>4958</v>
      </c>
      <c r="C455" s="364">
        <v>98</v>
      </c>
      <c r="D455" s="364">
        <v>4860</v>
      </c>
      <c r="E455" s="466">
        <v>1932</v>
      </c>
      <c r="F455" s="466">
        <v>3026</v>
      </c>
      <c r="H455" s="377">
        <f>D455-BEBR2024!D455</f>
        <v>0</v>
      </c>
    </row>
    <row r="456" spans="1:8" ht="14.1" customHeight="1" x14ac:dyDescent="0.25">
      <c r="A456" s="365" t="s">
        <v>366</v>
      </c>
      <c r="B456" s="364">
        <v>1469</v>
      </c>
      <c r="C456" s="364">
        <v>-2</v>
      </c>
      <c r="D456" s="364">
        <v>1471</v>
      </c>
      <c r="E456" s="466">
        <v>0</v>
      </c>
      <c r="F456" s="466">
        <v>1469</v>
      </c>
      <c r="H456" s="377">
        <f>D456-BEBR2024!D456</f>
        <v>0</v>
      </c>
    </row>
    <row r="457" spans="1:8" ht="14.1" customHeight="1" x14ac:dyDescent="0.25">
      <c r="A457" s="365" t="s">
        <v>367</v>
      </c>
      <c r="B457" s="364">
        <v>6179</v>
      </c>
      <c r="C457" s="364">
        <v>21</v>
      </c>
      <c r="D457" s="364">
        <v>6158</v>
      </c>
      <c r="E457" s="466">
        <v>0</v>
      </c>
      <c r="F457" s="466">
        <v>6179</v>
      </c>
      <c r="H457" s="377">
        <f>D457-BEBR2024!D457</f>
        <v>0</v>
      </c>
    </row>
    <row r="458" spans="1:8" ht="14.1" customHeight="1" x14ac:dyDescent="0.25">
      <c r="A458" s="365" t="s">
        <v>368</v>
      </c>
      <c r="B458" s="364">
        <v>61788</v>
      </c>
      <c r="C458" s="364">
        <v>151</v>
      </c>
      <c r="D458" s="364">
        <v>61637</v>
      </c>
      <c r="E458" s="466">
        <v>0</v>
      </c>
      <c r="F458" s="466">
        <v>61788</v>
      </c>
      <c r="H458" s="377">
        <f>D458-BEBR2024!D458</f>
        <v>0</v>
      </c>
    </row>
    <row r="459" spans="1:8" ht="14.1" customHeight="1" x14ac:dyDescent="0.25">
      <c r="A459" s="365" t="s">
        <v>369</v>
      </c>
      <c r="B459" s="364">
        <v>4694</v>
      </c>
      <c r="C459" s="364">
        <v>3788</v>
      </c>
      <c r="D459" s="364">
        <v>906</v>
      </c>
      <c r="E459" s="466">
        <v>0</v>
      </c>
      <c r="F459" s="466">
        <v>4694</v>
      </c>
      <c r="H459" s="377">
        <f>D459-BEBR2024!D459</f>
        <v>0</v>
      </c>
    </row>
    <row r="460" spans="1:8" ht="14.1" customHeight="1" x14ac:dyDescent="0.25">
      <c r="A460" s="365" t="s">
        <v>370</v>
      </c>
      <c r="B460" s="364">
        <v>122157</v>
      </c>
      <c r="C460" s="364">
        <v>4742</v>
      </c>
      <c r="D460" s="364">
        <v>117415</v>
      </c>
      <c r="E460" s="466">
        <v>44</v>
      </c>
      <c r="F460" s="466">
        <v>122113</v>
      </c>
      <c r="H460" s="377">
        <f>D460-BEBR2024!D460</f>
        <v>0</v>
      </c>
    </row>
    <row r="461" spans="1:8" ht="14.1" customHeight="1" x14ac:dyDescent="0.25">
      <c r="A461" s="365" t="s">
        <v>143</v>
      </c>
      <c r="B461" s="364">
        <v>666463</v>
      </c>
      <c r="C461" s="364">
        <v>16687</v>
      </c>
      <c r="D461" s="364">
        <v>649776</v>
      </c>
      <c r="E461" s="466">
        <v>236</v>
      </c>
      <c r="F461" s="466">
        <v>666227</v>
      </c>
      <c r="H461" s="377">
        <f>D461-BEBR2024!D461</f>
        <v>0</v>
      </c>
    </row>
    <row r="462" spans="1:8" ht="14.1" customHeight="1" x14ac:dyDescent="0.25">
      <c r="A462" s="365" t="s">
        <v>516</v>
      </c>
      <c r="B462" s="366" t="s">
        <v>516</v>
      </c>
      <c r="C462" s="366" t="s">
        <v>516</v>
      </c>
      <c r="D462" s="466" t="s">
        <v>516</v>
      </c>
      <c r="E462" s="466" t="s">
        <v>516</v>
      </c>
      <c r="F462" s="466" t="s">
        <v>516</v>
      </c>
      <c r="H462" s="377" t="e">
        <f>D462-BEBR2024!D462</f>
        <v>#VALUE!</v>
      </c>
    </row>
    <row r="463" spans="1:8" ht="14.1" customHeight="1" x14ac:dyDescent="0.25">
      <c r="A463" s="367" t="s">
        <v>568</v>
      </c>
      <c r="B463" s="364">
        <v>610743</v>
      </c>
      <c r="C463" s="364">
        <v>48852</v>
      </c>
      <c r="D463" s="364">
        <v>561891</v>
      </c>
      <c r="E463" s="466">
        <v>666</v>
      </c>
      <c r="F463" s="466">
        <v>610077</v>
      </c>
      <c r="H463" s="377">
        <f>D463-BEBR2024!D463</f>
        <v>0</v>
      </c>
    </row>
    <row r="464" spans="1:8" ht="14.1" customHeight="1" x14ac:dyDescent="0.25">
      <c r="A464" s="365" t="s">
        <v>372</v>
      </c>
      <c r="B464" s="364">
        <v>8363</v>
      </c>
      <c r="C464" s="364">
        <v>1088</v>
      </c>
      <c r="D464" s="364">
        <v>7275</v>
      </c>
      <c r="E464" s="466">
        <v>0</v>
      </c>
      <c r="F464" s="466">
        <v>8363</v>
      </c>
      <c r="H464" s="377">
        <f>D464-BEBR2024!D464</f>
        <v>0</v>
      </c>
    </row>
    <row r="465" spans="1:8" ht="14.1" customHeight="1" x14ac:dyDescent="0.25">
      <c r="A465" s="365" t="s">
        <v>373</v>
      </c>
      <c r="B465" s="364">
        <v>17213</v>
      </c>
      <c r="C465" s="364">
        <v>485</v>
      </c>
      <c r="D465" s="364">
        <v>16728</v>
      </c>
      <c r="E465" s="466">
        <v>0</v>
      </c>
      <c r="F465" s="466">
        <v>17213</v>
      </c>
      <c r="H465" s="377">
        <f>D465-BEBR2024!D465</f>
        <v>0</v>
      </c>
    </row>
    <row r="466" spans="1:8" ht="14.1" customHeight="1" x14ac:dyDescent="0.25">
      <c r="A466" s="365" t="s">
        <v>374</v>
      </c>
      <c r="B466" s="364">
        <v>3267</v>
      </c>
      <c r="C466" s="364">
        <v>215</v>
      </c>
      <c r="D466" s="364">
        <v>3052</v>
      </c>
      <c r="E466" s="466">
        <v>0</v>
      </c>
      <c r="F466" s="466">
        <v>3267</v>
      </c>
      <c r="H466" s="377">
        <f>D466-BEBR2024!D466</f>
        <v>0</v>
      </c>
    </row>
    <row r="467" spans="1:8" ht="14.1" customHeight="1" x14ac:dyDescent="0.25">
      <c r="A467" s="365" t="s">
        <v>375</v>
      </c>
      <c r="B467" s="364">
        <v>2462</v>
      </c>
      <c r="C467" s="364">
        <v>100</v>
      </c>
      <c r="D467" s="364">
        <v>2362</v>
      </c>
      <c r="E467" s="466">
        <v>0</v>
      </c>
      <c r="F467" s="466">
        <v>2462</v>
      </c>
      <c r="H467" s="377">
        <f>D467-BEBR2024!D467</f>
        <v>0</v>
      </c>
    </row>
    <row r="468" spans="1:8" ht="14.1" customHeight="1" x14ac:dyDescent="0.25">
      <c r="A468" s="365" t="s">
        <v>376</v>
      </c>
      <c r="B468" s="364">
        <v>1381</v>
      </c>
      <c r="C468" s="364">
        <v>84</v>
      </c>
      <c r="D468" s="364">
        <v>1297</v>
      </c>
      <c r="E468" s="466">
        <v>0</v>
      </c>
      <c r="F468" s="466">
        <v>1381</v>
      </c>
      <c r="H468" s="377">
        <f>D468-BEBR2024!D468</f>
        <v>0</v>
      </c>
    </row>
    <row r="469" spans="1:8" ht="14.1" customHeight="1" x14ac:dyDescent="0.25">
      <c r="A469" s="365" t="s">
        <v>377</v>
      </c>
      <c r="B469" s="364">
        <v>19337</v>
      </c>
      <c r="C469" s="364">
        <v>2143</v>
      </c>
      <c r="D469" s="364">
        <v>17194</v>
      </c>
      <c r="E469" s="466">
        <v>0</v>
      </c>
      <c r="F469" s="466">
        <v>19337</v>
      </c>
      <c r="H469" s="377">
        <f>D469-BEBR2024!D469</f>
        <v>0</v>
      </c>
    </row>
    <row r="470" spans="1:8" ht="14.1" customHeight="1" x14ac:dyDescent="0.25">
      <c r="A470" s="365" t="s">
        <v>143</v>
      </c>
      <c r="B470" s="364">
        <v>558720</v>
      </c>
      <c r="C470" s="364">
        <v>44737</v>
      </c>
      <c r="D470" s="364">
        <v>513983</v>
      </c>
      <c r="E470" s="466">
        <v>666</v>
      </c>
      <c r="F470" s="466">
        <v>558054</v>
      </c>
      <c r="H470" s="377">
        <f>D470-BEBR2024!D470</f>
        <v>0</v>
      </c>
    </row>
    <row r="471" spans="1:8" ht="14.1" customHeight="1" x14ac:dyDescent="0.25">
      <c r="A471" s="365" t="s">
        <v>516</v>
      </c>
      <c r="B471" s="366" t="s">
        <v>516</v>
      </c>
      <c r="C471" s="366" t="s">
        <v>516</v>
      </c>
      <c r="D471" s="466" t="s">
        <v>516</v>
      </c>
      <c r="E471" s="466" t="s">
        <v>516</v>
      </c>
      <c r="F471" s="466" t="s">
        <v>516</v>
      </c>
      <c r="H471" s="377" t="e">
        <f>D471-BEBR2024!D471</f>
        <v>#VALUE!</v>
      </c>
    </row>
    <row r="472" spans="1:8" ht="14.1" customHeight="1" x14ac:dyDescent="0.25">
      <c r="A472" s="367" t="s">
        <v>569</v>
      </c>
      <c r="B472" s="364">
        <v>974689</v>
      </c>
      <c r="C472" s="364">
        <v>15582</v>
      </c>
      <c r="D472" s="364">
        <v>959107</v>
      </c>
      <c r="E472" s="466">
        <v>829</v>
      </c>
      <c r="F472" s="466">
        <v>973860</v>
      </c>
      <c r="H472" s="377">
        <f>D472-BEBR2024!D472</f>
        <v>0</v>
      </c>
    </row>
    <row r="473" spans="1:8" ht="14.1" customHeight="1" x14ac:dyDescent="0.25">
      <c r="A473" s="365" t="s">
        <v>379</v>
      </c>
      <c r="B473" s="364">
        <v>4367</v>
      </c>
      <c r="C473" s="364">
        <v>94</v>
      </c>
      <c r="D473" s="364">
        <v>4273</v>
      </c>
      <c r="E473" s="466">
        <v>0</v>
      </c>
      <c r="F473" s="466">
        <v>4367</v>
      </c>
      <c r="H473" s="377">
        <f>D473-BEBR2024!D473</f>
        <v>0</v>
      </c>
    </row>
    <row r="474" spans="1:8" ht="14.1" customHeight="1" x14ac:dyDescent="0.25">
      <c r="A474" s="365" t="s">
        <v>380</v>
      </c>
      <c r="B474" s="364">
        <v>1641</v>
      </c>
      <c r="C474" s="364">
        <v>8</v>
      </c>
      <c r="D474" s="364">
        <v>1633</v>
      </c>
      <c r="E474" s="466">
        <v>0</v>
      </c>
      <c r="F474" s="466">
        <v>1641</v>
      </c>
      <c r="H474" s="377">
        <f>D474-BEBR2024!D474</f>
        <v>0</v>
      </c>
    </row>
    <row r="475" spans="1:8" ht="14.1" customHeight="1" x14ac:dyDescent="0.25">
      <c r="A475" s="365" t="s">
        <v>381</v>
      </c>
      <c r="B475" s="366">
        <v>2324</v>
      </c>
      <c r="C475" s="364">
        <v>13</v>
      </c>
      <c r="D475" s="364">
        <v>2311</v>
      </c>
      <c r="E475" s="466">
        <v>0</v>
      </c>
      <c r="F475" s="466">
        <v>2324</v>
      </c>
      <c r="H475" s="377">
        <f>D475-BEBR2024!D475</f>
        <v>0</v>
      </c>
    </row>
    <row r="476" spans="1:8" ht="14.1" customHeight="1" x14ac:dyDescent="0.25">
      <c r="A476" s="365" t="s">
        <v>382</v>
      </c>
      <c r="B476" s="366">
        <v>74</v>
      </c>
      <c r="C476" s="364">
        <v>1</v>
      </c>
      <c r="D476" s="364">
        <v>73</v>
      </c>
      <c r="E476" s="466">
        <v>0</v>
      </c>
      <c r="F476" s="466">
        <v>74</v>
      </c>
      <c r="H476" s="377">
        <f>D476-BEBR2024!D476</f>
        <v>0</v>
      </c>
    </row>
    <row r="477" spans="1:8" ht="14.1" customHeight="1" x14ac:dyDescent="0.25">
      <c r="A477" s="365" t="s">
        <v>383</v>
      </c>
      <c r="B477" s="366">
        <v>118904</v>
      </c>
      <c r="C477" s="364">
        <v>1612</v>
      </c>
      <c r="D477" s="364">
        <v>117292</v>
      </c>
      <c r="E477" s="466">
        <v>0</v>
      </c>
      <c r="F477" s="466">
        <v>118904</v>
      </c>
      <c r="H477" s="377">
        <f>D477-BEBR2024!D477</f>
        <v>0</v>
      </c>
    </row>
    <row r="478" spans="1:8" ht="14.1" customHeight="1" x14ac:dyDescent="0.25">
      <c r="A478" s="365" t="s">
        <v>384</v>
      </c>
      <c r="B478" s="364">
        <v>36083</v>
      </c>
      <c r="C478" s="364">
        <v>15</v>
      </c>
      <c r="D478" s="364">
        <v>36068</v>
      </c>
      <c r="E478" s="466">
        <v>12</v>
      </c>
      <c r="F478" s="466">
        <v>36071</v>
      </c>
      <c r="H478" s="377">
        <f>D478-BEBR2024!D478</f>
        <v>0</v>
      </c>
    </row>
    <row r="479" spans="1:8" ht="14.1" customHeight="1" x14ac:dyDescent="0.25">
      <c r="A479" s="365" t="s">
        <v>385</v>
      </c>
      <c r="B479" s="364">
        <v>11806</v>
      </c>
      <c r="C479" s="364">
        <v>23</v>
      </c>
      <c r="D479" s="364">
        <v>11783</v>
      </c>
      <c r="E479" s="466">
        <v>0</v>
      </c>
      <c r="F479" s="466">
        <v>11806</v>
      </c>
      <c r="H479" s="377">
        <f>D479-BEBR2024!D479</f>
        <v>0</v>
      </c>
    </row>
    <row r="480" spans="1:8" ht="14.1" customHeight="1" x14ac:dyDescent="0.25">
      <c r="A480" s="365" t="s">
        <v>386</v>
      </c>
      <c r="B480" s="364">
        <v>3717</v>
      </c>
      <c r="C480" s="364">
        <v>44</v>
      </c>
      <c r="D480" s="364">
        <v>3673</v>
      </c>
      <c r="E480" s="466">
        <v>0</v>
      </c>
      <c r="F480" s="466">
        <v>3717</v>
      </c>
      <c r="H480" s="377">
        <f>D480-BEBR2024!D480</f>
        <v>0</v>
      </c>
    </row>
    <row r="481" spans="1:8" ht="14.1" customHeight="1" x14ac:dyDescent="0.25">
      <c r="A481" s="365" t="s">
        <v>387</v>
      </c>
      <c r="B481" s="364">
        <v>1212</v>
      </c>
      <c r="C481" s="364">
        <v>22</v>
      </c>
      <c r="D481" s="364">
        <v>1190</v>
      </c>
      <c r="E481" s="466">
        <v>0</v>
      </c>
      <c r="F481" s="466">
        <v>1212</v>
      </c>
      <c r="H481" s="377">
        <f>D481-BEBR2024!D481</f>
        <v>0</v>
      </c>
    </row>
    <row r="482" spans="1:8" ht="14.1" customHeight="1" x14ac:dyDescent="0.25">
      <c r="A482" s="365" t="s">
        <v>388</v>
      </c>
      <c r="B482" s="364">
        <v>5052</v>
      </c>
      <c r="C482" s="364">
        <v>5</v>
      </c>
      <c r="D482" s="364">
        <v>5047</v>
      </c>
      <c r="E482" s="466">
        <v>0</v>
      </c>
      <c r="F482" s="466">
        <v>5052</v>
      </c>
      <c r="H482" s="377">
        <f>D482-BEBR2024!D482</f>
        <v>0</v>
      </c>
    </row>
    <row r="483" spans="1:8" ht="14.1" customHeight="1" x14ac:dyDescent="0.25">
      <c r="A483" s="365" t="s">
        <v>389</v>
      </c>
      <c r="B483" s="364">
        <v>84431</v>
      </c>
      <c r="C483" s="364">
        <v>1946</v>
      </c>
      <c r="D483" s="364">
        <v>82485</v>
      </c>
      <c r="E483" s="466">
        <v>0</v>
      </c>
      <c r="F483" s="466">
        <v>84431</v>
      </c>
      <c r="H483" s="377">
        <f>D483-BEBR2024!D483</f>
        <v>0</v>
      </c>
    </row>
    <row r="484" spans="1:8" ht="14.1" customHeight="1" x14ac:dyDescent="0.25">
      <c r="A484" s="365" t="s">
        <v>390</v>
      </c>
      <c r="B484" s="364">
        <v>3994</v>
      </c>
      <c r="C484" s="364">
        <v>99</v>
      </c>
      <c r="D484" s="364">
        <v>3895</v>
      </c>
      <c r="E484" s="466">
        <v>0</v>
      </c>
      <c r="F484" s="466">
        <v>3994</v>
      </c>
      <c r="H484" s="377">
        <f>D484-BEBR2024!D484</f>
        <v>0</v>
      </c>
    </row>
    <row r="485" spans="1:8" ht="14.1" customHeight="1" x14ac:dyDescent="0.25">
      <c r="A485" s="365" t="s">
        <v>391</v>
      </c>
      <c r="B485" s="364">
        <v>1501</v>
      </c>
      <c r="C485" s="364">
        <v>6</v>
      </c>
      <c r="D485" s="364">
        <v>1495</v>
      </c>
      <c r="E485" s="466">
        <v>0</v>
      </c>
      <c r="F485" s="466">
        <v>1501</v>
      </c>
      <c r="H485" s="377">
        <f>D485-BEBR2024!D485</f>
        <v>0</v>
      </c>
    </row>
    <row r="486" spans="1:8" ht="14.1" customHeight="1" x14ac:dyDescent="0.25">
      <c r="A486" s="365" t="s">
        <v>392</v>
      </c>
      <c r="B486" s="364">
        <v>14928</v>
      </c>
      <c r="C486" s="364">
        <v>30</v>
      </c>
      <c r="D486" s="364">
        <v>14898</v>
      </c>
      <c r="E486" s="466">
        <v>0</v>
      </c>
      <c r="F486" s="466">
        <v>14928</v>
      </c>
      <c r="H486" s="377">
        <f>D486-BEBR2024!D486</f>
        <v>0</v>
      </c>
    </row>
    <row r="487" spans="1:8" ht="14.1" customHeight="1" x14ac:dyDescent="0.25">
      <c r="A487" s="365" t="s">
        <v>393</v>
      </c>
      <c r="B487" s="364">
        <v>55572</v>
      </c>
      <c r="C487" s="364">
        <v>2479</v>
      </c>
      <c r="D487" s="364">
        <v>53093</v>
      </c>
      <c r="E487" s="466">
        <v>0</v>
      </c>
      <c r="F487" s="466">
        <v>55572</v>
      </c>
      <c r="H487" s="377">
        <f>D487-BEBR2024!D487</f>
        <v>0</v>
      </c>
    </row>
    <row r="488" spans="1:8" ht="14.1" customHeight="1" x14ac:dyDescent="0.25">
      <c r="A488" s="365" t="s">
        <v>394</v>
      </c>
      <c r="B488" s="364">
        <v>1380</v>
      </c>
      <c r="C488" s="364">
        <v>4</v>
      </c>
      <c r="D488" s="364">
        <v>1376</v>
      </c>
      <c r="E488" s="466">
        <v>0</v>
      </c>
      <c r="F488" s="466">
        <v>1380</v>
      </c>
      <c r="H488" s="377">
        <f>D488-BEBR2024!D488</f>
        <v>0</v>
      </c>
    </row>
    <row r="489" spans="1:8" ht="14.1" customHeight="1" x14ac:dyDescent="0.25">
      <c r="A489" s="365" t="s">
        <v>395</v>
      </c>
      <c r="B489" s="364">
        <v>2194</v>
      </c>
      <c r="C489" s="364">
        <v>18</v>
      </c>
      <c r="D489" s="364">
        <v>2176</v>
      </c>
      <c r="E489" s="466">
        <v>0</v>
      </c>
      <c r="F489" s="466">
        <v>2194</v>
      </c>
      <c r="H489" s="377">
        <f>D489-BEBR2024!D489</f>
        <v>0</v>
      </c>
    </row>
    <row r="490" spans="1:8" ht="14.1" customHeight="1" x14ac:dyDescent="0.25">
      <c r="A490" s="365" t="s">
        <v>396</v>
      </c>
      <c r="B490" s="364">
        <v>17059</v>
      </c>
      <c r="C490" s="364">
        <v>-13</v>
      </c>
      <c r="D490" s="364">
        <v>17072</v>
      </c>
      <c r="E490" s="466">
        <v>6</v>
      </c>
      <c r="F490" s="466">
        <v>17053</v>
      </c>
      <c r="H490" s="377">
        <f>D490-BEBR2024!D490</f>
        <v>0</v>
      </c>
    </row>
    <row r="491" spans="1:8" ht="14.1" customHeight="1" x14ac:dyDescent="0.25">
      <c r="A491" s="365" t="s">
        <v>397</v>
      </c>
      <c r="B491" s="364">
        <v>8879</v>
      </c>
      <c r="C491" s="364">
        <v>0</v>
      </c>
      <c r="D491" s="364">
        <v>8879</v>
      </c>
      <c r="E491" s="466">
        <v>0</v>
      </c>
      <c r="F491" s="466">
        <v>8879</v>
      </c>
      <c r="H491" s="377">
        <f>D491-BEBR2024!D491</f>
        <v>0</v>
      </c>
    </row>
    <row r="492" spans="1:8" ht="14.1" customHeight="1" x14ac:dyDescent="0.25">
      <c r="A492" s="365" t="s">
        <v>398</v>
      </c>
      <c r="B492" s="364">
        <v>265782</v>
      </c>
      <c r="C492" s="364">
        <v>7474</v>
      </c>
      <c r="D492" s="364">
        <v>258308</v>
      </c>
      <c r="E492" s="466">
        <v>372</v>
      </c>
      <c r="F492" s="466">
        <v>265410</v>
      </c>
      <c r="H492" s="377">
        <f>D492-BEBR2024!D492</f>
        <v>0</v>
      </c>
    </row>
    <row r="493" spans="1:8" ht="14.1" customHeight="1" x14ac:dyDescent="0.25">
      <c r="A493" s="365" t="s">
        <v>399</v>
      </c>
      <c r="B493" s="364">
        <v>19428</v>
      </c>
      <c r="C493" s="364">
        <v>64</v>
      </c>
      <c r="D493" s="364">
        <v>19364</v>
      </c>
      <c r="E493" s="466">
        <v>0</v>
      </c>
      <c r="F493" s="466">
        <v>19428</v>
      </c>
      <c r="H493" s="377">
        <f>D493-BEBR2024!D493</f>
        <v>0</v>
      </c>
    </row>
    <row r="494" spans="1:8" ht="14.1" customHeight="1" x14ac:dyDescent="0.25">
      <c r="A494" s="365" t="s">
        <v>400</v>
      </c>
      <c r="B494" s="364">
        <v>5428</v>
      </c>
      <c r="C494" s="364">
        <v>75</v>
      </c>
      <c r="D494" s="364">
        <v>5353</v>
      </c>
      <c r="E494" s="466">
        <v>0</v>
      </c>
      <c r="F494" s="466">
        <v>5428</v>
      </c>
      <c r="H494" s="377">
        <f>D494-BEBR2024!D494</f>
        <v>0</v>
      </c>
    </row>
    <row r="495" spans="1:8" ht="14.1" customHeight="1" x14ac:dyDescent="0.25">
      <c r="A495" s="365" t="s">
        <v>401</v>
      </c>
      <c r="B495" s="364">
        <v>25849</v>
      </c>
      <c r="C495" s="364">
        <v>732</v>
      </c>
      <c r="D495" s="364">
        <v>25117</v>
      </c>
      <c r="E495" s="466">
        <v>0</v>
      </c>
      <c r="F495" s="466">
        <v>25849</v>
      </c>
      <c r="H495" s="377">
        <f>D495-BEBR2024!D495</f>
        <v>0</v>
      </c>
    </row>
    <row r="496" spans="1:8" ht="14.1" customHeight="1" x14ac:dyDescent="0.25">
      <c r="A496" s="365" t="s">
        <v>402</v>
      </c>
      <c r="B496" s="364">
        <v>6583</v>
      </c>
      <c r="C496" s="364">
        <v>-1</v>
      </c>
      <c r="D496" s="364">
        <v>6584</v>
      </c>
      <c r="E496" s="466">
        <v>0</v>
      </c>
      <c r="F496" s="466">
        <v>6583</v>
      </c>
      <c r="H496" s="377">
        <f>D496-BEBR2024!D496</f>
        <v>0</v>
      </c>
    </row>
    <row r="497" spans="1:8" ht="14.1" customHeight="1" x14ac:dyDescent="0.25">
      <c r="A497" s="365" t="s">
        <v>143</v>
      </c>
      <c r="B497" s="364">
        <v>276501</v>
      </c>
      <c r="C497" s="364">
        <v>832</v>
      </c>
      <c r="D497" s="364">
        <v>275669</v>
      </c>
      <c r="E497" s="466">
        <v>439</v>
      </c>
      <c r="F497" s="466">
        <v>276062</v>
      </c>
      <c r="H497" s="377">
        <f>D497-BEBR2024!D497</f>
        <v>0</v>
      </c>
    </row>
    <row r="498" spans="1:8" ht="14.1" customHeight="1" x14ac:dyDescent="0.25">
      <c r="A498" s="365" t="s">
        <v>516</v>
      </c>
      <c r="B498" s="366" t="s">
        <v>516</v>
      </c>
      <c r="C498" s="366" t="s">
        <v>516</v>
      </c>
      <c r="D498" s="466" t="s">
        <v>516</v>
      </c>
      <c r="E498" s="466" t="s">
        <v>516</v>
      </c>
      <c r="F498" s="466" t="s">
        <v>516</v>
      </c>
      <c r="H498" s="377" t="e">
        <f>D498-BEBR2024!D498</f>
        <v>#VALUE!</v>
      </c>
    </row>
    <row r="499" spans="1:8" ht="14.1" customHeight="1" x14ac:dyDescent="0.25">
      <c r="A499" s="367" t="s">
        <v>570</v>
      </c>
      <c r="B499" s="364">
        <v>797616</v>
      </c>
      <c r="C499" s="364">
        <v>72570</v>
      </c>
      <c r="D499" s="364">
        <v>725046</v>
      </c>
      <c r="E499" s="466">
        <v>3423</v>
      </c>
      <c r="F499" s="466">
        <v>794193</v>
      </c>
      <c r="H499" s="377">
        <f>D499-BEBR2024!D499</f>
        <v>0</v>
      </c>
    </row>
    <row r="500" spans="1:8" ht="14.1" customHeight="1" x14ac:dyDescent="0.25">
      <c r="A500" s="365" t="s">
        <v>404</v>
      </c>
      <c r="B500" s="364">
        <v>19298</v>
      </c>
      <c r="C500" s="364">
        <v>3682</v>
      </c>
      <c r="D500" s="364">
        <v>15616</v>
      </c>
      <c r="E500" s="466">
        <v>0</v>
      </c>
      <c r="F500" s="466">
        <v>19298</v>
      </c>
      <c r="H500" s="377">
        <f>D500-BEBR2024!D500</f>
        <v>0</v>
      </c>
    </row>
    <row r="501" spans="1:8" ht="14.1" customHeight="1" x14ac:dyDescent="0.25">
      <c r="A501" s="365" t="s">
        <v>405</v>
      </c>
      <c r="B501" s="364">
        <v>19969</v>
      </c>
      <c r="C501" s="364">
        <v>660</v>
      </c>
      <c r="D501" s="364">
        <v>19309</v>
      </c>
      <c r="E501" s="466">
        <v>172</v>
      </c>
      <c r="F501" s="466">
        <v>19797</v>
      </c>
      <c r="H501" s="377">
        <f>D501-BEBR2024!D501</f>
        <v>0</v>
      </c>
    </row>
    <row r="502" spans="1:8" ht="14.1" customHeight="1" x14ac:dyDescent="0.25">
      <c r="A502" s="365" t="s">
        <v>406</v>
      </c>
      <c r="B502" s="364">
        <v>12413</v>
      </c>
      <c r="C502" s="364">
        <v>3370</v>
      </c>
      <c r="D502" s="364">
        <v>9043</v>
      </c>
      <c r="E502" s="466">
        <v>0</v>
      </c>
      <c r="F502" s="466">
        <v>12413</v>
      </c>
      <c r="H502" s="377">
        <f>D502-BEBR2024!D502</f>
        <v>0</v>
      </c>
    </row>
    <row r="503" spans="1:8" ht="14.1" customHeight="1" x14ac:dyDescent="0.25">
      <c r="A503" s="365" t="s">
        <v>407</v>
      </c>
      <c r="B503" s="364">
        <v>5653</v>
      </c>
      <c r="C503" s="364">
        <v>418</v>
      </c>
      <c r="D503" s="364">
        <v>5235</v>
      </c>
      <c r="E503" s="466">
        <v>0</v>
      </c>
      <c r="F503" s="466">
        <v>5653</v>
      </c>
      <c r="H503" s="377">
        <f>D503-BEBR2024!D503</f>
        <v>0</v>
      </c>
    </row>
    <row r="504" spans="1:8" ht="14.1" customHeight="1" x14ac:dyDescent="0.25">
      <c r="A504" s="365" t="s">
        <v>408</v>
      </c>
      <c r="B504" s="364">
        <v>3863</v>
      </c>
      <c r="C504" s="364">
        <v>855</v>
      </c>
      <c r="D504" s="364">
        <v>3008</v>
      </c>
      <c r="E504" s="466">
        <v>0</v>
      </c>
      <c r="F504" s="466">
        <v>3863</v>
      </c>
      <c r="H504" s="377">
        <f>D504-BEBR2024!D504</f>
        <v>0</v>
      </c>
    </row>
    <row r="505" spans="1:8" ht="14.1" customHeight="1" x14ac:dyDescent="0.25">
      <c r="A505" s="365" t="s">
        <v>409</v>
      </c>
      <c r="B505" s="364">
        <v>5006</v>
      </c>
      <c r="C505" s="364">
        <v>-94</v>
      </c>
      <c r="D505" s="364">
        <v>5100</v>
      </c>
      <c r="E505" s="466">
        <v>0</v>
      </c>
      <c r="F505" s="466">
        <v>5006</v>
      </c>
      <c r="H505" s="377">
        <f>D505-BEBR2024!D505</f>
        <v>0</v>
      </c>
    </row>
    <row r="506" spans="1:8" ht="14.1" customHeight="1" x14ac:dyDescent="0.25">
      <c r="A506" s="365" t="s">
        <v>410</v>
      </c>
      <c r="B506" s="364">
        <v>3029</v>
      </c>
      <c r="C506" s="364">
        <v>152</v>
      </c>
      <c r="D506" s="364">
        <v>2877</v>
      </c>
      <c r="E506" s="466">
        <v>0</v>
      </c>
      <c r="F506" s="466">
        <v>3029</v>
      </c>
      <c r="H506" s="377">
        <f>D506-BEBR2024!D506</f>
        <v>0</v>
      </c>
    </row>
    <row r="507" spans="1:8" ht="14.1" customHeight="1" x14ac:dyDescent="0.25">
      <c r="A507" s="365" t="s">
        <v>411</v>
      </c>
      <c r="B507" s="364">
        <v>35285</v>
      </c>
      <c r="C507" s="364">
        <v>8616</v>
      </c>
      <c r="D507" s="364">
        <v>26669</v>
      </c>
      <c r="E507" s="466">
        <v>0</v>
      </c>
      <c r="F507" s="466">
        <v>35285</v>
      </c>
      <c r="H507" s="377">
        <f>D507-BEBR2024!D507</f>
        <v>0</v>
      </c>
    </row>
    <row r="508" spans="1:8" ht="14.1" customHeight="1" x14ac:dyDescent="0.25">
      <c r="A508" s="365" t="s">
        <v>412</v>
      </c>
      <c r="B508" s="364">
        <v>251</v>
      </c>
      <c r="C508" s="364">
        <v>0</v>
      </c>
      <c r="D508" s="364">
        <v>251</v>
      </c>
      <c r="E508" s="466">
        <v>0</v>
      </c>
      <c r="F508" s="466">
        <v>251</v>
      </c>
      <c r="H508" s="377">
        <f>D508-BEBR2024!D508</f>
        <v>0</v>
      </c>
    </row>
    <row r="509" spans="1:8" ht="14.1" customHeight="1" x14ac:dyDescent="0.25">
      <c r="A509" s="365" t="s">
        <v>413</v>
      </c>
      <c r="B509" s="364">
        <v>240</v>
      </c>
      <c r="C509" s="364">
        <v>-3</v>
      </c>
      <c r="D509" s="364">
        <v>243</v>
      </c>
      <c r="E509" s="466">
        <v>0</v>
      </c>
      <c r="F509" s="466">
        <v>240</v>
      </c>
      <c r="H509" s="377">
        <f>D509-BEBR2024!D509</f>
        <v>0</v>
      </c>
    </row>
    <row r="510" spans="1:8" ht="14.1" customHeight="1" x14ac:dyDescent="0.25">
      <c r="A510" s="365" t="s">
        <v>414</v>
      </c>
      <c r="B510" s="364">
        <v>7342</v>
      </c>
      <c r="C510" s="364">
        <v>968</v>
      </c>
      <c r="D510" s="364">
        <v>6374</v>
      </c>
      <c r="E510" s="466">
        <v>0</v>
      </c>
      <c r="F510" s="466">
        <v>7342</v>
      </c>
      <c r="H510" s="377">
        <f>D510-BEBR2024!D510</f>
        <v>0</v>
      </c>
    </row>
    <row r="511" spans="1:8" ht="14.1" customHeight="1" x14ac:dyDescent="0.25">
      <c r="A511" s="365" t="s">
        <v>415</v>
      </c>
      <c r="B511" s="364">
        <v>1571</v>
      </c>
      <c r="C511" s="364">
        <v>34</v>
      </c>
      <c r="D511" s="364">
        <v>1537</v>
      </c>
      <c r="E511" s="466">
        <v>0</v>
      </c>
      <c r="F511" s="466">
        <v>1571</v>
      </c>
      <c r="H511" s="377">
        <f>D511-BEBR2024!D511</f>
        <v>0</v>
      </c>
    </row>
    <row r="512" spans="1:8" ht="14.1" customHeight="1" x14ac:dyDescent="0.25">
      <c r="A512" s="365" t="s">
        <v>416</v>
      </c>
      <c r="B512" s="364">
        <v>121968</v>
      </c>
      <c r="C512" s="364">
        <v>9327</v>
      </c>
      <c r="D512" s="364">
        <v>112641</v>
      </c>
      <c r="E512" s="466">
        <v>0</v>
      </c>
      <c r="F512" s="466">
        <v>121968</v>
      </c>
      <c r="H512" s="377">
        <f>D512-BEBR2024!D512</f>
        <v>0</v>
      </c>
    </row>
    <row r="513" spans="1:8" ht="14.1" customHeight="1" x14ac:dyDescent="0.25">
      <c r="A513" s="365" t="s">
        <v>417</v>
      </c>
      <c r="B513" s="364">
        <v>17384</v>
      </c>
      <c r="C513" s="364">
        <v>1023</v>
      </c>
      <c r="D513" s="364">
        <v>16361</v>
      </c>
      <c r="E513" s="466">
        <v>0</v>
      </c>
      <c r="F513" s="466">
        <v>17384</v>
      </c>
      <c r="H513" s="377">
        <f>D513-BEBR2024!D513</f>
        <v>0</v>
      </c>
    </row>
    <row r="514" spans="1:8" ht="14.1" customHeight="1" x14ac:dyDescent="0.25">
      <c r="A514" s="365" t="s">
        <v>418</v>
      </c>
      <c r="B514" s="364">
        <v>4345</v>
      </c>
      <c r="C514" s="364">
        <v>393</v>
      </c>
      <c r="D514" s="364">
        <v>3952</v>
      </c>
      <c r="E514" s="466">
        <v>0</v>
      </c>
      <c r="F514" s="466">
        <v>4345</v>
      </c>
      <c r="H514" s="377">
        <f>D514-BEBR2024!D514</f>
        <v>0</v>
      </c>
    </row>
    <row r="515" spans="1:8" ht="14.1" customHeight="1" x14ac:dyDescent="0.25">
      <c r="A515" s="365" t="s">
        <v>419</v>
      </c>
      <c r="B515" s="364">
        <v>2973</v>
      </c>
      <c r="C515" s="364">
        <v>260</v>
      </c>
      <c r="D515" s="364">
        <v>2713</v>
      </c>
      <c r="E515" s="466">
        <v>0</v>
      </c>
      <c r="F515" s="466">
        <v>2973</v>
      </c>
      <c r="H515" s="377">
        <f>D515-BEBR2024!D515</f>
        <v>0</v>
      </c>
    </row>
    <row r="516" spans="1:8" ht="14.1" customHeight="1" x14ac:dyDescent="0.25">
      <c r="A516" s="365" t="s">
        <v>420</v>
      </c>
      <c r="B516" s="364">
        <v>55764</v>
      </c>
      <c r="C516" s="364">
        <v>6545</v>
      </c>
      <c r="D516" s="364">
        <v>49219</v>
      </c>
      <c r="E516" s="466">
        <v>0</v>
      </c>
      <c r="F516" s="466">
        <v>55764</v>
      </c>
      <c r="H516" s="377">
        <f>D516-BEBR2024!D516</f>
        <v>0</v>
      </c>
    </row>
    <row r="517" spans="1:8" ht="14.1" customHeight="1" x14ac:dyDescent="0.25">
      <c r="A517" s="365" t="s">
        <v>143</v>
      </c>
      <c r="B517" s="364">
        <v>481262</v>
      </c>
      <c r="C517" s="364">
        <v>36364</v>
      </c>
      <c r="D517" s="364">
        <v>444898</v>
      </c>
      <c r="E517" s="466">
        <v>3251</v>
      </c>
      <c r="F517" s="466">
        <v>478011</v>
      </c>
      <c r="H517" s="377">
        <f>D517-BEBR2024!D517</f>
        <v>0</v>
      </c>
    </row>
    <row r="518" spans="1:8" ht="14.1" customHeight="1" x14ac:dyDescent="0.25">
      <c r="A518" s="365" t="s">
        <v>516</v>
      </c>
      <c r="B518" s="366" t="s">
        <v>516</v>
      </c>
      <c r="C518" s="366" t="s">
        <v>516</v>
      </c>
      <c r="D518" s="466" t="s">
        <v>516</v>
      </c>
      <c r="E518" s="466" t="s">
        <v>516</v>
      </c>
      <c r="F518" s="466" t="s">
        <v>516</v>
      </c>
      <c r="H518" s="377" t="e">
        <f>D518-BEBR2024!D518</f>
        <v>#VALUE!</v>
      </c>
    </row>
    <row r="519" spans="1:8" ht="14.1" customHeight="1" x14ac:dyDescent="0.25">
      <c r="A519" s="367" t="s">
        <v>571</v>
      </c>
      <c r="B519" s="364">
        <v>75906</v>
      </c>
      <c r="C519" s="364">
        <v>2585</v>
      </c>
      <c r="D519" s="364">
        <v>73321</v>
      </c>
      <c r="E519" s="466">
        <v>477</v>
      </c>
      <c r="F519" s="466">
        <v>75429</v>
      </c>
      <c r="H519" s="377">
        <f>D519-BEBR2024!D519</f>
        <v>0</v>
      </c>
    </row>
    <row r="520" spans="1:8" ht="14.1" customHeight="1" x14ac:dyDescent="0.25">
      <c r="A520" s="365" t="s">
        <v>422</v>
      </c>
      <c r="B520" s="364">
        <v>1690</v>
      </c>
      <c r="C520" s="364">
        <v>36</v>
      </c>
      <c r="D520" s="364">
        <v>1654</v>
      </c>
      <c r="E520" s="466">
        <v>0</v>
      </c>
      <c r="F520" s="466">
        <v>1690</v>
      </c>
      <c r="H520" s="377">
        <f>D520-BEBR2024!D520</f>
        <v>0</v>
      </c>
    </row>
    <row r="521" spans="1:8" ht="14.1" customHeight="1" x14ac:dyDescent="0.25">
      <c r="A521" s="365" t="s">
        <v>423</v>
      </c>
      <c r="B521" s="364">
        <v>1446</v>
      </c>
      <c r="C521" s="364">
        <v>5</v>
      </c>
      <c r="D521" s="364">
        <v>1441</v>
      </c>
      <c r="E521" s="466">
        <v>0</v>
      </c>
      <c r="F521" s="466">
        <v>1446</v>
      </c>
      <c r="H521" s="377">
        <f>D521-BEBR2024!D521</f>
        <v>0</v>
      </c>
    </row>
    <row r="522" spans="1:8" ht="14.1" customHeight="1" x14ac:dyDescent="0.25">
      <c r="A522" s="365" t="s">
        <v>424</v>
      </c>
      <c r="B522" s="364">
        <v>10506</v>
      </c>
      <c r="C522" s="364">
        <v>60</v>
      </c>
      <c r="D522" s="364">
        <v>10446</v>
      </c>
      <c r="E522" s="466">
        <v>0</v>
      </c>
      <c r="F522" s="466">
        <v>10506</v>
      </c>
      <c r="H522" s="377">
        <f>D522-BEBR2024!D522</f>
        <v>0</v>
      </c>
    </row>
    <row r="523" spans="1:8" ht="14.1" customHeight="1" x14ac:dyDescent="0.25">
      <c r="A523" s="365" t="s">
        <v>425</v>
      </c>
      <c r="B523" s="364">
        <v>794</v>
      </c>
      <c r="C523" s="364">
        <v>10</v>
      </c>
      <c r="D523" s="364">
        <v>784</v>
      </c>
      <c r="E523" s="466">
        <v>0</v>
      </c>
      <c r="F523" s="466">
        <v>794</v>
      </c>
      <c r="H523" s="377">
        <f>D523-BEBR2024!D523</f>
        <v>0</v>
      </c>
    </row>
    <row r="524" spans="1:8" ht="14.1" customHeight="1" x14ac:dyDescent="0.25">
      <c r="A524" s="365" t="s">
        <v>426</v>
      </c>
      <c r="B524" s="364">
        <v>785</v>
      </c>
      <c r="C524" s="364">
        <v>71</v>
      </c>
      <c r="D524" s="364">
        <v>714</v>
      </c>
      <c r="E524" s="466">
        <v>0</v>
      </c>
      <c r="F524" s="466">
        <v>785</v>
      </c>
      <c r="H524" s="377">
        <f>D524-BEBR2024!D524</f>
        <v>0</v>
      </c>
    </row>
    <row r="525" spans="1:8" ht="14.1" customHeight="1" x14ac:dyDescent="0.25">
      <c r="A525" s="365" t="s">
        <v>143</v>
      </c>
      <c r="B525" s="364">
        <v>60685</v>
      </c>
      <c r="C525" s="364">
        <v>2403</v>
      </c>
      <c r="D525" s="364">
        <v>58282</v>
      </c>
      <c r="E525" s="466">
        <v>477</v>
      </c>
      <c r="F525" s="466">
        <v>60208</v>
      </c>
      <c r="H525" s="377">
        <f>D525-BEBR2024!D525</f>
        <v>0</v>
      </c>
    </row>
    <row r="526" spans="1:8" ht="14.1" customHeight="1" x14ac:dyDescent="0.25">
      <c r="A526" s="365" t="s">
        <v>516</v>
      </c>
      <c r="B526" s="366" t="s">
        <v>516</v>
      </c>
      <c r="C526" s="366" t="s">
        <v>516</v>
      </c>
      <c r="D526" s="466" t="s">
        <v>516</v>
      </c>
      <c r="E526" s="466" t="s">
        <v>516</v>
      </c>
      <c r="F526" s="466" t="s">
        <v>516</v>
      </c>
      <c r="H526" s="377" t="e">
        <f>D526-BEBR2024!D526</f>
        <v>#VALUE!</v>
      </c>
    </row>
    <row r="527" spans="1:8" ht="14.1" customHeight="1" x14ac:dyDescent="0.25">
      <c r="A527" s="367" t="s">
        <v>572</v>
      </c>
      <c r="B527" s="364">
        <v>315317</v>
      </c>
      <c r="C527" s="364">
        <v>41892</v>
      </c>
      <c r="D527" s="364">
        <v>273425</v>
      </c>
      <c r="E527" s="466">
        <v>108</v>
      </c>
      <c r="F527" s="466">
        <v>315209</v>
      </c>
      <c r="H527" s="377">
        <f>D527-BEBR2024!D527</f>
        <v>0</v>
      </c>
    </row>
    <row r="528" spans="1:8" ht="14.1" customHeight="1" x14ac:dyDescent="0.25">
      <c r="A528" s="365" t="s">
        <v>125</v>
      </c>
      <c r="B528" s="364">
        <v>3</v>
      </c>
      <c r="C528" s="364">
        <v>0</v>
      </c>
      <c r="D528" s="364">
        <v>3</v>
      </c>
      <c r="E528" s="466">
        <v>0</v>
      </c>
      <c r="F528" s="466">
        <v>3</v>
      </c>
      <c r="H528" s="377">
        <f>D528-BEBR2024!D528</f>
        <v>0</v>
      </c>
    </row>
    <row r="529" spans="1:8" ht="14.1" customHeight="1" x14ac:dyDescent="0.25">
      <c r="A529" s="365" t="s">
        <v>428</v>
      </c>
      <c r="B529" s="364">
        <v>15307</v>
      </c>
      <c r="C529" s="364">
        <v>978</v>
      </c>
      <c r="D529" s="364">
        <v>14329</v>
      </c>
      <c r="E529" s="466">
        <v>0</v>
      </c>
      <c r="F529" s="466">
        <v>15307</v>
      </c>
      <c r="H529" s="377">
        <f>D529-BEBR2024!D529</f>
        <v>0</v>
      </c>
    </row>
    <row r="530" spans="1:8" ht="14.1" customHeight="1" x14ac:dyDescent="0.25">
      <c r="A530" s="365" t="s">
        <v>429</v>
      </c>
      <c r="B530" s="364">
        <v>6953</v>
      </c>
      <c r="C530" s="364">
        <v>150</v>
      </c>
      <c r="D530" s="364">
        <v>6803</v>
      </c>
      <c r="E530" s="466">
        <v>0</v>
      </c>
      <c r="F530" s="466">
        <v>6953</v>
      </c>
      <c r="H530" s="377">
        <f>D530-BEBR2024!D530</f>
        <v>0</v>
      </c>
    </row>
    <row r="531" spans="1:8" ht="14.1" customHeight="1" x14ac:dyDescent="0.25">
      <c r="A531" s="365" t="s">
        <v>143</v>
      </c>
      <c r="B531" s="364">
        <v>293054</v>
      </c>
      <c r="C531" s="364">
        <v>40764</v>
      </c>
      <c r="D531" s="364">
        <v>252290</v>
      </c>
      <c r="E531" s="466">
        <v>108</v>
      </c>
      <c r="F531" s="466">
        <v>292946</v>
      </c>
      <c r="H531" s="377">
        <f>D531-BEBR2024!D531</f>
        <v>0</v>
      </c>
    </row>
    <row r="532" spans="1:8" ht="14.1" customHeight="1" x14ac:dyDescent="0.25">
      <c r="A532" s="365" t="s">
        <v>516</v>
      </c>
      <c r="B532" s="366" t="s">
        <v>516</v>
      </c>
      <c r="C532" s="366" t="s">
        <v>516</v>
      </c>
      <c r="D532" s="466" t="s">
        <v>516</v>
      </c>
      <c r="E532" s="466" t="s">
        <v>516</v>
      </c>
      <c r="F532" s="466" t="s">
        <v>516</v>
      </c>
      <c r="H532" s="377" t="e">
        <f>D532-BEBR2024!D532</f>
        <v>#VALUE!</v>
      </c>
    </row>
    <row r="533" spans="1:8" ht="14.1" customHeight="1" x14ac:dyDescent="0.25">
      <c r="A533" s="367" t="s">
        <v>573</v>
      </c>
      <c r="B533" s="364">
        <v>368628</v>
      </c>
      <c r="C533" s="364">
        <v>39402</v>
      </c>
      <c r="D533" s="364">
        <v>329226</v>
      </c>
      <c r="E533" s="466">
        <v>123</v>
      </c>
      <c r="F533" s="466">
        <v>368505</v>
      </c>
      <c r="H533" s="377">
        <f>D533-BEBR2024!D533</f>
        <v>0</v>
      </c>
    </row>
    <row r="534" spans="1:8" ht="14.1" customHeight="1" x14ac:dyDescent="0.25">
      <c r="A534" s="365" t="s">
        <v>431</v>
      </c>
      <c r="B534" s="364">
        <v>49508</v>
      </c>
      <c r="C534" s="364">
        <v>2211</v>
      </c>
      <c r="D534" s="364">
        <v>47297</v>
      </c>
      <c r="E534" s="466">
        <v>113</v>
      </c>
      <c r="F534" s="466">
        <v>49395</v>
      </c>
      <c r="H534" s="377">
        <f>D534-BEBR2024!D534</f>
        <v>0</v>
      </c>
    </row>
    <row r="535" spans="1:8" ht="14.1" customHeight="1" x14ac:dyDescent="0.25">
      <c r="A535" s="365" t="s">
        <v>432</v>
      </c>
      <c r="B535" s="364">
        <v>239653</v>
      </c>
      <c r="C535" s="364">
        <v>34802</v>
      </c>
      <c r="D535" s="364">
        <v>204851</v>
      </c>
      <c r="E535" s="466">
        <v>10</v>
      </c>
      <c r="F535" s="466">
        <v>239643</v>
      </c>
      <c r="H535" s="377">
        <f>D535-BEBR2024!D535</f>
        <v>0</v>
      </c>
    </row>
    <row r="536" spans="1:8" ht="14.1" customHeight="1" x14ac:dyDescent="0.25">
      <c r="A536" s="365" t="s">
        <v>433</v>
      </c>
      <c r="B536" s="364">
        <v>621</v>
      </c>
      <c r="C536" s="364">
        <v>8</v>
      </c>
      <c r="D536" s="364">
        <v>613</v>
      </c>
      <c r="E536" s="466">
        <v>0</v>
      </c>
      <c r="F536" s="466">
        <v>621</v>
      </c>
      <c r="H536" s="377">
        <f>D536-BEBR2024!D536</f>
        <v>0</v>
      </c>
    </row>
    <row r="537" spans="1:8" ht="14.1" customHeight="1" x14ac:dyDescent="0.25">
      <c r="A537" s="365" t="s">
        <v>143</v>
      </c>
      <c r="B537" s="364">
        <v>78846</v>
      </c>
      <c r="C537" s="364">
        <v>2381</v>
      </c>
      <c r="D537" s="364">
        <v>76465</v>
      </c>
      <c r="E537" s="466">
        <v>0</v>
      </c>
      <c r="F537" s="466">
        <v>78846</v>
      </c>
      <c r="H537" s="377">
        <f>D537-BEBR2024!D537</f>
        <v>0</v>
      </c>
    </row>
    <row r="538" spans="1:8" ht="14.1" customHeight="1" x14ac:dyDescent="0.25">
      <c r="A538" s="365" t="s">
        <v>516</v>
      </c>
      <c r="B538" s="366" t="s">
        <v>516</v>
      </c>
      <c r="C538" s="366" t="s">
        <v>516</v>
      </c>
      <c r="D538" s="466" t="s">
        <v>516</v>
      </c>
      <c r="E538" s="466" t="s">
        <v>516</v>
      </c>
      <c r="F538" s="466" t="s">
        <v>516</v>
      </c>
      <c r="H538" s="377" t="e">
        <f>D538-BEBR2024!D538</f>
        <v>#VALUE!</v>
      </c>
    </row>
    <row r="539" spans="1:8" ht="14.1" customHeight="1" x14ac:dyDescent="0.25">
      <c r="A539" s="367" t="s">
        <v>574</v>
      </c>
      <c r="B539" s="364">
        <v>202772</v>
      </c>
      <c r="C539" s="364">
        <v>14772</v>
      </c>
      <c r="D539" s="364">
        <v>188000</v>
      </c>
      <c r="E539" s="466">
        <v>4278</v>
      </c>
      <c r="F539" s="466">
        <v>198494</v>
      </c>
      <c r="H539" s="377">
        <f>D539-BEBR2024!D539</f>
        <v>0</v>
      </c>
    </row>
    <row r="540" spans="1:8" ht="14.1" customHeight="1" x14ac:dyDescent="0.25">
      <c r="A540" s="365" t="s">
        <v>435</v>
      </c>
      <c r="B540" s="364">
        <v>6383</v>
      </c>
      <c r="C540" s="364">
        <v>81</v>
      </c>
      <c r="D540" s="364">
        <v>6302</v>
      </c>
      <c r="E540" s="466">
        <v>0</v>
      </c>
      <c r="F540" s="466">
        <v>6383</v>
      </c>
      <c r="H540" s="377">
        <f>D540-BEBR2024!D540</f>
        <v>0</v>
      </c>
    </row>
    <row r="541" spans="1:8" ht="14.1" customHeight="1" x14ac:dyDescent="0.25">
      <c r="A541" s="365" t="s">
        <v>436</v>
      </c>
      <c r="B541" s="364">
        <v>550</v>
      </c>
      <c r="C541" s="364">
        <v>26</v>
      </c>
      <c r="D541" s="364">
        <v>524</v>
      </c>
      <c r="E541" s="466">
        <v>0</v>
      </c>
      <c r="F541" s="466">
        <v>550</v>
      </c>
      <c r="H541" s="377">
        <f>D541-BEBR2024!D541</f>
        <v>0</v>
      </c>
    </row>
    <row r="542" spans="1:8" ht="14.1" customHeight="1" x14ac:dyDescent="0.25">
      <c r="A542" s="365" t="s">
        <v>437</v>
      </c>
      <c r="B542" s="364">
        <v>10120</v>
      </c>
      <c r="C542" s="364">
        <v>-77</v>
      </c>
      <c r="D542" s="364">
        <v>10197</v>
      </c>
      <c r="E542" s="466">
        <v>0</v>
      </c>
      <c r="F542" s="466">
        <v>10120</v>
      </c>
      <c r="H542" s="377">
        <f>D542-BEBR2024!D542</f>
        <v>0</v>
      </c>
    </row>
    <row r="543" spans="1:8" ht="14.1" customHeight="1" x14ac:dyDescent="0.25">
      <c r="A543" s="365" t="s">
        <v>143</v>
      </c>
      <c r="B543" s="364">
        <v>185719</v>
      </c>
      <c r="C543" s="364">
        <v>14742</v>
      </c>
      <c r="D543" s="364">
        <v>170977</v>
      </c>
      <c r="E543" s="466">
        <v>4278</v>
      </c>
      <c r="F543" s="466">
        <v>181441</v>
      </c>
      <c r="H543" s="377">
        <f>D543-BEBR2024!D543</f>
        <v>0</v>
      </c>
    </row>
    <row r="544" spans="1:8" ht="14.1" customHeight="1" x14ac:dyDescent="0.25">
      <c r="A544" s="365" t="s">
        <v>516</v>
      </c>
      <c r="B544" s="366" t="s">
        <v>516</v>
      </c>
      <c r="C544" s="366" t="s">
        <v>516</v>
      </c>
      <c r="D544" s="466" t="s">
        <v>516</v>
      </c>
      <c r="E544" s="466" t="s">
        <v>516</v>
      </c>
      <c r="F544" s="466" t="s">
        <v>516</v>
      </c>
      <c r="H544" s="377" t="e">
        <f>D544-BEBR2024!D544</f>
        <v>#VALUE!</v>
      </c>
    </row>
    <row r="545" spans="1:8" ht="14.1" customHeight="1" x14ac:dyDescent="0.25">
      <c r="A545" s="367" t="s">
        <v>575</v>
      </c>
      <c r="B545" s="364">
        <v>464223</v>
      </c>
      <c r="C545" s="364">
        <v>30217</v>
      </c>
      <c r="D545" s="364">
        <v>434006</v>
      </c>
      <c r="E545" s="466">
        <v>5</v>
      </c>
      <c r="F545" s="466">
        <v>464218</v>
      </c>
      <c r="H545" s="377">
        <f>D545-BEBR2024!D545</f>
        <v>0</v>
      </c>
    </row>
    <row r="546" spans="1:8" ht="14.1" customHeight="1" x14ac:dyDescent="0.25">
      <c r="A546" s="365" t="s">
        <v>242</v>
      </c>
      <c r="B546" s="364">
        <v>4776</v>
      </c>
      <c r="C546" s="364">
        <v>17</v>
      </c>
      <c r="D546" s="364">
        <v>4759</v>
      </c>
      <c r="E546" s="466">
        <v>0</v>
      </c>
      <c r="F546" s="466">
        <v>4776</v>
      </c>
      <c r="H546" s="377">
        <f>D546-BEBR2024!D546</f>
        <v>0</v>
      </c>
    </row>
    <row r="547" spans="1:8" ht="14.1" customHeight="1" x14ac:dyDescent="0.25">
      <c r="A547" s="365" t="s">
        <v>439</v>
      </c>
      <c r="B547" s="364">
        <v>86552</v>
      </c>
      <c r="C547" s="364">
        <v>11759</v>
      </c>
      <c r="D547" s="364">
        <v>74793</v>
      </c>
      <c r="E547" s="466">
        <v>0</v>
      </c>
      <c r="F547" s="466">
        <v>86552</v>
      </c>
      <c r="H547" s="377">
        <f>D547-BEBR2024!D547</f>
        <v>0</v>
      </c>
    </row>
    <row r="548" spans="1:8" ht="14.1" customHeight="1" x14ac:dyDescent="0.25">
      <c r="A548" s="365" t="s">
        <v>440</v>
      </c>
      <c r="B548" s="364">
        <v>57005</v>
      </c>
      <c r="C548" s="364">
        <v>2163</v>
      </c>
      <c r="D548" s="364">
        <v>54842</v>
      </c>
      <c r="E548" s="466">
        <v>5</v>
      </c>
      <c r="F548" s="466">
        <v>57000</v>
      </c>
      <c r="H548" s="377">
        <f>D548-BEBR2024!D548</f>
        <v>0</v>
      </c>
    </row>
    <row r="549" spans="1:8" ht="14.1" customHeight="1" x14ac:dyDescent="0.25">
      <c r="A549" s="365" t="s">
        <v>441</v>
      </c>
      <c r="B549" s="364">
        <v>27793</v>
      </c>
      <c r="C549" s="364">
        <v>2330</v>
      </c>
      <c r="D549" s="364">
        <v>25463</v>
      </c>
      <c r="E549" s="466">
        <v>0</v>
      </c>
      <c r="F549" s="466">
        <v>27793</v>
      </c>
      <c r="H549" s="377">
        <f>D549-BEBR2024!D549</f>
        <v>0</v>
      </c>
    </row>
    <row r="550" spans="1:8" ht="14.1" customHeight="1" x14ac:dyDescent="0.25">
      <c r="A550" s="365" t="s">
        <v>143</v>
      </c>
      <c r="B550" s="364">
        <v>288097</v>
      </c>
      <c r="C550" s="364">
        <v>13948</v>
      </c>
      <c r="D550" s="364">
        <v>274149</v>
      </c>
      <c r="E550" s="466">
        <v>0</v>
      </c>
      <c r="F550" s="466">
        <v>288097</v>
      </c>
      <c r="H550" s="377">
        <f>D550-BEBR2024!D550</f>
        <v>0</v>
      </c>
    </row>
    <row r="551" spans="1:8" ht="14.1" customHeight="1" x14ac:dyDescent="0.25">
      <c r="A551" s="365" t="s">
        <v>516</v>
      </c>
      <c r="B551" s="366" t="s">
        <v>516</v>
      </c>
      <c r="C551" s="366" t="s">
        <v>516</v>
      </c>
      <c r="D551" s="466" t="s">
        <v>516</v>
      </c>
      <c r="E551" s="466" t="s">
        <v>516</v>
      </c>
      <c r="F551" s="466" t="s">
        <v>516</v>
      </c>
      <c r="H551" s="377" t="e">
        <f>D551-BEBR2024!D551</f>
        <v>#VALUE!</v>
      </c>
    </row>
    <row r="552" spans="1:8" ht="14.1" customHeight="1" x14ac:dyDescent="0.25">
      <c r="A552" s="367" t="s">
        <v>576</v>
      </c>
      <c r="B552" s="364">
        <v>486839</v>
      </c>
      <c r="C552" s="364">
        <v>15983</v>
      </c>
      <c r="D552" s="364">
        <v>470856</v>
      </c>
      <c r="E552" s="466">
        <v>89</v>
      </c>
      <c r="F552" s="466">
        <v>486750</v>
      </c>
      <c r="H552" s="377">
        <f>D552-BEBR2024!D552</f>
        <v>0</v>
      </c>
    </row>
    <row r="553" spans="1:8" ht="14.1" customHeight="1" x14ac:dyDescent="0.25">
      <c r="A553" s="365" t="s">
        <v>443</v>
      </c>
      <c r="B553" s="364">
        <v>47420</v>
      </c>
      <c r="C553" s="364">
        <v>1189</v>
      </c>
      <c r="D553" s="364">
        <v>46231</v>
      </c>
      <c r="E553" s="466">
        <v>0</v>
      </c>
      <c r="F553" s="466">
        <v>47420</v>
      </c>
      <c r="H553" s="377">
        <f>D553-BEBR2024!D553</f>
        <v>0</v>
      </c>
    </row>
    <row r="554" spans="1:8" ht="14.1" customHeight="1" x14ac:dyDescent="0.25">
      <c r="A554" s="365" t="s">
        <v>444</v>
      </c>
      <c r="B554" s="364">
        <v>30061</v>
      </c>
      <c r="C554" s="364">
        <v>1267</v>
      </c>
      <c r="D554" s="364">
        <v>28794</v>
      </c>
      <c r="E554" s="466">
        <v>6</v>
      </c>
      <c r="F554" s="466">
        <v>30055</v>
      </c>
      <c r="H554" s="377">
        <f>D554-BEBR2024!D554</f>
        <v>0</v>
      </c>
    </row>
    <row r="555" spans="1:8" ht="14.1" customHeight="1" x14ac:dyDescent="0.25">
      <c r="A555" s="365" t="s">
        <v>445</v>
      </c>
      <c r="B555" s="364">
        <v>17366</v>
      </c>
      <c r="C555" s="364">
        <v>568</v>
      </c>
      <c r="D555" s="364">
        <v>16798</v>
      </c>
      <c r="E555" s="466">
        <v>0</v>
      </c>
      <c r="F555" s="466">
        <v>17366</v>
      </c>
      <c r="H555" s="377">
        <f>D555-BEBR2024!D555</f>
        <v>0</v>
      </c>
    </row>
    <row r="556" spans="1:8" ht="14.1" customHeight="1" x14ac:dyDescent="0.25">
      <c r="A556" s="365" t="s">
        <v>446</v>
      </c>
      <c r="B556" s="364">
        <v>16408</v>
      </c>
      <c r="C556" s="364">
        <v>1321</v>
      </c>
      <c r="D556" s="364">
        <v>15087</v>
      </c>
      <c r="E556" s="466">
        <v>0</v>
      </c>
      <c r="F556" s="466">
        <v>16408</v>
      </c>
      <c r="H556" s="377">
        <f>D556-BEBR2024!D556</f>
        <v>0</v>
      </c>
    </row>
    <row r="557" spans="1:8" ht="14.1" customHeight="1" x14ac:dyDescent="0.25">
      <c r="A557" s="365" t="s">
        <v>447</v>
      </c>
      <c r="B557" s="364">
        <v>40261</v>
      </c>
      <c r="C557" s="364">
        <v>202</v>
      </c>
      <c r="D557" s="364">
        <v>40059</v>
      </c>
      <c r="E557" s="466">
        <v>0</v>
      </c>
      <c r="F557" s="466">
        <v>40261</v>
      </c>
      <c r="H557" s="377">
        <f>D557-BEBR2024!D557</f>
        <v>0</v>
      </c>
    </row>
    <row r="558" spans="1:8" ht="14.1" customHeight="1" x14ac:dyDescent="0.25">
      <c r="A558" s="365" t="s">
        <v>448</v>
      </c>
      <c r="B558" s="364">
        <v>64508</v>
      </c>
      <c r="C558" s="364">
        <v>3457</v>
      </c>
      <c r="D558" s="364">
        <v>61051</v>
      </c>
      <c r="E558" s="466">
        <v>23</v>
      </c>
      <c r="F558" s="466">
        <v>64485</v>
      </c>
      <c r="H558" s="377">
        <f>D558-BEBR2024!D558</f>
        <v>0</v>
      </c>
    </row>
    <row r="559" spans="1:8" ht="14.1" customHeight="1" x14ac:dyDescent="0.25">
      <c r="A559" s="365" t="s">
        <v>449</v>
      </c>
      <c r="B559" s="364">
        <v>39097</v>
      </c>
      <c r="C559" s="364">
        <v>755</v>
      </c>
      <c r="D559" s="364">
        <v>38342</v>
      </c>
      <c r="E559" s="466">
        <v>0</v>
      </c>
      <c r="F559" s="466">
        <v>39097</v>
      </c>
      <c r="H559" s="377">
        <f>D559-BEBR2024!D559</f>
        <v>0</v>
      </c>
    </row>
    <row r="560" spans="1:8" ht="14.1" customHeight="1" x14ac:dyDescent="0.25">
      <c r="A560" s="365" t="s">
        <v>143</v>
      </c>
      <c r="B560" s="364">
        <v>231718</v>
      </c>
      <c r="C560" s="364">
        <v>7224</v>
      </c>
      <c r="D560" s="364">
        <v>224494</v>
      </c>
      <c r="E560" s="466">
        <v>60</v>
      </c>
      <c r="F560" s="466">
        <v>231658</v>
      </c>
      <c r="H560" s="377">
        <f>D560-BEBR2024!D560</f>
        <v>0</v>
      </c>
    </row>
    <row r="561" spans="1:8" ht="14.1" customHeight="1" x14ac:dyDescent="0.25">
      <c r="A561" s="365" t="s">
        <v>516</v>
      </c>
      <c r="B561" s="366" t="s">
        <v>516</v>
      </c>
      <c r="C561" s="366" t="s">
        <v>516</v>
      </c>
      <c r="D561" s="466" t="s">
        <v>516</v>
      </c>
      <c r="E561" s="466" t="s">
        <v>516</v>
      </c>
      <c r="F561" s="466" t="s">
        <v>516</v>
      </c>
      <c r="H561" s="377" t="e">
        <f>D561-BEBR2024!D561</f>
        <v>#VALUE!</v>
      </c>
    </row>
    <row r="562" spans="1:8" ht="14.1" customHeight="1" x14ac:dyDescent="0.25">
      <c r="A562" s="367" t="s">
        <v>577</v>
      </c>
      <c r="B562" s="364">
        <v>155318</v>
      </c>
      <c r="C562" s="364">
        <v>25566</v>
      </c>
      <c r="D562" s="364">
        <v>129752</v>
      </c>
      <c r="E562" s="466">
        <v>7920</v>
      </c>
      <c r="F562" s="466">
        <v>147398</v>
      </c>
      <c r="H562" s="377">
        <f>D562-BEBR2024!D562</f>
        <v>0</v>
      </c>
    </row>
    <row r="563" spans="1:8" ht="14.1" customHeight="1" x14ac:dyDescent="0.25">
      <c r="A563" s="365" t="s">
        <v>451</v>
      </c>
      <c r="B563" s="364">
        <v>3523</v>
      </c>
      <c r="C563" s="364">
        <v>476</v>
      </c>
      <c r="D563" s="364">
        <v>3047</v>
      </c>
      <c r="E563" s="466">
        <v>0</v>
      </c>
      <c r="F563" s="466">
        <v>3523</v>
      </c>
      <c r="H563" s="377">
        <f>D563-BEBR2024!D563</f>
        <v>0</v>
      </c>
    </row>
    <row r="564" spans="1:8" ht="14.1" customHeight="1" x14ac:dyDescent="0.25">
      <c r="A564" s="365" t="s">
        <v>452</v>
      </c>
      <c r="B564" s="364">
        <v>868</v>
      </c>
      <c r="C564" s="364">
        <v>22</v>
      </c>
      <c r="D564" s="364">
        <v>846</v>
      </c>
      <c r="E564" s="466">
        <v>0</v>
      </c>
      <c r="F564" s="466">
        <v>868</v>
      </c>
      <c r="H564" s="377">
        <f>D564-BEBR2024!D564</f>
        <v>0</v>
      </c>
    </row>
    <row r="565" spans="1:8" ht="14.1" customHeight="1" x14ac:dyDescent="0.25">
      <c r="A565" s="365" t="s">
        <v>453</v>
      </c>
      <c r="B565" s="364">
        <v>641</v>
      </c>
      <c r="C565" s="364">
        <v>-1</v>
      </c>
      <c r="D565" s="364">
        <v>642</v>
      </c>
      <c r="E565" s="466">
        <v>0</v>
      </c>
      <c r="F565" s="466">
        <v>641</v>
      </c>
      <c r="H565" s="377">
        <f>D565-BEBR2024!D565</f>
        <v>0</v>
      </c>
    </row>
    <row r="566" spans="1:8" ht="14.1" customHeight="1" x14ac:dyDescent="0.25">
      <c r="A566" s="365" t="s">
        <v>454</v>
      </c>
      <c r="B566" s="364">
        <v>948</v>
      </c>
      <c r="C566" s="364">
        <v>170</v>
      </c>
      <c r="D566" s="364">
        <v>778</v>
      </c>
      <c r="E566" s="466">
        <v>0</v>
      </c>
      <c r="F566" s="466">
        <v>948</v>
      </c>
      <c r="H566" s="377">
        <f>D566-BEBR2024!D566</f>
        <v>0</v>
      </c>
    </row>
    <row r="567" spans="1:8" ht="14.1" customHeight="1" x14ac:dyDescent="0.25">
      <c r="A567" s="365" t="s">
        <v>455</v>
      </c>
      <c r="B567" s="364">
        <v>30327</v>
      </c>
      <c r="C567" s="364">
        <v>14597</v>
      </c>
      <c r="D567" s="364">
        <v>15730</v>
      </c>
      <c r="E567" s="466">
        <v>0</v>
      </c>
      <c r="F567" s="466">
        <v>30327</v>
      </c>
      <c r="H567" s="377">
        <f>D567-BEBR2024!D567</f>
        <v>0</v>
      </c>
    </row>
    <row r="568" spans="1:8" ht="14.1" customHeight="1" x14ac:dyDescent="0.25">
      <c r="A568" s="365" t="s">
        <v>143</v>
      </c>
      <c r="B568" s="364">
        <v>119011</v>
      </c>
      <c r="C568" s="364">
        <v>10302</v>
      </c>
      <c r="D568" s="364">
        <v>108709</v>
      </c>
      <c r="E568" s="466">
        <v>7920</v>
      </c>
      <c r="F568" s="466">
        <v>111091</v>
      </c>
      <c r="H568" s="377">
        <f>D568-BEBR2024!D568</f>
        <v>0</v>
      </c>
    </row>
    <row r="569" spans="1:8" ht="14.1" customHeight="1" x14ac:dyDescent="0.25">
      <c r="A569" s="365" t="s">
        <v>516</v>
      </c>
      <c r="B569" s="366" t="s">
        <v>516</v>
      </c>
      <c r="C569" s="366" t="s">
        <v>516</v>
      </c>
      <c r="D569" s="466" t="s">
        <v>516</v>
      </c>
      <c r="E569" s="466" t="s">
        <v>516</v>
      </c>
      <c r="F569" s="466" t="s">
        <v>516</v>
      </c>
      <c r="H569" s="377" t="e">
        <f>D569-BEBR2024!D569</f>
        <v>#VALUE!</v>
      </c>
    </row>
    <row r="570" spans="1:8" ht="14.1" customHeight="1" x14ac:dyDescent="0.25">
      <c r="A570" s="367" t="s">
        <v>578</v>
      </c>
      <c r="B570" s="364">
        <v>45448</v>
      </c>
      <c r="C570" s="364">
        <v>1974</v>
      </c>
      <c r="D570" s="364">
        <v>43474</v>
      </c>
      <c r="E570" s="466">
        <v>1942</v>
      </c>
      <c r="F570" s="466">
        <v>43506</v>
      </c>
      <c r="H570" s="377">
        <f>D570-BEBR2024!D570</f>
        <v>0</v>
      </c>
    </row>
    <row r="571" spans="1:8" ht="14.1" customHeight="1" x14ac:dyDescent="0.25">
      <c r="A571" s="365" t="s">
        <v>457</v>
      </c>
      <c r="B571" s="364">
        <v>756</v>
      </c>
      <c r="C571" s="364">
        <v>45</v>
      </c>
      <c r="D571" s="364">
        <v>711</v>
      </c>
      <c r="E571" s="466">
        <v>0</v>
      </c>
      <c r="F571" s="466">
        <v>756</v>
      </c>
      <c r="H571" s="377">
        <f>D571-BEBR2024!D571</f>
        <v>0</v>
      </c>
    </row>
    <row r="572" spans="1:8" ht="14.1" customHeight="1" x14ac:dyDescent="0.25">
      <c r="A572" s="365" t="s">
        <v>458</v>
      </c>
      <c r="B572" s="364">
        <v>6889</v>
      </c>
      <c r="C572" s="364">
        <v>154</v>
      </c>
      <c r="D572" s="364">
        <v>6735</v>
      </c>
      <c r="E572" s="466">
        <v>0</v>
      </c>
      <c r="F572" s="466">
        <v>6889</v>
      </c>
      <c r="H572" s="377">
        <f>D572-BEBR2024!D572</f>
        <v>0</v>
      </c>
    </row>
    <row r="573" spans="1:8" ht="14.1" customHeight="1" x14ac:dyDescent="0.25">
      <c r="A573" s="365" t="s">
        <v>143</v>
      </c>
      <c r="B573" s="364">
        <v>37803</v>
      </c>
      <c r="C573" s="364">
        <v>1775</v>
      </c>
      <c r="D573" s="364">
        <v>36028</v>
      </c>
      <c r="E573" s="466">
        <v>1942</v>
      </c>
      <c r="F573" s="466">
        <v>35861</v>
      </c>
      <c r="H573" s="377">
        <f>D573-BEBR2024!D573</f>
        <v>0</v>
      </c>
    </row>
    <row r="574" spans="1:8" ht="14.1" customHeight="1" x14ac:dyDescent="0.25">
      <c r="A574" s="365" t="s">
        <v>516</v>
      </c>
      <c r="B574" s="366" t="s">
        <v>516</v>
      </c>
      <c r="C574" s="366" t="s">
        <v>516</v>
      </c>
      <c r="D574" s="466" t="s">
        <v>516</v>
      </c>
      <c r="E574" s="466" t="s">
        <v>516</v>
      </c>
      <c r="F574" s="466" t="s">
        <v>516</v>
      </c>
      <c r="H574" s="377" t="e">
        <f>D574-BEBR2024!D574</f>
        <v>#VALUE!</v>
      </c>
    </row>
    <row r="575" spans="1:8" ht="14.1" customHeight="1" x14ac:dyDescent="0.25">
      <c r="A575" s="367" t="s">
        <v>579</v>
      </c>
      <c r="B575" s="364">
        <v>21686</v>
      </c>
      <c r="C575" s="364">
        <v>-110</v>
      </c>
      <c r="D575" s="364">
        <v>21796</v>
      </c>
      <c r="E575" s="466">
        <v>1478</v>
      </c>
      <c r="F575" s="466">
        <v>20208</v>
      </c>
      <c r="H575" s="377">
        <f>D575-BEBR2024!D575</f>
        <v>0</v>
      </c>
    </row>
    <row r="576" spans="1:8" ht="14.1" customHeight="1" x14ac:dyDescent="0.25">
      <c r="A576" s="365" t="s">
        <v>460</v>
      </c>
      <c r="B576" s="364">
        <v>7006</v>
      </c>
      <c r="C576" s="364">
        <v>108</v>
      </c>
      <c r="D576" s="364">
        <v>6898</v>
      </c>
      <c r="E576" s="466">
        <v>0</v>
      </c>
      <c r="F576" s="466">
        <v>7006</v>
      </c>
      <c r="H576" s="377">
        <f>D576-BEBR2024!D576</f>
        <v>0</v>
      </c>
    </row>
    <row r="577" spans="1:8" ht="14.1" customHeight="1" x14ac:dyDescent="0.25">
      <c r="A577" s="365" t="s">
        <v>143</v>
      </c>
      <c r="B577" s="364">
        <v>14680</v>
      </c>
      <c r="C577" s="364">
        <v>-218</v>
      </c>
      <c r="D577" s="364">
        <v>14898</v>
      </c>
      <c r="E577" s="466">
        <v>1478</v>
      </c>
      <c r="F577" s="466">
        <v>13202</v>
      </c>
      <c r="H577" s="377">
        <f>D577-BEBR2024!D577</f>
        <v>0</v>
      </c>
    </row>
    <row r="578" spans="1:8" ht="14.1" customHeight="1" x14ac:dyDescent="0.25">
      <c r="A578" s="365" t="s">
        <v>516</v>
      </c>
      <c r="B578" s="366" t="s">
        <v>516</v>
      </c>
      <c r="C578" s="366" t="s">
        <v>516</v>
      </c>
      <c r="D578" s="466" t="s">
        <v>516</v>
      </c>
      <c r="E578" s="466" t="s">
        <v>516</v>
      </c>
      <c r="F578" s="466" t="s">
        <v>516</v>
      </c>
      <c r="H578" s="377" t="e">
        <f>D578-BEBR2024!D578</f>
        <v>#VALUE!</v>
      </c>
    </row>
    <row r="579" spans="1:8" ht="14.1" customHeight="1" x14ac:dyDescent="0.25">
      <c r="A579" s="367" t="s">
        <v>580</v>
      </c>
      <c r="B579" s="364">
        <v>16137</v>
      </c>
      <c r="C579" s="364">
        <v>-10</v>
      </c>
      <c r="D579" s="364">
        <v>16147</v>
      </c>
      <c r="E579" s="466">
        <v>4354</v>
      </c>
      <c r="F579" s="466">
        <v>11783</v>
      </c>
      <c r="H579" s="377">
        <f>D579-BEBR2024!D579</f>
        <v>0</v>
      </c>
    </row>
    <row r="580" spans="1:8" ht="14.1" customHeight="1" x14ac:dyDescent="0.25">
      <c r="A580" s="365" t="s">
        <v>462</v>
      </c>
      <c r="B580" s="364">
        <v>2001</v>
      </c>
      <c r="C580" s="364">
        <v>15</v>
      </c>
      <c r="D580" s="364">
        <v>1986</v>
      </c>
      <c r="E580" s="466">
        <v>0</v>
      </c>
      <c r="F580" s="466">
        <v>2001</v>
      </c>
      <c r="H580" s="377">
        <f>D580-BEBR2024!D580</f>
        <v>0</v>
      </c>
    </row>
    <row r="581" spans="1:8" ht="14.1" customHeight="1" x14ac:dyDescent="0.25">
      <c r="A581" s="365" t="s">
        <v>463</v>
      </c>
      <c r="B581" s="364">
        <v>240</v>
      </c>
      <c r="C581" s="364">
        <v>16</v>
      </c>
      <c r="D581" s="364">
        <v>224</v>
      </c>
      <c r="E581" s="466">
        <v>0</v>
      </c>
      <c r="F581" s="466">
        <v>240</v>
      </c>
      <c r="H581" s="377">
        <f>D581-BEBR2024!D581</f>
        <v>0</v>
      </c>
    </row>
    <row r="582" spans="1:8" ht="14.1" customHeight="1" x14ac:dyDescent="0.25">
      <c r="A582" s="365" t="s">
        <v>464</v>
      </c>
      <c r="B582" s="364">
        <v>458</v>
      </c>
      <c r="C582" s="364">
        <v>80</v>
      </c>
      <c r="D582" s="364">
        <v>378</v>
      </c>
      <c r="E582" s="466">
        <v>0</v>
      </c>
      <c r="F582" s="466">
        <v>458</v>
      </c>
      <c r="H582" s="377">
        <f>D582-BEBR2024!D582</f>
        <v>0</v>
      </c>
    </row>
    <row r="583" spans="1:8" ht="14.1" customHeight="1" x14ac:dyDescent="0.25">
      <c r="A583" s="365" t="s">
        <v>143</v>
      </c>
      <c r="B583" s="364">
        <v>13438</v>
      </c>
      <c r="C583" s="364">
        <v>-121</v>
      </c>
      <c r="D583" s="364">
        <v>13559</v>
      </c>
      <c r="E583" s="466">
        <v>4354</v>
      </c>
      <c r="F583" s="466">
        <v>9084</v>
      </c>
      <c r="H583" s="377">
        <f>D583-BEBR2024!D583</f>
        <v>0</v>
      </c>
    </row>
    <row r="584" spans="1:8" ht="14.1" customHeight="1" x14ac:dyDescent="0.25">
      <c r="A584" s="365" t="s">
        <v>516</v>
      </c>
      <c r="B584" s="366" t="s">
        <v>516</v>
      </c>
      <c r="C584" s="366" t="s">
        <v>516</v>
      </c>
      <c r="D584" s="466" t="s">
        <v>516</v>
      </c>
      <c r="E584" s="466" t="s">
        <v>516</v>
      </c>
      <c r="F584" s="466" t="s">
        <v>516</v>
      </c>
      <c r="H584" s="377" t="e">
        <f>D584-BEBR2024!D584</f>
        <v>#VALUE!</v>
      </c>
    </row>
    <row r="585" spans="1:8" ht="14.1" customHeight="1" x14ac:dyDescent="0.25">
      <c r="A585" s="367" t="s">
        <v>581</v>
      </c>
      <c r="B585" s="364">
        <v>583505</v>
      </c>
      <c r="C585" s="364">
        <v>29962</v>
      </c>
      <c r="D585" s="364">
        <v>553543</v>
      </c>
      <c r="E585" s="466">
        <v>1531</v>
      </c>
      <c r="F585" s="466">
        <v>581974</v>
      </c>
      <c r="H585" s="377">
        <f>D585-BEBR2024!D585</f>
        <v>0</v>
      </c>
    </row>
    <row r="586" spans="1:8" ht="14.1" customHeight="1" x14ac:dyDescent="0.25">
      <c r="A586" s="365" t="s">
        <v>466</v>
      </c>
      <c r="B586" s="364">
        <v>80940</v>
      </c>
      <c r="C586" s="364">
        <v>9452</v>
      </c>
      <c r="D586" s="364">
        <v>71488</v>
      </c>
      <c r="E586" s="466">
        <v>26</v>
      </c>
      <c r="F586" s="466">
        <v>80914</v>
      </c>
      <c r="H586" s="377">
        <f>D586-BEBR2024!D586</f>
        <v>0</v>
      </c>
    </row>
    <row r="587" spans="1:8" ht="14.1" customHeight="1" x14ac:dyDescent="0.25">
      <c r="A587" s="365" t="s">
        <v>467</v>
      </c>
      <c r="B587" s="364">
        <v>5262</v>
      </c>
      <c r="C587" s="364">
        <v>83</v>
      </c>
      <c r="D587" s="364">
        <v>5179</v>
      </c>
      <c r="E587" s="466">
        <v>0</v>
      </c>
      <c r="F587" s="466">
        <v>5262</v>
      </c>
      <c r="H587" s="377">
        <f>D587-BEBR2024!D587</f>
        <v>0</v>
      </c>
    </row>
    <row r="588" spans="1:8" ht="14.1" customHeight="1" x14ac:dyDescent="0.25">
      <c r="A588" s="365" t="s">
        <v>468</v>
      </c>
      <c r="B588" s="364">
        <v>23750</v>
      </c>
      <c r="C588" s="364">
        <v>1490</v>
      </c>
      <c r="D588" s="364">
        <v>22260</v>
      </c>
      <c r="E588" s="466">
        <v>0</v>
      </c>
      <c r="F588" s="466">
        <v>23750</v>
      </c>
      <c r="H588" s="377">
        <f>D588-BEBR2024!D588</f>
        <v>0</v>
      </c>
    </row>
    <row r="589" spans="1:8" ht="14.1" customHeight="1" x14ac:dyDescent="0.25">
      <c r="A589" s="365" t="s">
        <v>469</v>
      </c>
      <c r="B589" s="364">
        <v>41264</v>
      </c>
      <c r="C589" s="364">
        <v>3913</v>
      </c>
      <c r="D589" s="364">
        <v>37351</v>
      </c>
      <c r="E589" s="466">
        <v>0</v>
      </c>
      <c r="F589" s="466">
        <v>41264</v>
      </c>
      <c r="H589" s="377">
        <f>D589-BEBR2024!D589</f>
        <v>0</v>
      </c>
    </row>
    <row r="590" spans="1:8" ht="14.1" customHeight="1" x14ac:dyDescent="0.25">
      <c r="A590" s="365" t="s">
        <v>470</v>
      </c>
      <c r="B590" s="364">
        <v>97337</v>
      </c>
      <c r="C590" s="364">
        <v>3645</v>
      </c>
      <c r="D590" s="364">
        <v>93692</v>
      </c>
      <c r="E590" s="466">
        <v>0</v>
      </c>
      <c r="F590" s="466">
        <v>97337</v>
      </c>
      <c r="H590" s="377">
        <f>D590-BEBR2024!D590</f>
        <v>0</v>
      </c>
    </row>
    <row r="591" spans="1:8" ht="14.1" customHeight="1" x14ac:dyDescent="0.25">
      <c r="A591" s="365" t="s">
        <v>471</v>
      </c>
      <c r="B591" s="364">
        <v>24334</v>
      </c>
      <c r="C591" s="364">
        <v>1237</v>
      </c>
      <c r="D591" s="364">
        <v>23097</v>
      </c>
      <c r="E591" s="466">
        <v>0</v>
      </c>
      <c r="F591" s="466">
        <v>24334</v>
      </c>
      <c r="H591" s="377">
        <f>D591-BEBR2024!D591</f>
        <v>0</v>
      </c>
    </row>
    <row r="592" spans="1:8" ht="14.1" customHeight="1" x14ac:dyDescent="0.25">
      <c r="A592" s="365" t="s">
        <v>124</v>
      </c>
      <c r="B592" s="364">
        <v>72</v>
      </c>
      <c r="C592" s="364">
        <v>0</v>
      </c>
      <c r="D592" s="364">
        <v>72</v>
      </c>
      <c r="E592" s="466">
        <v>0</v>
      </c>
      <c r="F592" s="466">
        <v>72</v>
      </c>
      <c r="H592" s="377">
        <f>D592-BEBR2024!D592</f>
        <v>0</v>
      </c>
    </row>
    <row r="593" spans="1:8" ht="14.1" customHeight="1" x14ac:dyDescent="0.25">
      <c r="A593" s="365" t="s">
        <v>472</v>
      </c>
      <c r="B593" s="364">
        <v>13008</v>
      </c>
      <c r="C593" s="364">
        <v>50</v>
      </c>
      <c r="D593" s="364">
        <v>12958</v>
      </c>
      <c r="E593" s="466">
        <v>0</v>
      </c>
      <c r="F593" s="466">
        <v>13008</v>
      </c>
      <c r="H593" s="377">
        <f>D593-BEBR2024!D593</f>
        <v>0</v>
      </c>
    </row>
    <row r="594" spans="1:8" ht="14.1" customHeight="1" x14ac:dyDescent="0.25">
      <c r="A594" s="365" t="s">
        <v>473</v>
      </c>
      <c r="B594" s="364">
        <v>3015</v>
      </c>
      <c r="C594" s="364">
        <v>173</v>
      </c>
      <c r="D594" s="364">
        <v>2842</v>
      </c>
      <c r="E594" s="466">
        <v>0</v>
      </c>
      <c r="F594" s="466">
        <v>3015</v>
      </c>
      <c r="H594" s="377">
        <f>D594-BEBR2024!D594</f>
        <v>0</v>
      </c>
    </row>
    <row r="595" spans="1:8" ht="14.1" customHeight="1" x14ac:dyDescent="0.25">
      <c r="A595" s="365" t="s">
        <v>474</v>
      </c>
      <c r="B595" s="364">
        <v>32131</v>
      </c>
      <c r="C595" s="364">
        <v>1989</v>
      </c>
      <c r="D595" s="364">
        <v>30142</v>
      </c>
      <c r="E595" s="466">
        <v>0</v>
      </c>
      <c r="F595" s="466">
        <v>32131</v>
      </c>
      <c r="H595" s="377">
        <f>D595-BEBR2024!D595</f>
        <v>0</v>
      </c>
    </row>
    <row r="596" spans="1:8" ht="14.1" customHeight="1" x14ac:dyDescent="0.25">
      <c r="A596" s="365" t="s">
        <v>475</v>
      </c>
      <c r="B596" s="364">
        <v>2065</v>
      </c>
      <c r="C596" s="364">
        <v>79</v>
      </c>
      <c r="D596" s="364">
        <v>1986</v>
      </c>
      <c r="E596" s="466">
        <v>0</v>
      </c>
      <c r="F596" s="466">
        <v>2065</v>
      </c>
      <c r="H596" s="377">
        <f>D596-BEBR2024!D596</f>
        <v>0</v>
      </c>
    </row>
    <row r="597" spans="1:8" ht="14.1" customHeight="1" x14ac:dyDescent="0.25">
      <c r="A597" s="365" t="s">
        <v>476</v>
      </c>
      <c r="B597" s="364">
        <v>14313</v>
      </c>
      <c r="C597" s="364">
        <v>1681</v>
      </c>
      <c r="D597" s="364">
        <v>12632</v>
      </c>
      <c r="E597" s="466">
        <v>0</v>
      </c>
      <c r="F597" s="466">
        <v>14313</v>
      </c>
      <c r="H597" s="377">
        <f>D597-BEBR2024!D597</f>
        <v>0</v>
      </c>
    </row>
    <row r="598" spans="1:8" ht="14.1" customHeight="1" x14ac:dyDescent="0.25">
      <c r="A598" s="365" t="s">
        <v>477</v>
      </c>
      <c r="B598" s="364">
        <v>44935</v>
      </c>
      <c r="C598" s="364">
        <v>1855</v>
      </c>
      <c r="D598" s="364">
        <v>43080</v>
      </c>
      <c r="E598" s="466">
        <v>6</v>
      </c>
      <c r="F598" s="466">
        <v>44929</v>
      </c>
      <c r="H598" s="377">
        <f>D598-BEBR2024!D598</f>
        <v>0</v>
      </c>
    </row>
    <row r="599" spans="1:8" ht="14.1" customHeight="1" x14ac:dyDescent="0.25">
      <c r="A599" s="365" t="s">
        <v>478</v>
      </c>
      <c r="B599" s="364">
        <v>1560</v>
      </c>
      <c r="C599" s="364">
        <v>18</v>
      </c>
      <c r="D599" s="364">
        <v>1542</v>
      </c>
      <c r="E599" s="466">
        <v>0</v>
      </c>
      <c r="F599" s="466">
        <v>1560</v>
      </c>
      <c r="H599" s="377">
        <f>D599-BEBR2024!D599</f>
        <v>0</v>
      </c>
    </row>
    <row r="600" spans="1:8" ht="14.1" customHeight="1" x14ac:dyDescent="0.25">
      <c r="A600" s="365" t="s">
        <v>479</v>
      </c>
      <c r="B600" s="364">
        <v>3405</v>
      </c>
      <c r="C600" s="364">
        <v>41</v>
      </c>
      <c r="D600" s="364">
        <v>3364</v>
      </c>
      <c r="E600" s="466">
        <v>0</v>
      </c>
      <c r="F600" s="466">
        <v>3405</v>
      </c>
      <c r="H600" s="377">
        <f>D600-BEBR2024!D600</f>
        <v>0</v>
      </c>
    </row>
    <row r="601" spans="1:8" ht="14.1" customHeight="1" x14ac:dyDescent="0.25">
      <c r="A601" s="365" t="s">
        <v>480</v>
      </c>
      <c r="B601" s="364">
        <v>65008</v>
      </c>
      <c r="C601" s="364">
        <v>2412</v>
      </c>
      <c r="D601" s="364">
        <v>62596</v>
      </c>
      <c r="E601" s="466">
        <v>0</v>
      </c>
      <c r="F601" s="466">
        <v>65008</v>
      </c>
      <c r="H601" s="377">
        <f>D601-BEBR2024!D601</f>
        <v>0</v>
      </c>
    </row>
    <row r="602" spans="1:8" ht="14.1" customHeight="1" x14ac:dyDescent="0.25">
      <c r="A602" s="365" t="s">
        <v>481</v>
      </c>
      <c r="B602" s="364">
        <v>13449</v>
      </c>
      <c r="C602" s="364">
        <v>584</v>
      </c>
      <c r="D602" s="364">
        <v>12865</v>
      </c>
      <c r="E602" s="466">
        <v>0</v>
      </c>
      <c r="F602" s="466">
        <v>13449</v>
      </c>
      <c r="H602" s="377">
        <f>D602-BEBR2024!D602</f>
        <v>0</v>
      </c>
    </row>
    <row r="603" spans="1:8" ht="14.1" customHeight="1" x14ac:dyDescent="0.25">
      <c r="A603" s="365" t="s">
        <v>143</v>
      </c>
      <c r="B603" s="364">
        <v>117657</v>
      </c>
      <c r="C603" s="364">
        <v>1260</v>
      </c>
      <c r="D603" s="364">
        <v>116397</v>
      </c>
      <c r="E603" s="466">
        <v>1499</v>
      </c>
      <c r="F603" s="466">
        <v>116158</v>
      </c>
      <c r="H603" s="377">
        <f>D603-BEBR2024!D603</f>
        <v>0</v>
      </c>
    </row>
    <row r="604" spans="1:8" ht="14.1" customHeight="1" x14ac:dyDescent="0.25">
      <c r="A604" s="365" t="s">
        <v>516</v>
      </c>
      <c r="B604" s="366" t="s">
        <v>516</v>
      </c>
      <c r="C604" s="366" t="s">
        <v>516</v>
      </c>
      <c r="D604" s="466" t="s">
        <v>516</v>
      </c>
      <c r="E604" s="466" t="s">
        <v>516</v>
      </c>
      <c r="F604" s="466" t="s">
        <v>516</v>
      </c>
      <c r="H604" s="377" t="e">
        <f>D604-BEBR2024!D604</f>
        <v>#VALUE!</v>
      </c>
    </row>
    <row r="605" spans="1:8" ht="14.1" customHeight="1" x14ac:dyDescent="0.25">
      <c r="A605" s="367" t="s">
        <v>582</v>
      </c>
      <c r="B605" s="364">
        <v>36168</v>
      </c>
      <c r="C605" s="364">
        <v>2404</v>
      </c>
      <c r="D605" s="364">
        <v>33764</v>
      </c>
      <c r="E605" s="466">
        <v>2430</v>
      </c>
      <c r="F605" s="466">
        <v>33738</v>
      </c>
      <c r="H605" s="377">
        <f>D605-BEBR2024!D605</f>
        <v>0</v>
      </c>
    </row>
    <row r="606" spans="1:8" ht="14.1" customHeight="1" x14ac:dyDescent="0.25">
      <c r="A606" s="365" t="s">
        <v>483</v>
      </c>
      <c r="B606" s="364">
        <v>325</v>
      </c>
      <c r="C606" s="364">
        <v>51</v>
      </c>
      <c r="D606" s="364">
        <v>274</v>
      </c>
      <c r="E606" s="466">
        <v>0</v>
      </c>
      <c r="F606" s="466">
        <v>325</v>
      </c>
      <c r="H606" s="377">
        <f>D606-BEBR2024!D606</f>
        <v>0</v>
      </c>
    </row>
    <row r="607" spans="1:8" ht="14.1" customHeight="1" x14ac:dyDescent="0.25">
      <c r="A607" s="365" t="s">
        <v>484</v>
      </c>
      <c r="B607" s="364">
        <v>460</v>
      </c>
      <c r="C607" s="364">
        <v>34</v>
      </c>
      <c r="D607" s="364">
        <v>426</v>
      </c>
      <c r="E607" s="466">
        <v>0</v>
      </c>
      <c r="F607" s="466">
        <v>460</v>
      </c>
      <c r="H607" s="377">
        <f>D607-BEBR2024!D607</f>
        <v>0</v>
      </c>
    </row>
    <row r="608" spans="1:8" ht="14.1" customHeight="1" x14ac:dyDescent="0.25">
      <c r="A608" s="365" t="s">
        <v>143</v>
      </c>
      <c r="B608" s="364">
        <v>35383</v>
      </c>
      <c r="C608" s="364">
        <v>2319</v>
      </c>
      <c r="D608" s="364">
        <v>33064</v>
      </c>
      <c r="E608" s="466">
        <v>2430</v>
      </c>
      <c r="F608" s="466">
        <v>32953</v>
      </c>
      <c r="H608" s="377">
        <f>D608-BEBR2024!D608</f>
        <v>0</v>
      </c>
    </row>
    <row r="609" spans="1:8" ht="14.1" customHeight="1" x14ac:dyDescent="0.25">
      <c r="A609" s="365" t="s">
        <v>516</v>
      </c>
      <c r="B609" s="366" t="s">
        <v>516</v>
      </c>
      <c r="C609" s="364" t="s">
        <v>516</v>
      </c>
      <c r="D609" s="466" t="s">
        <v>516</v>
      </c>
      <c r="E609" s="466" t="s">
        <v>516</v>
      </c>
      <c r="F609" s="466" t="s">
        <v>516</v>
      </c>
      <c r="H609" s="377" t="e">
        <f>D609-BEBR2024!D609</f>
        <v>#VALUE!</v>
      </c>
    </row>
    <row r="610" spans="1:8" ht="14.1" customHeight="1" x14ac:dyDescent="0.25">
      <c r="A610" s="367" t="s">
        <v>583</v>
      </c>
      <c r="B610" s="364">
        <v>83342</v>
      </c>
      <c r="C610" s="364">
        <v>8037</v>
      </c>
      <c r="D610" s="364">
        <v>75305</v>
      </c>
      <c r="E610" s="466">
        <v>1377</v>
      </c>
      <c r="F610" s="466">
        <v>81965</v>
      </c>
      <c r="H610" s="377">
        <f>D610-BEBR2024!D610</f>
        <v>0</v>
      </c>
    </row>
    <row r="611" spans="1:8" ht="14.1" customHeight="1" x14ac:dyDescent="0.25">
      <c r="A611" s="365" t="s">
        <v>486</v>
      </c>
      <c r="B611" s="364">
        <v>6158</v>
      </c>
      <c r="C611" s="364">
        <v>239</v>
      </c>
      <c r="D611" s="364">
        <v>5919</v>
      </c>
      <c r="E611" s="466">
        <v>40</v>
      </c>
      <c r="F611" s="466">
        <v>6118</v>
      </c>
      <c r="H611" s="377">
        <f>D611-BEBR2024!D611</f>
        <v>0</v>
      </c>
    </row>
    <row r="612" spans="1:8" ht="14.1" customHeight="1" x14ac:dyDescent="0.25">
      <c r="A612" s="365" t="s">
        <v>487</v>
      </c>
      <c r="B612" s="364">
        <v>8901</v>
      </c>
      <c r="C612" s="364">
        <v>3040</v>
      </c>
      <c r="D612" s="364">
        <v>5861</v>
      </c>
      <c r="E612" s="466">
        <v>0</v>
      </c>
      <c r="F612" s="466">
        <v>8901</v>
      </c>
      <c r="H612" s="377">
        <f>D612-BEBR2024!D612</f>
        <v>0</v>
      </c>
    </row>
    <row r="613" spans="1:8" ht="14.1" customHeight="1" x14ac:dyDescent="0.25">
      <c r="A613" s="365" t="s">
        <v>488</v>
      </c>
      <c r="B613" s="364">
        <v>579</v>
      </c>
      <c r="C613" s="364">
        <v>23</v>
      </c>
      <c r="D613" s="364">
        <v>556</v>
      </c>
      <c r="E613" s="466">
        <v>0</v>
      </c>
      <c r="F613" s="466">
        <v>579</v>
      </c>
      <c r="H613" s="377">
        <f>D613-BEBR2024!D613</f>
        <v>0</v>
      </c>
    </row>
    <row r="614" spans="1:8" ht="14.1" customHeight="1" x14ac:dyDescent="0.25">
      <c r="A614" s="365" t="s">
        <v>143</v>
      </c>
      <c r="B614" s="364">
        <v>67704</v>
      </c>
      <c r="C614" s="364">
        <v>4735</v>
      </c>
      <c r="D614" s="364">
        <v>62969</v>
      </c>
      <c r="E614" s="466">
        <v>1337</v>
      </c>
      <c r="F614" s="466">
        <v>66367</v>
      </c>
      <c r="H614" s="377">
        <f>D614-BEBR2024!D614</f>
        <v>0</v>
      </c>
    </row>
    <row r="615" spans="1:8" ht="14.1" customHeight="1" x14ac:dyDescent="0.25">
      <c r="A615" s="365" t="s">
        <v>516</v>
      </c>
      <c r="B615" s="366" t="s">
        <v>516</v>
      </c>
      <c r="C615" s="364" t="s">
        <v>516</v>
      </c>
      <c r="D615" s="466" t="s">
        <v>516</v>
      </c>
      <c r="E615" s="466" t="s">
        <v>516</v>
      </c>
      <c r="F615" s="466" t="s">
        <v>516</v>
      </c>
      <c r="H615" s="377" t="e">
        <f>D615-BEBR2024!D615</f>
        <v>#VALUE!</v>
      </c>
    </row>
    <row r="616" spans="1:8" ht="14.1" customHeight="1" x14ac:dyDescent="0.25">
      <c r="A616" s="367" t="s">
        <v>584</v>
      </c>
      <c r="B616" s="364">
        <v>25497</v>
      </c>
      <c r="C616" s="364">
        <v>179</v>
      </c>
      <c r="D616" s="364">
        <v>25318</v>
      </c>
      <c r="E616" s="466">
        <v>1564</v>
      </c>
      <c r="F616" s="466">
        <v>23933</v>
      </c>
      <c r="H616" s="377">
        <f>D616-BEBR2024!D616</f>
        <v>0</v>
      </c>
    </row>
    <row r="617" spans="1:8" ht="14.1" customHeight="1" x14ac:dyDescent="0.25">
      <c r="A617" s="365" t="s">
        <v>490</v>
      </c>
      <c r="B617" s="364">
        <v>293</v>
      </c>
      <c r="C617" s="364">
        <v>-8</v>
      </c>
      <c r="D617" s="364">
        <v>301</v>
      </c>
      <c r="E617" s="466">
        <v>0</v>
      </c>
      <c r="F617" s="466">
        <v>293</v>
      </c>
      <c r="H617" s="377">
        <f>D617-BEBR2024!D617</f>
        <v>0</v>
      </c>
    </row>
    <row r="618" spans="1:8" ht="14.1" customHeight="1" x14ac:dyDescent="0.25">
      <c r="A618" s="365" t="s">
        <v>491</v>
      </c>
      <c r="B618" s="364">
        <v>3599</v>
      </c>
      <c r="C618" s="364">
        <v>-61</v>
      </c>
      <c r="D618" s="364">
        <v>3660</v>
      </c>
      <c r="E618" s="466">
        <v>0</v>
      </c>
      <c r="F618" s="466">
        <v>3599</v>
      </c>
      <c r="H618" s="377">
        <f>D618-BEBR2024!D618</f>
        <v>0</v>
      </c>
    </row>
    <row r="619" spans="1:8" ht="14.1" customHeight="1" x14ac:dyDescent="0.25">
      <c r="A619" s="365" t="s">
        <v>492</v>
      </c>
      <c r="B619" s="364">
        <v>247</v>
      </c>
      <c r="C619" s="364">
        <v>10</v>
      </c>
      <c r="D619" s="364">
        <v>237</v>
      </c>
      <c r="E619" s="466">
        <v>0</v>
      </c>
      <c r="F619" s="466">
        <v>247</v>
      </c>
      <c r="H619" s="377">
        <f>D619-BEBR2024!D619</f>
        <v>0</v>
      </c>
    </row>
    <row r="620" spans="1:8" ht="14.1" customHeight="1" x14ac:dyDescent="0.25">
      <c r="A620" s="365" t="s">
        <v>493</v>
      </c>
      <c r="B620" s="364">
        <v>758</v>
      </c>
      <c r="C620" s="364">
        <v>26</v>
      </c>
      <c r="D620" s="364">
        <v>732</v>
      </c>
      <c r="E620" s="466">
        <v>0</v>
      </c>
      <c r="F620" s="466">
        <v>758</v>
      </c>
      <c r="H620" s="377">
        <f>D620-BEBR2024!D620</f>
        <v>0</v>
      </c>
    </row>
    <row r="621" spans="1:8" ht="14.1" customHeight="1" x14ac:dyDescent="0.25">
      <c r="A621" s="365" t="s">
        <v>494</v>
      </c>
      <c r="B621" s="364">
        <v>375</v>
      </c>
      <c r="C621" s="364">
        <v>4</v>
      </c>
      <c r="D621" s="364">
        <v>371</v>
      </c>
      <c r="E621" s="466">
        <v>0</v>
      </c>
      <c r="F621" s="466">
        <v>375</v>
      </c>
      <c r="H621" s="377">
        <f>D621-BEBR2024!D621</f>
        <v>0</v>
      </c>
    </row>
    <row r="622" spans="1:8" ht="14.1" customHeight="1" x14ac:dyDescent="0.25">
      <c r="A622" s="365" t="s">
        <v>143</v>
      </c>
      <c r="B622" s="364">
        <v>20225</v>
      </c>
      <c r="C622" s="364">
        <v>208</v>
      </c>
      <c r="D622" s="364">
        <v>20017</v>
      </c>
      <c r="E622" s="466">
        <v>1564</v>
      </c>
      <c r="F622" s="466">
        <v>18661</v>
      </c>
      <c r="H622" s="377">
        <f>D622-BEBR2024!D622</f>
        <v>0</v>
      </c>
    </row>
    <row r="623" spans="1:8" ht="14.1" customHeight="1" x14ac:dyDescent="0.25">
      <c r="A623" s="365" t="s">
        <v>516</v>
      </c>
      <c r="B623" s="364"/>
      <c r="C623" s="364"/>
      <c r="D623" s="364"/>
      <c r="E623" s="364"/>
      <c r="F623" s="364"/>
      <c r="H623" s="377">
        <f>D623-BEBR2024!D623</f>
        <v>0</v>
      </c>
    </row>
    <row r="624" spans="1:8" ht="14.1" customHeight="1" x14ac:dyDescent="0.25">
      <c r="A624" s="367" t="s">
        <v>585</v>
      </c>
      <c r="B624" s="368">
        <v>22634867</v>
      </c>
      <c r="C624" s="368">
        <v>1096680</v>
      </c>
      <c r="D624" s="368">
        <v>21538187</v>
      </c>
      <c r="E624" s="368">
        <v>104129</v>
      </c>
      <c r="F624" s="368">
        <v>22530738</v>
      </c>
      <c r="H624" s="377">
        <f>D624-BEBR2024!D624</f>
        <v>0</v>
      </c>
    </row>
    <row r="625" spans="1:8" ht="14.1" customHeight="1" x14ac:dyDescent="0.25">
      <c r="A625" s="365" t="s">
        <v>586</v>
      </c>
      <c r="B625" s="366">
        <v>11355391</v>
      </c>
      <c r="C625" s="366">
        <v>523618</v>
      </c>
      <c r="D625" s="366">
        <v>10831773</v>
      </c>
      <c r="E625" s="366">
        <v>17253</v>
      </c>
      <c r="F625" s="366">
        <v>11338138</v>
      </c>
      <c r="H625" s="377">
        <f>D625-BEBR2024!D625</f>
        <v>0</v>
      </c>
    </row>
    <row r="626" spans="1:8" ht="14.1" customHeight="1" x14ac:dyDescent="0.25">
      <c r="A626" s="365" t="s">
        <v>143</v>
      </c>
      <c r="B626" s="366">
        <v>11279476</v>
      </c>
      <c r="C626" s="366">
        <v>573062</v>
      </c>
      <c r="D626" s="366">
        <v>10706414</v>
      </c>
      <c r="E626" s="366">
        <v>86876</v>
      </c>
      <c r="F626" s="366">
        <v>11192600</v>
      </c>
      <c r="H626" s="377">
        <f>D626-BEBR2024!D626</f>
        <v>0</v>
      </c>
    </row>
    <row r="627" spans="1:8" ht="14.1" customHeight="1" x14ac:dyDescent="0.25">
      <c r="A627" s="369"/>
      <c r="D627" s="366"/>
      <c r="E627" s="366"/>
      <c r="F627" s="366"/>
    </row>
    <row r="628" spans="1:8" ht="14.1" customHeight="1" x14ac:dyDescent="0.25">
      <c r="A628" s="370" t="s">
        <v>497</v>
      </c>
      <c r="D628" s="366"/>
      <c r="E628" s="366"/>
      <c r="F628" s="366"/>
    </row>
    <row r="629" spans="1:8" ht="14.1" customHeight="1" x14ac:dyDescent="0.25">
      <c r="A629" s="371" t="s">
        <v>498</v>
      </c>
      <c r="D629" s="366"/>
      <c r="E629" s="366"/>
      <c r="F629" s="366"/>
    </row>
    <row r="630" spans="1:8" ht="14.1" customHeight="1" x14ac:dyDescent="0.25">
      <c r="A630" s="371" t="s">
        <v>499</v>
      </c>
    </row>
    <row r="631" spans="1:8" ht="14.1" customHeight="1" x14ac:dyDescent="0.25"/>
    <row r="632" spans="1:8" ht="26.45" customHeight="1" x14ac:dyDescent="0.25">
      <c r="A632" s="480" t="s">
        <v>587</v>
      </c>
      <c r="B632" s="480"/>
      <c r="C632" s="480"/>
      <c r="D632" s="480"/>
      <c r="E632" s="480"/>
      <c r="F632" s="480"/>
    </row>
  </sheetData>
  <mergeCells count="2">
    <mergeCell ref="A1:F1"/>
    <mergeCell ref="A632:F632"/>
  </mergeCells>
  <conditionalFormatting sqref="B63:B89">
    <cfRule type="expression" dxfId="530" priority="60" stopIfTrue="1">
      <formula>NOT(ISERROR(SEARCH("County",B63)))</formula>
    </cfRule>
  </conditionalFormatting>
  <conditionalFormatting sqref="B344:B360">
    <cfRule type="expression" dxfId="529" priority="2" stopIfTrue="1">
      <formula>NOT(ISERROR(SEARCH("County",B344)))</formula>
    </cfRule>
  </conditionalFormatting>
  <conditionalFormatting sqref="B8:C23">
    <cfRule type="expression" dxfId="528" priority="5" stopIfTrue="1">
      <formula>NOT(ISERROR(SEARCH("County",B8)))</formula>
    </cfRule>
  </conditionalFormatting>
  <conditionalFormatting sqref="B25:C33">
    <cfRule type="expression" dxfId="527" priority="6" stopIfTrue="1">
      <formula>NOT(ISERROR(SEARCH("County",B25)))</formula>
    </cfRule>
  </conditionalFormatting>
  <conditionalFormatting sqref="B35:C40">
    <cfRule type="expression" dxfId="526" priority="7" stopIfTrue="1">
      <formula>NOT(ISERROR(SEARCH("County",B35)))</formula>
    </cfRule>
  </conditionalFormatting>
  <conditionalFormatting sqref="B42:C61">
    <cfRule type="expression" dxfId="525" priority="8" stopIfTrue="1">
      <formula>NOT(ISERROR(SEARCH("County",B42)))</formula>
    </cfRule>
  </conditionalFormatting>
  <conditionalFormatting sqref="B90:C98">
    <cfRule type="expression" dxfId="524" priority="9" stopIfTrue="1">
      <formula>NOT(ISERROR(SEARCH("County",B90)))</formula>
    </cfRule>
  </conditionalFormatting>
  <conditionalFormatting sqref="B100:C120">
    <cfRule type="expression" dxfId="523" priority="10" stopIfTrue="1">
      <formula>NOT(ISERROR(SEARCH("County",B100)))</formula>
    </cfRule>
  </conditionalFormatting>
  <conditionalFormatting sqref="B122:C125">
    <cfRule type="expression" dxfId="522" priority="11" stopIfTrue="1">
      <formula>NOT(ISERROR(SEARCH("County",B122)))</formula>
    </cfRule>
  </conditionalFormatting>
  <conditionalFormatting sqref="B127:C129">
    <cfRule type="expression" dxfId="521" priority="12" stopIfTrue="1">
      <formula>NOT(ISERROR(SEARCH("County",B127)))</formula>
    </cfRule>
  </conditionalFormatting>
  <conditionalFormatting sqref="B131:C146">
    <cfRule type="expression" dxfId="520" priority="13" stopIfTrue="1">
      <formula>NOT(ISERROR(SEARCH("County",B131)))</formula>
    </cfRule>
  </conditionalFormatting>
  <conditionalFormatting sqref="B148:C154">
    <cfRule type="expression" dxfId="519" priority="14" stopIfTrue="1">
      <formula>NOT(ISERROR(SEARCH("County",B148)))</formula>
    </cfRule>
  </conditionalFormatting>
  <conditionalFormatting sqref="B156:C159">
    <cfRule type="expression" dxfId="518" priority="15" stopIfTrue="1">
      <formula>NOT(ISERROR(SEARCH("County",B156)))</formula>
    </cfRule>
  </conditionalFormatting>
  <conditionalFormatting sqref="B161:C168">
    <cfRule type="expression" dxfId="517" priority="16" stopIfTrue="1">
      <formula>NOT(ISERROR(SEARCH("County",B161)))</formula>
    </cfRule>
  </conditionalFormatting>
  <conditionalFormatting sqref="B170:C174">
    <cfRule type="expression" dxfId="516" priority="17" stopIfTrue="1">
      <formula>NOT(ISERROR(SEARCH("County",B170)))</formula>
    </cfRule>
  </conditionalFormatting>
  <conditionalFormatting sqref="B176:C178">
    <cfRule type="expression" dxfId="515" priority="18" stopIfTrue="1">
      <formula>NOT(ISERROR(SEARCH("County",B176)))</formula>
    </cfRule>
  </conditionalFormatting>
  <conditionalFormatting sqref="B180:C183">
    <cfRule type="expression" dxfId="514" priority="19" stopIfTrue="1">
      <formula>NOT(ISERROR(SEARCH("County",B180)))</formula>
    </cfRule>
  </conditionalFormatting>
  <conditionalFormatting sqref="B185:C189">
    <cfRule type="expression" dxfId="513" priority="20" stopIfTrue="1">
      <formula>NOT(ISERROR(SEARCH("County",B185)))</formula>
    </cfRule>
  </conditionalFormatting>
  <conditionalFormatting sqref="B191:C195">
    <cfRule type="expression" dxfId="512" priority="21" stopIfTrue="1">
      <formula>NOT(ISERROR(SEARCH("County",B191)))</formula>
    </cfRule>
  </conditionalFormatting>
  <conditionalFormatting sqref="B197:C200">
    <cfRule type="expression" dxfId="511" priority="22" stopIfTrue="1">
      <formula>NOT(ISERROR(SEARCH("County",B197)))</formula>
    </cfRule>
  </conditionalFormatting>
  <conditionalFormatting sqref="B202:C217">
    <cfRule type="expression" dxfId="510" priority="23" stopIfTrue="1">
      <formula>NOT(ISERROR(SEARCH("County",B202)))</formula>
    </cfRule>
  </conditionalFormatting>
  <conditionalFormatting sqref="B219:C233">
    <cfRule type="expression" dxfId="509" priority="24" stopIfTrue="1">
      <formula>NOT(ISERROR(SEARCH("County",B219)))</formula>
    </cfRule>
  </conditionalFormatting>
  <conditionalFormatting sqref="B235:C247">
    <cfRule type="expression" dxfId="508" priority="25" stopIfTrue="1">
      <formula>NOT(ISERROR(SEARCH("County",B235)))</formula>
    </cfRule>
  </conditionalFormatting>
  <conditionalFormatting sqref="B249:C255">
    <cfRule type="expression" dxfId="507" priority="26" stopIfTrue="1">
      <formula>NOT(ISERROR(SEARCH("County",B249)))</formula>
    </cfRule>
  </conditionalFormatting>
  <conditionalFormatting sqref="B257:C272">
    <cfRule type="expression" dxfId="506" priority="27" stopIfTrue="1">
      <formula>NOT(ISERROR(SEARCH("County",B257)))</formula>
    </cfRule>
  </conditionalFormatting>
  <conditionalFormatting sqref="B274:C281">
    <cfRule type="expression" dxfId="505" priority="28" stopIfTrue="1">
      <formula>NOT(ISERROR(SEARCH("County",B274)))</formula>
    </cfRule>
  </conditionalFormatting>
  <conditionalFormatting sqref="B283:C285">
    <cfRule type="expression" dxfId="504" priority="29" stopIfTrue="1">
      <formula>NOT(ISERROR(SEARCH("County",B283)))</formula>
    </cfRule>
  </conditionalFormatting>
  <conditionalFormatting sqref="B287:C296">
    <cfRule type="expression" dxfId="503" priority="30" stopIfTrue="1">
      <formula>NOT(ISERROR(SEARCH("County",B287)))</formula>
    </cfRule>
  </conditionalFormatting>
  <conditionalFormatting sqref="B298:C300">
    <cfRule type="expression" dxfId="502" priority="31" stopIfTrue="1">
      <formula>NOT(ISERROR(SEARCH("County",B298)))</formula>
    </cfRule>
  </conditionalFormatting>
  <conditionalFormatting sqref="B302:C306">
    <cfRule type="expression" dxfId="501" priority="32" stopIfTrue="1">
      <formula>NOT(ISERROR(SEARCH("County",B302)))</formula>
    </cfRule>
  </conditionalFormatting>
  <conditionalFormatting sqref="B308:C315">
    <cfRule type="expression" dxfId="500" priority="33" stopIfTrue="1">
      <formula>NOT(ISERROR(SEARCH("County",B308)))</formula>
    </cfRule>
  </conditionalFormatting>
  <conditionalFormatting sqref="B317:C323">
    <cfRule type="expression" dxfId="499" priority="34" stopIfTrue="1">
      <formula>NOT(ISERROR(SEARCH("County",B317)))</formula>
    </cfRule>
  </conditionalFormatting>
  <conditionalFormatting sqref="B325:C331">
    <cfRule type="expression" dxfId="498" priority="3" stopIfTrue="1">
      <formula>NOT(ISERROR(SEARCH("County",B325)))</formula>
    </cfRule>
  </conditionalFormatting>
  <conditionalFormatting sqref="B333:C334">
    <cfRule type="expression" dxfId="497" priority="36" stopIfTrue="1">
      <formula>NOT(ISERROR(SEARCH("County",B333)))</formula>
    </cfRule>
  </conditionalFormatting>
  <conditionalFormatting sqref="B361:C368">
    <cfRule type="expression" dxfId="496" priority="35" stopIfTrue="1">
      <formula>NOT(ISERROR(SEARCH("County",B361)))</formula>
    </cfRule>
  </conditionalFormatting>
  <conditionalFormatting sqref="B370:C376">
    <cfRule type="expression" dxfId="495" priority="37" stopIfTrue="1">
      <formula>NOT(ISERROR(SEARCH("County",B370)))</formula>
    </cfRule>
  </conditionalFormatting>
  <conditionalFormatting sqref="B378:C394">
    <cfRule type="expression" dxfId="494" priority="38" stopIfTrue="1">
      <formula>NOT(ISERROR(SEARCH("County",B378)))</formula>
    </cfRule>
  </conditionalFormatting>
  <conditionalFormatting sqref="B396:C398">
    <cfRule type="expression" dxfId="493" priority="39" stopIfTrue="1">
      <formula>NOT(ISERROR(SEARCH("County",B396)))</formula>
    </cfRule>
  </conditionalFormatting>
  <conditionalFormatting sqref="B400:C414">
    <cfRule type="expression" dxfId="492" priority="40" stopIfTrue="1">
      <formula>NOT(ISERROR(SEARCH("County",B400)))</formula>
    </cfRule>
  </conditionalFormatting>
  <conditionalFormatting sqref="B416:C419">
    <cfRule type="expression" dxfId="491" priority="41" stopIfTrue="1">
      <formula>NOT(ISERROR(SEARCH("County",B416)))</formula>
    </cfRule>
  </conditionalFormatting>
  <conditionalFormatting sqref="B421:C461">
    <cfRule type="expression" dxfId="490" priority="4" stopIfTrue="1">
      <formula>NOT(ISERROR(SEARCH("County",B421)))</formula>
    </cfRule>
  </conditionalFormatting>
  <conditionalFormatting sqref="B463:C470">
    <cfRule type="expression" dxfId="489" priority="42" stopIfTrue="1">
      <formula>NOT(ISERROR(SEARCH("County",B463)))</formula>
    </cfRule>
  </conditionalFormatting>
  <conditionalFormatting sqref="B472:C472">
    <cfRule type="expression" dxfId="488" priority="45" stopIfTrue="1">
      <formula>NOT(ISERROR(SEARCH("County",B472)))</formula>
    </cfRule>
  </conditionalFormatting>
  <conditionalFormatting sqref="B497:C497">
    <cfRule type="expression" dxfId="487" priority="43" stopIfTrue="1">
      <formula>NOT(ISERROR(SEARCH("County",B497)))</formula>
    </cfRule>
  </conditionalFormatting>
  <conditionalFormatting sqref="B499:C517">
    <cfRule type="expression" dxfId="486" priority="44" stopIfTrue="1">
      <formula>NOT(ISERROR(SEARCH("County",B499)))</formula>
    </cfRule>
  </conditionalFormatting>
  <conditionalFormatting sqref="B519:C525">
    <cfRule type="expression" dxfId="485" priority="46" stopIfTrue="1">
      <formula>NOT(ISERROR(SEARCH("County",B519)))</formula>
    </cfRule>
  </conditionalFormatting>
  <conditionalFormatting sqref="B527:C531">
    <cfRule type="expression" dxfId="484" priority="47" stopIfTrue="1">
      <formula>NOT(ISERROR(SEARCH("County",B527)))</formula>
    </cfRule>
  </conditionalFormatting>
  <conditionalFormatting sqref="B533:C537">
    <cfRule type="expression" dxfId="483" priority="48" stopIfTrue="1">
      <formula>NOT(ISERROR(SEARCH("County",B533)))</formula>
    </cfRule>
  </conditionalFormatting>
  <conditionalFormatting sqref="B539:C543">
    <cfRule type="expression" dxfId="482" priority="49" stopIfTrue="1">
      <formula>NOT(ISERROR(SEARCH("County",B539)))</formula>
    </cfRule>
  </conditionalFormatting>
  <conditionalFormatting sqref="B545:C550">
    <cfRule type="expression" dxfId="481" priority="50" stopIfTrue="1">
      <formula>NOT(ISERROR(SEARCH("County",B545)))</formula>
    </cfRule>
  </conditionalFormatting>
  <conditionalFormatting sqref="B552:C560">
    <cfRule type="expression" dxfId="480" priority="51" stopIfTrue="1">
      <formula>NOT(ISERROR(SEARCH("County",B552)))</formula>
    </cfRule>
  </conditionalFormatting>
  <conditionalFormatting sqref="B562:C562">
    <cfRule type="expression" dxfId="479" priority="54" stopIfTrue="1">
      <formula>NOT(ISERROR(SEARCH("County",B562)))</formula>
    </cfRule>
  </conditionalFormatting>
  <conditionalFormatting sqref="B568:C568">
    <cfRule type="expression" dxfId="478" priority="52" stopIfTrue="1">
      <formula>NOT(ISERROR(SEARCH("County",B568)))</formula>
    </cfRule>
  </conditionalFormatting>
  <conditionalFormatting sqref="B570:C573">
    <cfRule type="expression" dxfId="477" priority="53" stopIfTrue="1">
      <formula>NOT(ISERROR(SEARCH("County",B570)))</formula>
    </cfRule>
  </conditionalFormatting>
  <conditionalFormatting sqref="B575:C577">
    <cfRule type="expression" dxfId="476" priority="55" stopIfTrue="1">
      <formula>NOT(ISERROR(SEARCH("County",B575)))</formula>
    </cfRule>
  </conditionalFormatting>
  <conditionalFormatting sqref="B579:C583">
    <cfRule type="expression" dxfId="475" priority="56" stopIfTrue="1">
      <formula>NOT(ISERROR(SEARCH("County",B579)))</formula>
    </cfRule>
  </conditionalFormatting>
  <conditionalFormatting sqref="B585:C603">
    <cfRule type="expression" dxfId="474" priority="57" stopIfTrue="1">
      <formula>NOT(ISERROR(SEARCH("County",B585)))</formula>
    </cfRule>
  </conditionalFormatting>
  <conditionalFormatting sqref="B605:C608">
    <cfRule type="expression" dxfId="473" priority="58" stopIfTrue="1">
      <formula>NOT(ISERROR(SEARCH("County",B605)))</formula>
    </cfRule>
  </conditionalFormatting>
  <conditionalFormatting sqref="B610:C614">
    <cfRule type="expression" dxfId="472" priority="59" stopIfTrue="1">
      <formula>NOT(ISERROR(SEARCH("County",B610)))</formula>
    </cfRule>
  </conditionalFormatting>
  <conditionalFormatting sqref="C62:C89 B335:B342 C335:C360 B473:B474 C473:C496 B478:B496 B563:B566 C563:C567 C609 C614:C615 B616:C623">
    <cfRule type="expression" dxfId="471" priority="61" stopIfTrue="1">
      <formula>NOT(ISERROR(SEARCH("County",B62)))</formula>
    </cfRule>
  </conditionalFormatting>
  <conditionalFormatting sqref="D623:F623">
    <cfRule type="expression" dxfId="470" priority="1" stopIfTrue="1">
      <formula>NOT(ISERROR(SEARCH("County",D623)))</formula>
    </cfRule>
  </conditionalFormatting>
  <pageMargins left="0.65" right="0.65" top="0.75" bottom="0.75" header="0.4" footer="0.3"/>
  <pageSetup orientation="portrait" horizontalDpi="4294967293" r:id="rId1"/>
  <headerFooter>
    <oddHeader>&amp;C&amp;"-,Bold"&amp;13Estimates of Population by County and City in Florida: April 1, 2023</oddHeader>
    <oddFooter>&amp;LBureau of Economic and Business Research, University of Florida&amp;RFlorida Estimates of Population 2023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2732F3-AB5A-404A-9248-A6E4EC07B172}">
  <dimension ref="A1:H632"/>
  <sheetViews>
    <sheetView zoomScaleNormal="100" workbookViewId="0">
      <pane ySplit="6" topLeftCell="A7" activePane="bottomLeft" state="frozen"/>
      <selection activeCell="O27" sqref="O27"/>
      <selection pane="bottomLeft" activeCell="H15" sqref="H15"/>
    </sheetView>
  </sheetViews>
  <sheetFormatPr defaultColWidth="9.140625" defaultRowHeight="15" x14ac:dyDescent="0.25"/>
  <cols>
    <col min="1" max="1" width="27.5703125" style="373" customWidth="1"/>
    <col min="2" max="3" width="12.7109375" style="366" customWidth="1"/>
    <col min="4" max="6" width="12.7109375" style="372" customWidth="1"/>
    <col min="7" max="16384" width="9.140625" style="353"/>
  </cols>
  <sheetData>
    <row r="1" spans="1:8" ht="17.25" x14ac:dyDescent="0.3">
      <c r="A1" s="479" t="s">
        <v>588</v>
      </c>
      <c r="B1" s="479"/>
      <c r="C1" s="479"/>
      <c r="D1" s="479"/>
      <c r="E1" s="479"/>
      <c r="F1" s="479"/>
    </row>
    <row r="3" spans="1:8" ht="14.1" customHeight="1" x14ac:dyDescent="0.25">
      <c r="A3" s="404"/>
      <c r="B3" s="401"/>
      <c r="C3" s="401"/>
      <c r="D3" s="401"/>
      <c r="E3" s="410"/>
      <c r="F3" s="411" t="s">
        <v>505</v>
      </c>
    </row>
    <row r="4" spans="1:8" ht="14.1" customHeight="1" x14ac:dyDescent="0.25">
      <c r="A4" s="415"/>
      <c r="B4" s="414" t="s">
        <v>6</v>
      </c>
      <c r="C4" s="414" t="s">
        <v>6</v>
      </c>
      <c r="D4" s="414" t="s">
        <v>589</v>
      </c>
      <c r="E4" s="414" t="s">
        <v>507</v>
      </c>
      <c r="F4" s="414" t="s">
        <v>7</v>
      </c>
    </row>
    <row r="5" spans="1:8" ht="14.1" customHeight="1" x14ac:dyDescent="0.25">
      <c r="A5" s="415" t="s">
        <v>508</v>
      </c>
      <c r="B5" s="405" t="s">
        <v>7</v>
      </c>
      <c r="C5" s="405" t="s">
        <v>509</v>
      </c>
      <c r="D5" s="405" t="s">
        <v>510</v>
      </c>
      <c r="E5" s="414" t="s">
        <v>6</v>
      </c>
      <c r="F5" s="414" t="s">
        <v>511</v>
      </c>
    </row>
    <row r="6" spans="1:8" ht="14.1" customHeight="1" x14ac:dyDescent="0.25">
      <c r="A6" s="412" t="s">
        <v>512</v>
      </c>
      <c r="B6" s="413">
        <v>45383</v>
      </c>
      <c r="C6" s="406" t="s">
        <v>590</v>
      </c>
      <c r="D6" s="413">
        <v>43922</v>
      </c>
      <c r="E6" s="413">
        <v>45383</v>
      </c>
      <c r="F6" s="413">
        <v>45383</v>
      </c>
    </row>
    <row r="7" spans="1:8" ht="14.1" customHeight="1" x14ac:dyDescent="0.25">
      <c r="A7" s="404"/>
      <c r="B7" s="414"/>
      <c r="C7" s="414"/>
      <c r="D7" s="414"/>
      <c r="E7" s="414"/>
      <c r="F7" s="414"/>
      <c r="H7" s="353" t="s">
        <v>514</v>
      </c>
    </row>
    <row r="8" spans="1:8" ht="14.1" customHeight="1" x14ac:dyDescent="0.25">
      <c r="A8" s="419" t="s">
        <v>515</v>
      </c>
      <c r="B8" s="407">
        <v>296313</v>
      </c>
      <c r="C8" s="407">
        <v>17845</v>
      </c>
      <c r="D8" s="407">
        <v>278468</v>
      </c>
      <c r="E8" s="468">
        <v>910</v>
      </c>
      <c r="F8" s="468">
        <v>295403</v>
      </c>
      <c r="H8" s="377">
        <f>D8-BEBR2024!D8</f>
        <v>0</v>
      </c>
    </row>
    <row r="9" spans="1:8" ht="14.1" customHeight="1" x14ac:dyDescent="0.25">
      <c r="A9" s="418" t="s">
        <v>10</v>
      </c>
      <c r="B9" s="407">
        <v>11296</v>
      </c>
      <c r="C9" s="407">
        <v>722</v>
      </c>
      <c r="D9" s="407">
        <v>10574</v>
      </c>
      <c r="E9" s="468">
        <v>0</v>
      </c>
      <c r="F9" s="468">
        <v>11296</v>
      </c>
      <c r="H9" s="377">
        <f>D9-BEBR2024!D9</f>
        <v>0</v>
      </c>
    </row>
    <row r="10" spans="1:8" ht="14.1" customHeight="1" x14ac:dyDescent="0.25">
      <c r="A10" s="418" t="s">
        <v>11</v>
      </c>
      <c r="B10" s="407">
        <v>1165</v>
      </c>
      <c r="C10" s="407">
        <v>25</v>
      </c>
      <c r="D10" s="407">
        <v>1140</v>
      </c>
      <c r="E10" s="468">
        <v>0</v>
      </c>
      <c r="F10" s="468">
        <v>1165</v>
      </c>
      <c r="H10" s="377">
        <f>D10-BEBR2024!D10</f>
        <v>0</v>
      </c>
    </row>
    <row r="11" spans="1:8" ht="14.1" customHeight="1" x14ac:dyDescent="0.25">
      <c r="A11" s="418" t="s">
        <v>12</v>
      </c>
      <c r="B11" s="407">
        <v>150120</v>
      </c>
      <c r="C11" s="407">
        <v>9035</v>
      </c>
      <c r="D11" s="407">
        <v>141085</v>
      </c>
      <c r="E11" s="468">
        <v>664</v>
      </c>
      <c r="F11" s="468">
        <v>149456</v>
      </c>
      <c r="H11" s="377">
        <f>D11-BEBR2024!D11</f>
        <v>0</v>
      </c>
    </row>
    <row r="12" spans="1:8" ht="14.1" customHeight="1" x14ac:dyDescent="0.25">
      <c r="A12" s="418" t="s">
        <v>13</v>
      </c>
      <c r="B12" s="407">
        <v>1485</v>
      </c>
      <c r="C12" s="407">
        <v>7</v>
      </c>
      <c r="D12" s="407">
        <v>1478</v>
      </c>
      <c r="E12" s="468">
        <v>0</v>
      </c>
      <c r="F12" s="468">
        <v>1485</v>
      </c>
      <c r="H12" s="377">
        <f>D12-BEBR2024!D12</f>
        <v>0</v>
      </c>
    </row>
    <row r="13" spans="1:8" ht="14.1" customHeight="1" x14ac:dyDescent="0.25">
      <c r="A13" s="418" t="s">
        <v>14</v>
      </c>
      <c r="B13" s="407">
        <v>7118</v>
      </c>
      <c r="C13" s="407">
        <v>903</v>
      </c>
      <c r="D13" s="407">
        <v>6215</v>
      </c>
      <c r="E13" s="468">
        <v>0</v>
      </c>
      <c r="F13" s="468">
        <v>7118</v>
      </c>
      <c r="H13" s="377">
        <f>D13-BEBR2024!D13</f>
        <v>0</v>
      </c>
    </row>
    <row r="14" spans="1:8" ht="14.1" customHeight="1" x14ac:dyDescent="0.25">
      <c r="A14" s="418" t="s">
        <v>15</v>
      </c>
      <c r="B14" s="407">
        <v>304</v>
      </c>
      <c r="C14" s="407">
        <v>-12</v>
      </c>
      <c r="D14" s="407">
        <v>316</v>
      </c>
      <c r="E14" s="468">
        <v>0</v>
      </c>
      <c r="F14" s="468">
        <v>304</v>
      </c>
      <c r="H14" s="377">
        <f>D14-BEBR2024!D14</f>
        <v>0</v>
      </c>
    </row>
    <row r="15" spans="1:8" ht="14.1" customHeight="1" x14ac:dyDescent="0.25">
      <c r="A15" s="418" t="s">
        <v>16</v>
      </c>
      <c r="B15" s="407">
        <v>653</v>
      </c>
      <c r="C15" s="407">
        <v>5</v>
      </c>
      <c r="D15" s="407">
        <v>648</v>
      </c>
      <c r="E15" s="468">
        <v>0</v>
      </c>
      <c r="F15" s="468">
        <v>653</v>
      </c>
      <c r="H15" s="377">
        <f>D15-BEBR2024!D15</f>
        <v>0</v>
      </c>
    </row>
    <row r="16" spans="1:8" ht="14.1" customHeight="1" x14ac:dyDescent="0.25">
      <c r="A16" s="418" t="s">
        <v>17</v>
      </c>
      <c r="B16" s="407">
        <v>9096</v>
      </c>
      <c r="C16" s="407">
        <v>1754</v>
      </c>
      <c r="D16" s="407">
        <v>7342</v>
      </c>
      <c r="E16" s="468">
        <v>0</v>
      </c>
      <c r="F16" s="468">
        <v>9096</v>
      </c>
      <c r="H16" s="377">
        <f>D16-BEBR2024!D16</f>
        <v>0</v>
      </c>
    </row>
    <row r="17" spans="1:8" ht="14.1" customHeight="1" x14ac:dyDescent="0.25">
      <c r="A17" s="418" t="s">
        <v>18</v>
      </c>
      <c r="B17" s="407">
        <v>869</v>
      </c>
      <c r="C17" s="407">
        <v>23</v>
      </c>
      <c r="D17" s="407">
        <v>846</v>
      </c>
      <c r="E17" s="468">
        <v>0</v>
      </c>
      <c r="F17" s="468">
        <v>869</v>
      </c>
      <c r="H17" s="377">
        <f>D17-BEBR2024!D17</f>
        <v>0</v>
      </c>
    </row>
    <row r="18" spans="1:8" ht="14.1" customHeight="1" x14ac:dyDescent="0.25">
      <c r="A18" s="418" t="s">
        <v>143</v>
      </c>
      <c r="B18" s="407">
        <v>114207</v>
      </c>
      <c r="C18" s="407">
        <v>5383</v>
      </c>
      <c r="D18" s="407">
        <v>108824</v>
      </c>
      <c r="E18" s="468">
        <v>246</v>
      </c>
      <c r="F18" s="468">
        <v>113961</v>
      </c>
      <c r="H18" s="377">
        <f>D18-BEBR2024!D18</f>
        <v>0</v>
      </c>
    </row>
    <row r="19" spans="1:8" ht="14.1" customHeight="1" x14ac:dyDescent="0.25">
      <c r="A19" s="418" t="s">
        <v>516</v>
      </c>
      <c r="B19" s="407" t="s">
        <v>516</v>
      </c>
      <c r="C19" s="407" t="s">
        <v>516</v>
      </c>
      <c r="D19" s="407" t="s">
        <v>516</v>
      </c>
      <c r="E19" s="468" t="s">
        <v>516</v>
      </c>
      <c r="F19" s="468" t="s">
        <v>516</v>
      </c>
      <c r="H19" s="377"/>
    </row>
    <row r="20" spans="1:8" ht="14.1" customHeight="1" x14ac:dyDescent="0.25">
      <c r="A20" s="419" t="s">
        <v>517</v>
      </c>
      <c r="B20" s="407">
        <v>28899</v>
      </c>
      <c r="C20" s="407">
        <v>640</v>
      </c>
      <c r="D20" s="407">
        <v>28259</v>
      </c>
      <c r="E20" s="468">
        <v>1231</v>
      </c>
      <c r="F20" s="468">
        <v>27668</v>
      </c>
      <c r="H20" s="377">
        <f>D20-BEBR2024!D20</f>
        <v>0</v>
      </c>
    </row>
    <row r="21" spans="1:8" ht="14.1" customHeight="1" x14ac:dyDescent="0.25">
      <c r="A21" s="418" t="s">
        <v>21</v>
      </c>
      <c r="B21" s="407">
        <v>491</v>
      </c>
      <c r="C21" s="407">
        <v>28</v>
      </c>
      <c r="D21" s="407">
        <v>463</v>
      </c>
      <c r="E21" s="468">
        <v>0</v>
      </c>
      <c r="F21" s="468">
        <v>491</v>
      </c>
      <c r="H21" s="377">
        <f>D21-BEBR2024!D21</f>
        <v>0</v>
      </c>
    </row>
    <row r="22" spans="1:8" ht="14.1" customHeight="1" x14ac:dyDescent="0.25">
      <c r="A22" s="418" t="s">
        <v>22</v>
      </c>
      <c r="B22" s="407">
        <v>8113</v>
      </c>
      <c r="C22" s="407">
        <v>809</v>
      </c>
      <c r="D22" s="407">
        <v>7304</v>
      </c>
      <c r="E22" s="468">
        <v>0</v>
      </c>
      <c r="F22" s="468">
        <v>8113</v>
      </c>
      <c r="H22" s="377">
        <f>D22-BEBR2024!D22</f>
        <v>0</v>
      </c>
    </row>
    <row r="23" spans="1:8" ht="14.1" customHeight="1" x14ac:dyDescent="0.25">
      <c r="A23" s="418" t="s">
        <v>143</v>
      </c>
      <c r="B23" s="407">
        <v>20295</v>
      </c>
      <c r="C23" s="407">
        <v>-197</v>
      </c>
      <c r="D23" s="407">
        <v>20492</v>
      </c>
      <c r="E23" s="468">
        <v>1231</v>
      </c>
      <c r="F23" s="468">
        <v>19064</v>
      </c>
      <c r="H23" s="377">
        <f>D23-BEBR2024!D23</f>
        <v>0</v>
      </c>
    </row>
    <row r="24" spans="1:8" ht="14.1" customHeight="1" x14ac:dyDescent="0.25">
      <c r="A24" s="418" t="s">
        <v>516</v>
      </c>
      <c r="B24" s="404" t="s">
        <v>516</v>
      </c>
      <c r="C24" s="404" t="s">
        <v>516</v>
      </c>
      <c r="D24" s="404" t="s">
        <v>516</v>
      </c>
      <c r="E24" s="404" t="s">
        <v>516</v>
      </c>
      <c r="F24" s="404" t="s">
        <v>516</v>
      </c>
      <c r="H24" s="377"/>
    </row>
    <row r="25" spans="1:8" ht="14.1" customHeight="1" x14ac:dyDescent="0.25">
      <c r="A25" s="419" t="s">
        <v>518</v>
      </c>
      <c r="B25" s="407">
        <v>196112</v>
      </c>
      <c r="C25" s="407">
        <v>20896</v>
      </c>
      <c r="D25" s="407">
        <v>175216</v>
      </c>
      <c r="E25" s="468">
        <v>1115</v>
      </c>
      <c r="F25" s="468">
        <v>194997</v>
      </c>
      <c r="H25" s="377">
        <f>D25-BEBR2024!D25</f>
        <v>0</v>
      </c>
    </row>
    <row r="26" spans="1:8" ht="14.1" customHeight="1" x14ac:dyDescent="0.25">
      <c r="A26" s="418" t="s">
        <v>24</v>
      </c>
      <c r="B26" s="407">
        <v>14835</v>
      </c>
      <c r="C26" s="407">
        <v>1790</v>
      </c>
      <c r="D26" s="407">
        <v>13045</v>
      </c>
      <c r="E26" s="468">
        <v>0</v>
      </c>
      <c r="F26" s="468">
        <v>14835</v>
      </c>
      <c r="H26" s="377">
        <f>D26-BEBR2024!D26</f>
        <v>0</v>
      </c>
    </row>
    <row r="27" spans="1:8" ht="14.1" customHeight="1" x14ac:dyDescent="0.25">
      <c r="A27" s="418" t="s">
        <v>25</v>
      </c>
      <c r="B27" s="407">
        <v>20469</v>
      </c>
      <c r="C27" s="407">
        <v>1774</v>
      </c>
      <c r="D27" s="407">
        <v>18695</v>
      </c>
      <c r="E27" s="468">
        <v>5</v>
      </c>
      <c r="F27" s="468">
        <v>20464</v>
      </c>
      <c r="H27" s="377">
        <f>D27-BEBR2024!D27</f>
        <v>0</v>
      </c>
    </row>
    <row r="28" spans="1:8" ht="14.1" customHeight="1" x14ac:dyDescent="0.25">
      <c r="A28" s="418" t="s">
        <v>26</v>
      </c>
      <c r="B28" s="407">
        <v>1416</v>
      </c>
      <c r="C28" s="407">
        <v>500</v>
      </c>
      <c r="D28" s="407">
        <v>916</v>
      </c>
      <c r="E28" s="468">
        <v>0</v>
      </c>
      <c r="F28" s="468">
        <v>1416</v>
      </c>
      <c r="H28" s="377">
        <f>D28-BEBR2024!D28</f>
        <v>0</v>
      </c>
    </row>
    <row r="29" spans="1:8" ht="14.1" customHeight="1" x14ac:dyDescent="0.25">
      <c r="A29" s="418" t="s">
        <v>27</v>
      </c>
      <c r="B29" s="407">
        <v>37909</v>
      </c>
      <c r="C29" s="407">
        <v>4970</v>
      </c>
      <c r="D29" s="469">
        <v>32939</v>
      </c>
      <c r="E29" s="468">
        <v>161</v>
      </c>
      <c r="F29" s="468">
        <v>37748</v>
      </c>
      <c r="H29" s="377">
        <f>D29-BEBR2024!D29</f>
        <v>0</v>
      </c>
    </row>
    <row r="30" spans="1:8" ht="14.1" customHeight="1" x14ac:dyDescent="0.25">
      <c r="A30" s="418" t="s">
        <v>28</v>
      </c>
      <c r="B30" s="407">
        <v>19549</v>
      </c>
      <c r="C30" s="407">
        <v>1455</v>
      </c>
      <c r="D30" s="407">
        <v>18094</v>
      </c>
      <c r="E30" s="468">
        <v>0</v>
      </c>
      <c r="F30" s="468">
        <v>19549</v>
      </c>
      <c r="H30" s="377">
        <f>D30-BEBR2024!D30</f>
        <v>0</v>
      </c>
    </row>
    <row r="31" spans="1:8" ht="14.1" customHeight="1" x14ac:dyDescent="0.25">
      <c r="A31" s="418" t="s">
        <v>29</v>
      </c>
      <c r="B31" s="407">
        <v>4427</v>
      </c>
      <c r="C31" s="407">
        <v>417</v>
      </c>
      <c r="D31" s="407">
        <v>4010</v>
      </c>
      <c r="E31" s="468">
        <v>0</v>
      </c>
      <c r="F31" s="468">
        <v>4427</v>
      </c>
      <c r="H31" s="377">
        <f>D31-BEBR2024!D31</f>
        <v>0</v>
      </c>
    </row>
    <row r="32" spans="1:8" ht="14.1" customHeight="1" x14ac:dyDescent="0.25">
      <c r="A32" s="418" t="s">
        <v>30</v>
      </c>
      <c r="B32" s="407">
        <v>9010</v>
      </c>
      <c r="C32" s="407">
        <v>935</v>
      </c>
      <c r="D32" s="407">
        <v>8075</v>
      </c>
      <c r="E32" s="468">
        <v>0</v>
      </c>
      <c r="F32" s="468">
        <v>9010</v>
      </c>
      <c r="H32" s="377">
        <f>D32-BEBR2024!D32</f>
        <v>0</v>
      </c>
    </row>
    <row r="33" spans="1:8" ht="14.1" customHeight="1" x14ac:dyDescent="0.25">
      <c r="A33" s="418" t="s">
        <v>143</v>
      </c>
      <c r="B33" s="407">
        <v>88497</v>
      </c>
      <c r="C33" s="407">
        <v>9055</v>
      </c>
      <c r="D33" s="407">
        <v>79442</v>
      </c>
      <c r="E33" s="468">
        <v>949</v>
      </c>
      <c r="F33" s="468">
        <v>87548</v>
      </c>
      <c r="H33" s="377">
        <f>D33-BEBR2024!D33</f>
        <v>0</v>
      </c>
    </row>
    <row r="34" spans="1:8" ht="14.1" customHeight="1" x14ac:dyDescent="0.25">
      <c r="A34" s="418" t="s">
        <v>516</v>
      </c>
      <c r="B34" s="408" t="s">
        <v>516</v>
      </c>
      <c r="C34" s="408" t="s">
        <v>516</v>
      </c>
      <c r="D34" s="468" t="s">
        <v>516</v>
      </c>
      <c r="E34" s="468" t="s">
        <v>516</v>
      </c>
      <c r="F34" s="468" t="s">
        <v>516</v>
      </c>
      <c r="H34" s="377"/>
    </row>
    <row r="35" spans="1:8" ht="14.1" customHeight="1" x14ac:dyDescent="0.25">
      <c r="A35" s="419" t="s">
        <v>519</v>
      </c>
      <c r="B35" s="407">
        <v>27335</v>
      </c>
      <c r="C35" s="407">
        <v>-968</v>
      </c>
      <c r="D35" s="407">
        <v>28303</v>
      </c>
      <c r="E35" s="468">
        <v>2087</v>
      </c>
      <c r="F35" s="468">
        <v>25248</v>
      </c>
      <c r="H35" s="377">
        <f>D35-BEBR2024!D35</f>
        <v>0</v>
      </c>
    </row>
    <row r="36" spans="1:8" ht="14.1" customHeight="1" x14ac:dyDescent="0.25">
      <c r="A36" s="418" t="s">
        <v>32</v>
      </c>
      <c r="B36" s="407">
        <v>313</v>
      </c>
      <c r="C36" s="407">
        <v>-9</v>
      </c>
      <c r="D36" s="407">
        <v>322</v>
      </c>
      <c r="E36" s="468">
        <v>0</v>
      </c>
      <c r="F36" s="468">
        <v>313</v>
      </c>
      <c r="H36" s="377">
        <f>D36-BEBR2024!D36</f>
        <v>0</v>
      </c>
    </row>
    <row r="37" spans="1:8" ht="14.1" customHeight="1" x14ac:dyDescent="0.25">
      <c r="A37" s="418" t="s">
        <v>520</v>
      </c>
      <c r="B37" s="407">
        <v>483</v>
      </c>
      <c r="C37" s="407">
        <v>32</v>
      </c>
      <c r="D37" s="407">
        <v>451</v>
      </c>
      <c r="E37" s="468">
        <v>0</v>
      </c>
      <c r="F37" s="468">
        <v>483</v>
      </c>
      <c r="H37" s="377">
        <f>D37-BEBR2024!D37</f>
        <v>0</v>
      </c>
    </row>
    <row r="38" spans="1:8" ht="14.1" customHeight="1" x14ac:dyDescent="0.25">
      <c r="A38" s="418" t="s">
        <v>34</v>
      </c>
      <c r="B38" s="407">
        <v>658</v>
      </c>
      <c r="C38" s="407">
        <v>22</v>
      </c>
      <c r="D38" s="407">
        <v>636</v>
      </c>
      <c r="E38" s="468">
        <v>0</v>
      </c>
      <c r="F38" s="468">
        <v>658</v>
      </c>
      <c r="H38" s="377">
        <f>D38-BEBR2024!D38</f>
        <v>0</v>
      </c>
    </row>
    <row r="39" spans="1:8" ht="14.1" customHeight="1" x14ac:dyDescent="0.25">
      <c r="A39" s="418" t="s">
        <v>35</v>
      </c>
      <c r="B39" s="407">
        <v>5893</v>
      </c>
      <c r="C39" s="407">
        <v>97</v>
      </c>
      <c r="D39" s="407">
        <v>5796</v>
      </c>
      <c r="E39" s="468">
        <v>10</v>
      </c>
      <c r="F39" s="468">
        <v>5883</v>
      </c>
      <c r="H39" s="377">
        <f>D39-BEBR2024!D39</f>
        <v>0</v>
      </c>
    </row>
    <row r="40" spans="1:8" ht="14.1" customHeight="1" x14ac:dyDescent="0.25">
      <c r="A40" s="418" t="s">
        <v>521</v>
      </c>
      <c r="B40" s="407">
        <v>19988</v>
      </c>
      <c r="C40" s="407">
        <v>-1110</v>
      </c>
      <c r="D40" s="407">
        <v>21098</v>
      </c>
      <c r="E40" s="468">
        <v>2077</v>
      </c>
      <c r="F40" s="468">
        <v>17911</v>
      </c>
      <c r="H40" s="377">
        <f>D40-BEBR2024!D40</f>
        <v>0</v>
      </c>
    </row>
    <row r="41" spans="1:8" ht="14.1" customHeight="1" x14ac:dyDescent="0.25">
      <c r="A41" s="418" t="s">
        <v>516</v>
      </c>
      <c r="B41" s="408" t="s">
        <v>516</v>
      </c>
      <c r="C41" s="408" t="s">
        <v>516</v>
      </c>
      <c r="D41" s="468" t="s">
        <v>516</v>
      </c>
      <c r="E41" s="468" t="s">
        <v>516</v>
      </c>
      <c r="F41" s="468" t="s">
        <v>516</v>
      </c>
      <c r="H41" s="377"/>
    </row>
    <row r="42" spans="1:8" ht="14.1" customHeight="1" x14ac:dyDescent="0.25">
      <c r="A42" s="419" t="s">
        <v>522</v>
      </c>
      <c r="B42" s="407">
        <v>653703</v>
      </c>
      <c r="C42" s="407">
        <v>47091</v>
      </c>
      <c r="D42" s="407">
        <v>606612</v>
      </c>
      <c r="E42" s="468">
        <v>155</v>
      </c>
      <c r="F42" s="468">
        <v>653548</v>
      </c>
      <c r="H42" s="377">
        <f>D42-BEBR2024!D42</f>
        <v>0</v>
      </c>
    </row>
    <row r="43" spans="1:8" ht="14.1" customHeight="1" x14ac:dyDescent="0.25">
      <c r="A43" s="418" t="s">
        <v>38</v>
      </c>
      <c r="B43" s="407">
        <v>10002</v>
      </c>
      <c r="C43" s="407">
        <v>30</v>
      </c>
      <c r="D43" s="407">
        <v>9972</v>
      </c>
      <c r="E43" s="468">
        <v>0</v>
      </c>
      <c r="F43" s="468">
        <v>10002</v>
      </c>
      <c r="H43" s="377">
        <f>D43-BEBR2024!D43</f>
        <v>0</v>
      </c>
    </row>
    <row r="44" spans="1:8" ht="14.1" customHeight="1" x14ac:dyDescent="0.25">
      <c r="A44" s="418" t="s">
        <v>39</v>
      </c>
      <c r="B44" s="407">
        <v>21123</v>
      </c>
      <c r="C44" s="407">
        <v>2082</v>
      </c>
      <c r="D44" s="407">
        <v>19041</v>
      </c>
      <c r="E44" s="468">
        <v>0</v>
      </c>
      <c r="F44" s="468">
        <v>21123</v>
      </c>
      <c r="H44" s="377">
        <f>D44-BEBR2024!D44</f>
        <v>0</v>
      </c>
    </row>
    <row r="45" spans="1:8" ht="14.1" customHeight="1" x14ac:dyDescent="0.25">
      <c r="A45" s="418" t="s">
        <v>40</v>
      </c>
      <c r="B45" s="407">
        <v>11349</v>
      </c>
      <c r="C45" s="407">
        <v>-5</v>
      </c>
      <c r="D45" s="407">
        <v>11354</v>
      </c>
      <c r="E45" s="468">
        <v>0</v>
      </c>
      <c r="F45" s="468">
        <v>11349</v>
      </c>
      <c r="H45" s="377">
        <f>D45-BEBR2024!D45</f>
        <v>0</v>
      </c>
    </row>
    <row r="46" spans="1:8" ht="14.1" customHeight="1" x14ac:dyDescent="0.25">
      <c r="A46" s="418" t="s">
        <v>41</v>
      </c>
      <c r="B46" s="407">
        <v>5441</v>
      </c>
      <c r="C46" s="407">
        <v>932</v>
      </c>
      <c r="D46" s="407">
        <v>4509</v>
      </c>
      <c r="E46" s="468">
        <v>0</v>
      </c>
      <c r="F46" s="468">
        <v>5441</v>
      </c>
      <c r="H46" s="377">
        <f>D46-BEBR2024!D46</f>
        <v>0</v>
      </c>
    </row>
    <row r="47" spans="1:8" ht="14.1" customHeight="1" x14ac:dyDescent="0.25">
      <c r="A47" s="418" t="s">
        <v>42</v>
      </c>
      <c r="B47" s="407">
        <v>3009</v>
      </c>
      <c r="C47" s="407">
        <v>-1</v>
      </c>
      <c r="D47" s="407">
        <v>3010</v>
      </c>
      <c r="E47" s="468">
        <v>0</v>
      </c>
      <c r="F47" s="468">
        <v>3009</v>
      </c>
      <c r="H47" s="377">
        <f>D47-BEBR2024!D47</f>
        <v>0</v>
      </c>
    </row>
    <row r="48" spans="1:8" ht="14.1" customHeight="1" x14ac:dyDescent="0.25">
      <c r="A48" s="418" t="s">
        <v>43</v>
      </c>
      <c r="B48" s="407">
        <v>8984</v>
      </c>
      <c r="C48" s="407">
        <v>-35</v>
      </c>
      <c r="D48" s="407">
        <v>9019</v>
      </c>
      <c r="E48" s="468">
        <v>0</v>
      </c>
      <c r="F48" s="468">
        <v>8984</v>
      </c>
      <c r="H48" s="377">
        <f>D48-BEBR2024!D48</f>
        <v>0</v>
      </c>
    </row>
    <row r="49" spans="1:8" ht="14.1" customHeight="1" x14ac:dyDescent="0.25">
      <c r="A49" s="418" t="s">
        <v>44</v>
      </c>
      <c r="B49" s="407">
        <v>3118</v>
      </c>
      <c r="C49" s="407">
        <v>169</v>
      </c>
      <c r="D49" s="407">
        <v>2949</v>
      </c>
      <c r="E49" s="468">
        <v>0</v>
      </c>
      <c r="F49" s="468">
        <v>3118</v>
      </c>
      <c r="H49" s="377">
        <f>D49-BEBR2024!D49</f>
        <v>0</v>
      </c>
    </row>
    <row r="50" spans="1:8" ht="14.1" customHeight="1" x14ac:dyDescent="0.25">
      <c r="A50" s="418" t="s">
        <v>45</v>
      </c>
      <c r="B50" s="407">
        <v>87846</v>
      </c>
      <c r="C50" s="407">
        <v>3168</v>
      </c>
      <c r="D50" s="469">
        <v>84678</v>
      </c>
      <c r="E50" s="468">
        <v>0</v>
      </c>
      <c r="F50" s="468">
        <v>87846</v>
      </c>
      <c r="H50" s="377">
        <f>D50-BEBR2024!D50</f>
        <v>0</v>
      </c>
    </row>
    <row r="51" spans="1:8" ht="14.1" customHeight="1" x14ac:dyDescent="0.25">
      <c r="A51" s="418" t="s">
        <v>46</v>
      </c>
      <c r="B51" s="407">
        <v>3306</v>
      </c>
      <c r="C51" s="407">
        <v>75</v>
      </c>
      <c r="D51" s="407">
        <v>3231</v>
      </c>
      <c r="E51" s="468">
        <v>0</v>
      </c>
      <c r="F51" s="468">
        <v>3306</v>
      </c>
      <c r="H51" s="377">
        <f>D51-BEBR2024!D51</f>
        <v>0</v>
      </c>
    </row>
    <row r="52" spans="1:8" ht="14.1" customHeight="1" x14ac:dyDescent="0.25">
      <c r="A52" s="418" t="s">
        <v>47</v>
      </c>
      <c r="B52" s="407">
        <v>684</v>
      </c>
      <c r="C52" s="407">
        <v>3</v>
      </c>
      <c r="D52" s="407">
        <v>681</v>
      </c>
      <c r="E52" s="468">
        <v>0</v>
      </c>
      <c r="F52" s="468">
        <v>684</v>
      </c>
      <c r="H52" s="377">
        <f>D52-BEBR2024!D52</f>
        <v>0</v>
      </c>
    </row>
    <row r="53" spans="1:8" ht="14.1" customHeight="1" x14ac:dyDescent="0.25">
      <c r="A53" s="418" t="s">
        <v>48</v>
      </c>
      <c r="B53" s="407">
        <v>140199</v>
      </c>
      <c r="C53" s="407">
        <v>20439</v>
      </c>
      <c r="D53" s="407">
        <v>119760</v>
      </c>
      <c r="E53" s="468">
        <v>0</v>
      </c>
      <c r="F53" s="468">
        <v>140199</v>
      </c>
      <c r="H53" s="377">
        <f>D53-BEBR2024!D53</f>
        <v>0</v>
      </c>
    </row>
    <row r="54" spans="1:8" ht="14.1" customHeight="1" x14ac:dyDescent="0.25">
      <c r="A54" s="418" t="s">
        <v>49</v>
      </c>
      <c r="B54" s="407">
        <v>1197</v>
      </c>
      <c r="C54" s="407">
        <v>-3</v>
      </c>
      <c r="D54" s="407">
        <v>1200</v>
      </c>
      <c r="E54" s="468">
        <v>0</v>
      </c>
      <c r="F54" s="468">
        <v>1197</v>
      </c>
      <c r="H54" s="377">
        <f>D54-BEBR2024!D54</f>
        <v>0</v>
      </c>
    </row>
    <row r="55" spans="1:8" ht="14.1" customHeight="1" x14ac:dyDescent="0.25">
      <c r="A55" s="418" t="s">
        <v>50</v>
      </c>
      <c r="B55" s="407">
        <v>29134</v>
      </c>
      <c r="C55" s="407">
        <v>1456</v>
      </c>
      <c r="D55" s="407">
        <v>27678</v>
      </c>
      <c r="E55" s="468">
        <v>0</v>
      </c>
      <c r="F55" s="468">
        <v>29134</v>
      </c>
      <c r="H55" s="377">
        <f>D55-BEBR2024!D55</f>
        <v>0</v>
      </c>
    </row>
    <row r="56" spans="1:8" ht="14.1" customHeight="1" x14ac:dyDescent="0.25">
      <c r="A56" s="418" t="s">
        <v>51</v>
      </c>
      <c r="B56" s="407">
        <v>11453</v>
      </c>
      <c r="C56" s="407">
        <v>227</v>
      </c>
      <c r="D56" s="407">
        <v>11226</v>
      </c>
      <c r="E56" s="468">
        <v>0</v>
      </c>
      <c r="F56" s="468">
        <v>11453</v>
      </c>
      <c r="H56" s="377">
        <f>D56-BEBR2024!D56</f>
        <v>0</v>
      </c>
    </row>
    <row r="57" spans="1:8" ht="14.1" customHeight="1" x14ac:dyDescent="0.25">
      <c r="A57" s="418" t="s">
        <v>52</v>
      </c>
      <c r="B57" s="407">
        <v>50547</v>
      </c>
      <c r="C57" s="407">
        <v>1758</v>
      </c>
      <c r="D57" s="407">
        <v>48789</v>
      </c>
      <c r="E57" s="468">
        <v>85</v>
      </c>
      <c r="F57" s="468">
        <v>50462</v>
      </c>
      <c r="H57" s="377">
        <f>D57-BEBR2024!D57</f>
        <v>0</v>
      </c>
    </row>
    <row r="58" spans="1:8" ht="14.1" customHeight="1" x14ac:dyDescent="0.25">
      <c r="A58" s="418" t="s">
        <v>53</v>
      </c>
      <c r="B58" s="407">
        <v>30443</v>
      </c>
      <c r="C58" s="407">
        <v>4519</v>
      </c>
      <c r="D58" s="407">
        <v>25924</v>
      </c>
      <c r="E58" s="468">
        <v>0</v>
      </c>
      <c r="F58" s="468">
        <v>30443</v>
      </c>
      <c r="H58" s="377">
        <f>D58-BEBR2024!D58</f>
        <v>0</v>
      </c>
    </row>
    <row r="59" spans="1:8" ht="14.1" customHeight="1" x14ac:dyDescent="0.25">
      <c r="A59" s="418" t="s">
        <v>143</v>
      </c>
      <c r="B59" s="407">
        <v>235868</v>
      </c>
      <c r="C59" s="407">
        <v>12277</v>
      </c>
      <c r="D59" s="407">
        <v>223591</v>
      </c>
      <c r="E59" s="468">
        <v>70</v>
      </c>
      <c r="F59" s="468">
        <v>235798</v>
      </c>
      <c r="H59" s="377">
        <f>D59-BEBR2024!D59</f>
        <v>0</v>
      </c>
    </row>
    <row r="60" spans="1:8" ht="14.1" customHeight="1" x14ac:dyDescent="0.25">
      <c r="A60" s="418" t="s">
        <v>516</v>
      </c>
      <c r="B60" s="407" t="s">
        <v>516</v>
      </c>
      <c r="C60" s="407" t="s">
        <v>516</v>
      </c>
      <c r="D60" s="407" t="s">
        <v>516</v>
      </c>
      <c r="E60" s="468" t="s">
        <v>516</v>
      </c>
      <c r="F60" s="468" t="s">
        <v>516</v>
      </c>
      <c r="H60" s="377"/>
    </row>
    <row r="61" spans="1:8" ht="14.1" customHeight="1" x14ac:dyDescent="0.25">
      <c r="A61" s="419" t="s">
        <v>523</v>
      </c>
      <c r="B61" s="407">
        <v>1981888</v>
      </c>
      <c r="C61" s="407">
        <v>37513</v>
      </c>
      <c r="D61" s="407">
        <v>1944375</v>
      </c>
      <c r="E61" s="468">
        <v>848</v>
      </c>
      <c r="F61" s="468">
        <v>1981040</v>
      </c>
      <c r="H61" s="377">
        <f>D61-BEBR2024!D61</f>
        <v>0</v>
      </c>
    </row>
    <row r="62" spans="1:8" ht="14.1" customHeight="1" x14ac:dyDescent="0.25">
      <c r="A62" s="418" t="s">
        <v>55</v>
      </c>
      <c r="B62" s="407">
        <v>57702</v>
      </c>
      <c r="C62" s="407">
        <v>-131</v>
      </c>
      <c r="D62" s="407">
        <v>57833</v>
      </c>
      <c r="E62" s="468">
        <v>0</v>
      </c>
      <c r="F62" s="468">
        <v>57702</v>
      </c>
      <c r="H62" s="377">
        <f>D62-BEBR2024!D62</f>
        <v>0</v>
      </c>
    </row>
    <row r="63" spans="1:8" ht="14.1" customHeight="1" x14ac:dyDescent="0.25">
      <c r="A63" s="418" t="s">
        <v>56</v>
      </c>
      <c r="B63" s="407">
        <v>35024</v>
      </c>
      <c r="C63" s="407">
        <v>623</v>
      </c>
      <c r="D63" s="407">
        <v>34401</v>
      </c>
      <c r="E63" s="468">
        <v>5</v>
      </c>
      <c r="F63" s="468">
        <v>35019</v>
      </c>
      <c r="H63" s="377">
        <f>D63-BEBR2024!D63</f>
        <v>0</v>
      </c>
    </row>
    <row r="64" spans="1:8" ht="14.1" customHeight="1" x14ac:dyDescent="0.25">
      <c r="A64" s="418" t="s">
        <v>57</v>
      </c>
      <c r="B64" s="407">
        <v>135191</v>
      </c>
      <c r="C64" s="407">
        <v>797</v>
      </c>
      <c r="D64" s="407">
        <v>134394</v>
      </c>
      <c r="E64" s="468">
        <v>0</v>
      </c>
      <c r="F64" s="468">
        <v>135191</v>
      </c>
      <c r="H64" s="377">
        <f>D64-BEBR2024!D64</f>
        <v>0</v>
      </c>
    </row>
    <row r="65" spans="1:8" ht="14.1" customHeight="1" x14ac:dyDescent="0.25">
      <c r="A65" s="418" t="s">
        <v>58</v>
      </c>
      <c r="B65" s="407">
        <v>33746</v>
      </c>
      <c r="C65" s="407">
        <v>2023</v>
      </c>
      <c r="D65" s="407">
        <v>31723</v>
      </c>
      <c r="E65" s="468">
        <v>0</v>
      </c>
      <c r="F65" s="468">
        <v>33746</v>
      </c>
      <c r="H65" s="377">
        <f>D65-BEBR2024!D65</f>
        <v>0</v>
      </c>
    </row>
    <row r="66" spans="1:8" ht="14.1" customHeight="1" x14ac:dyDescent="0.25">
      <c r="A66" s="418" t="s">
        <v>59</v>
      </c>
      <c r="B66" s="407">
        <v>107410</v>
      </c>
      <c r="C66" s="407">
        <v>1719</v>
      </c>
      <c r="D66" s="407">
        <v>105691</v>
      </c>
      <c r="E66" s="468">
        <v>42</v>
      </c>
      <c r="F66" s="468">
        <v>107368</v>
      </c>
      <c r="H66" s="377">
        <f>D66-BEBR2024!D66</f>
        <v>0</v>
      </c>
    </row>
    <row r="67" spans="1:8" ht="14.1" customHeight="1" x14ac:dyDescent="0.25">
      <c r="A67" s="418" t="s">
        <v>61</v>
      </c>
      <c r="B67" s="407">
        <v>87402</v>
      </c>
      <c r="C67" s="407">
        <v>543</v>
      </c>
      <c r="D67" s="407">
        <v>86859</v>
      </c>
      <c r="E67" s="468">
        <v>0</v>
      </c>
      <c r="F67" s="468">
        <v>87402</v>
      </c>
      <c r="H67" s="377">
        <f>D67-BEBR2024!D67</f>
        <v>0</v>
      </c>
    </row>
    <row r="68" spans="1:8" ht="14.1" customHeight="1" x14ac:dyDescent="0.25">
      <c r="A68" s="418" t="s">
        <v>62</v>
      </c>
      <c r="B68" s="407">
        <v>189583</v>
      </c>
      <c r="C68" s="407">
        <v>6823</v>
      </c>
      <c r="D68" s="407">
        <v>182760</v>
      </c>
      <c r="E68" s="468">
        <v>92</v>
      </c>
      <c r="F68" s="468">
        <v>189491</v>
      </c>
      <c r="H68" s="377">
        <f>D68-BEBR2024!D68</f>
        <v>0</v>
      </c>
    </row>
    <row r="69" spans="1:8" ht="14.1" customHeight="1" x14ac:dyDescent="0.25">
      <c r="A69" s="418" t="s">
        <v>63</v>
      </c>
      <c r="B69" s="407">
        <v>41771</v>
      </c>
      <c r="C69" s="407">
        <v>554</v>
      </c>
      <c r="D69" s="407">
        <v>41217</v>
      </c>
      <c r="E69" s="468">
        <v>0</v>
      </c>
      <c r="F69" s="468">
        <v>41771</v>
      </c>
      <c r="H69" s="377">
        <f>D69-BEBR2024!D69</f>
        <v>0</v>
      </c>
    </row>
    <row r="70" spans="1:8" ht="14.1" customHeight="1" x14ac:dyDescent="0.25">
      <c r="A70" s="418" t="s">
        <v>64</v>
      </c>
      <c r="B70" s="407">
        <v>1971</v>
      </c>
      <c r="C70" s="407">
        <v>-16</v>
      </c>
      <c r="D70" s="407">
        <v>1987</v>
      </c>
      <c r="E70" s="468">
        <v>0</v>
      </c>
      <c r="F70" s="468">
        <v>1971</v>
      </c>
      <c r="H70" s="377">
        <f>D70-BEBR2024!D70</f>
        <v>0</v>
      </c>
    </row>
    <row r="71" spans="1:8" ht="14.1" customHeight="1" x14ac:dyDescent="0.25">
      <c r="A71" s="418" t="s">
        <v>65</v>
      </c>
      <c r="B71" s="407">
        <v>155038</v>
      </c>
      <c r="C71" s="407">
        <v>1971</v>
      </c>
      <c r="D71" s="407">
        <v>153067</v>
      </c>
      <c r="E71" s="468">
        <v>0</v>
      </c>
      <c r="F71" s="468">
        <v>155038</v>
      </c>
      <c r="H71" s="377">
        <f>D71-BEBR2024!D71</f>
        <v>0</v>
      </c>
    </row>
    <row r="72" spans="1:8" ht="14.1" customHeight="1" x14ac:dyDescent="0.25">
      <c r="A72" s="418" t="s">
        <v>66</v>
      </c>
      <c r="B72" s="407">
        <v>6181</v>
      </c>
      <c r="C72" s="407">
        <v>-17</v>
      </c>
      <c r="D72" s="407">
        <v>6198</v>
      </c>
      <c r="E72" s="468">
        <v>0</v>
      </c>
      <c r="F72" s="468">
        <v>6181</v>
      </c>
      <c r="H72" s="377">
        <f>D72-BEBR2024!D72</f>
        <v>0</v>
      </c>
    </row>
    <row r="73" spans="1:8" ht="14.1" customHeight="1" x14ac:dyDescent="0.25">
      <c r="A73" s="418" t="s">
        <v>67</v>
      </c>
      <c r="B73" s="407">
        <v>36659</v>
      </c>
      <c r="C73" s="407">
        <v>705</v>
      </c>
      <c r="D73" s="407">
        <v>35954</v>
      </c>
      <c r="E73" s="468">
        <v>0</v>
      </c>
      <c r="F73" s="468">
        <v>36659</v>
      </c>
      <c r="H73" s="377">
        <f>D73-BEBR2024!D73</f>
        <v>0</v>
      </c>
    </row>
    <row r="74" spans="1:8" ht="14.1" customHeight="1" x14ac:dyDescent="0.25">
      <c r="A74" s="418" t="s">
        <v>68</v>
      </c>
      <c r="B74" s="407">
        <v>74751</v>
      </c>
      <c r="C74" s="407">
        <v>269</v>
      </c>
      <c r="D74" s="407">
        <v>74482</v>
      </c>
      <c r="E74" s="468">
        <v>0</v>
      </c>
      <c r="F74" s="468">
        <v>74751</v>
      </c>
      <c r="H74" s="377">
        <f>D74-BEBR2024!D74</f>
        <v>0</v>
      </c>
    </row>
    <row r="75" spans="1:8" ht="14.1" customHeight="1" x14ac:dyDescent="0.25">
      <c r="A75" s="418" t="s">
        <v>69</v>
      </c>
      <c r="B75" s="407">
        <v>33</v>
      </c>
      <c r="C75" s="407">
        <v>0</v>
      </c>
      <c r="D75" s="407">
        <v>33</v>
      </c>
      <c r="E75" s="468">
        <v>0</v>
      </c>
      <c r="F75" s="468">
        <v>33</v>
      </c>
      <c r="H75" s="377">
        <f>D75-BEBR2024!D75</f>
        <v>0</v>
      </c>
    </row>
    <row r="76" spans="1:8" ht="14.1" customHeight="1" x14ac:dyDescent="0.25">
      <c r="A76" s="418" t="s">
        <v>70</v>
      </c>
      <c r="B76" s="407">
        <v>10462</v>
      </c>
      <c r="C76" s="407">
        <v>-24</v>
      </c>
      <c r="D76" s="407">
        <v>10486</v>
      </c>
      <c r="E76" s="468">
        <v>0</v>
      </c>
      <c r="F76" s="468">
        <v>10462</v>
      </c>
      <c r="H76" s="377">
        <f>D76-BEBR2024!D76</f>
        <v>0</v>
      </c>
    </row>
    <row r="77" spans="1:8" ht="14.1" customHeight="1" x14ac:dyDescent="0.25">
      <c r="A77" s="418" t="s">
        <v>71</v>
      </c>
      <c r="B77" s="407">
        <v>58544</v>
      </c>
      <c r="C77" s="407">
        <v>-168</v>
      </c>
      <c r="D77" s="407">
        <v>58712</v>
      </c>
      <c r="E77" s="468">
        <v>0</v>
      </c>
      <c r="F77" s="468">
        <v>58544</v>
      </c>
      <c r="H77" s="377">
        <f>D77-BEBR2024!D77</f>
        <v>0</v>
      </c>
    </row>
    <row r="78" spans="1:8" ht="14.1" customHeight="1" x14ac:dyDescent="0.25">
      <c r="A78" s="418" t="s">
        <v>72</v>
      </c>
      <c r="B78" s="407">
        <v>139500</v>
      </c>
      <c r="C78" s="407">
        <v>4779</v>
      </c>
      <c r="D78" s="407">
        <v>134721</v>
      </c>
      <c r="E78" s="468">
        <v>0</v>
      </c>
      <c r="F78" s="468">
        <v>139500</v>
      </c>
      <c r="H78" s="377">
        <f>D78-BEBR2024!D78</f>
        <v>0</v>
      </c>
    </row>
    <row r="79" spans="1:8" ht="14.1" customHeight="1" x14ac:dyDescent="0.25">
      <c r="A79" s="418" t="s">
        <v>73</v>
      </c>
      <c r="B79" s="407">
        <v>44853</v>
      </c>
      <c r="C79" s="407">
        <v>59</v>
      </c>
      <c r="D79" s="407">
        <v>44794</v>
      </c>
      <c r="E79" s="468">
        <v>0</v>
      </c>
      <c r="F79" s="468">
        <v>44853</v>
      </c>
      <c r="H79" s="377">
        <f>D79-BEBR2024!D79</f>
        <v>0</v>
      </c>
    </row>
    <row r="80" spans="1:8" ht="14.1" customHeight="1" x14ac:dyDescent="0.25">
      <c r="A80" s="418" t="s">
        <v>74</v>
      </c>
      <c r="B80" s="407">
        <v>46039</v>
      </c>
      <c r="C80" s="407">
        <v>1810</v>
      </c>
      <c r="D80" s="407">
        <v>44229</v>
      </c>
      <c r="E80" s="468">
        <v>0</v>
      </c>
      <c r="F80" s="468">
        <v>46039</v>
      </c>
      <c r="H80" s="377">
        <f>D80-BEBR2024!D80</f>
        <v>0</v>
      </c>
    </row>
    <row r="81" spans="1:8" ht="14.1" customHeight="1" x14ac:dyDescent="0.25">
      <c r="A81" s="418" t="s">
        <v>75</v>
      </c>
      <c r="B81" s="407">
        <v>38342</v>
      </c>
      <c r="C81" s="407">
        <v>3672</v>
      </c>
      <c r="D81" s="407">
        <v>34670</v>
      </c>
      <c r="E81" s="468">
        <v>0</v>
      </c>
      <c r="F81" s="468">
        <v>38342</v>
      </c>
      <c r="H81" s="377">
        <f>D81-BEBR2024!D81</f>
        <v>0</v>
      </c>
    </row>
    <row r="82" spans="1:8" ht="14.1" customHeight="1" x14ac:dyDescent="0.25">
      <c r="A82" s="418" t="s">
        <v>76</v>
      </c>
      <c r="B82" s="407">
        <v>6105</v>
      </c>
      <c r="C82" s="407">
        <v>-155</v>
      </c>
      <c r="D82" s="407">
        <v>6260</v>
      </c>
      <c r="E82" s="468">
        <v>0</v>
      </c>
      <c r="F82" s="468">
        <v>6105</v>
      </c>
      <c r="H82" s="377">
        <f>D82-BEBR2024!D82</f>
        <v>0</v>
      </c>
    </row>
    <row r="83" spans="1:8" ht="14.1" customHeight="1" x14ac:dyDescent="0.25">
      <c r="A83" s="418" t="s">
        <v>77</v>
      </c>
      <c r="B83" s="407">
        <v>170892</v>
      </c>
      <c r="C83" s="407">
        <v>-286</v>
      </c>
      <c r="D83" s="407">
        <v>171178</v>
      </c>
      <c r="E83" s="468">
        <v>593</v>
      </c>
      <c r="F83" s="468">
        <v>170299</v>
      </c>
      <c r="H83" s="377">
        <f>D83-BEBR2024!D83</f>
        <v>0</v>
      </c>
    </row>
    <row r="84" spans="1:8" ht="14.1" customHeight="1" x14ac:dyDescent="0.25">
      <c r="A84" s="418" t="s">
        <v>78</v>
      </c>
      <c r="B84" s="407">
        <v>98431</v>
      </c>
      <c r="C84" s="407">
        <v>6681</v>
      </c>
      <c r="D84" s="407">
        <v>91750</v>
      </c>
      <c r="E84" s="468">
        <v>0</v>
      </c>
      <c r="F84" s="468">
        <v>98431</v>
      </c>
      <c r="H84" s="377">
        <f>D84-BEBR2024!D84</f>
        <v>0</v>
      </c>
    </row>
    <row r="85" spans="1:8" ht="14.1" customHeight="1" x14ac:dyDescent="0.25">
      <c r="A85" s="418" t="s">
        <v>79</v>
      </c>
      <c r="B85" s="407">
        <v>114703</v>
      </c>
      <c r="C85" s="407">
        <v>2657</v>
      </c>
      <c r="D85" s="407">
        <v>112046</v>
      </c>
      <c r="E85" s="468">
        <v>116</v>
      </c>
      <c r="F85" s="468">
        <v>114587</v>
      </c>
      <c r="H85" s="377">
        <f>D85-BEBR2024!D85</f>
        <v>0</v>
      </c>
    </row>
    <row r="86" spans="1:8" ht="14.1" customHeight="1" x14ac:dyDescent="0.25">
      <c r="A86" s="418" t="s">
        <v>80</v>
      </c>
      <c r="B86" s="407">
        <v>535</v>
      </c>
      <c r="C86" s="407">
        <v>-5</v>
      </c>
      <c r="D86" s="407">
        <v>540</v>
      </c>
      <c r="E86" s="468">
        <v>0</v>
      </c>
      <c r="F86" s="468">
        <v>535</v>
      </c>
      <c r="H86" s="377">
        <f>D86-BEBR2024!D86</f>
        <v>0</v>
      </c>
    </row>
    <row r="87" spans="1:8" ht="14.1" customHeight="1" x14ac:dyDescent="0.25">
      <c r="A87" s="418" t="s">
        <v>81</v>
      </c>
      <c r="B87" s="407">
        <v>7796</v>
      </c>
      <c r="C87" s="407">
        <v>189</v>
      </c>
      <c r="D87" s="407">
        <v>7607</v>
      </c>
      <c r="E87" s="468">
        <v>0</v>
      </c>
      <c r="F87" s="468">
        <v>7796</v>
      </c>
      <c r="H87" s="377">
        <f>D87-BEBR2024!D87</f>
        <v>0</v>
      </c>
    </row>
    <row r="88" spans="1:8" ht="14.1" customHeight="1" x14ac:dyDescent="0.25">
      <c r="A88" s="418" t="s">
        <v>82</v>
      </c>
      <c r="B88" s="407">
        <v>97899</v>
      </c>
      <c r="C88" s="407">
        <v>564</v>
      </c>
      <c r="D88" s="407">
        <v>97335</v>
      </c>
      <c r="E88" s="468">
        <v>0</v>
      </c>
      <c r="F88" s="468">
        <v>97899</v>
      </c>
      <c r="H88" s="377">
        <f>D88-BEBR2024!D88</f>
        <v>0</v>
      </c>
    </row>
    <row r="89" spans="1:8" ht="14.1" customHeight="1" x14ac:dyDescent="0.25">
      <c r="A89" s="418" t="s">
        <v>83</v>
      </c>
      <c r="B89" s="407">
        <v>73130</v>
      </c>
      <c r="C89" s="407">
        <v>1233</v>
      </c>
      <c r="D89" s="407">
        <v>71897</v>
      </c>
      <c r="E89" s="468">
        <v>0</v>
      </c>
      <c r="F89" s="468">
        <v>73130</v>
      </c>
      <c r="H89" s="377">
        <f>D89-BEBR2024!D89</f>
        <v>0</v>
      </c>
    </row>
    <row r="90" spans="1:8" ht="14.1" customHeight="1" x14ac:dyDescent="0.25">
      <c r="A90" s="418" t="s">
        <v>84</v>
      </c>
      <c r="B90" s="407">
        <v>68249</v>
      </c>
      <c r="C90" s="407">
        <v>142</v>
      </c>
      <c r="D90" s="407">
        <v>68107</v>
      </c>
      <c r="E90" s="468">
        <v>0</v>
      </c>
      <c r="F90" s="468">
        <v>68249</v>
      </c>
      <c r="H90" s="377">
        <f>D90-BEBR2024!D90</f>
        <v>0</v>
      </c>
    </row>
    <row r="91" spans="1:8" ht="14.1" customHeight="1" x14ac:dyDescent="0.25">
      <c r="A91" s="418" t="s">
        <v>85</v>
      </c>
      <c r="B91" s="407">
        <v>15218</v>
      </c>
      <c r="C91" s="407">
        <v>88</v>
      </c>
      <c r="D91" s="407">
        <v>15130</v>
      </c>
      <c r="E91" s="468">
        <v>0</v>
      </c>
      <c r="F91" s="468">
        <v>15218</v>
      </c>
      <c r="H91" s="377">
        <f>D91-BEBR2024!D91</f>
        <v>0</v>
      </c>
    </row>
    <row r="92" spans="1:8" ht="14.1" customHeight="1" x14ac:dyDescent="0.25">
      <c r="A92" s="418" t="s">
        <v>86</v>
      </c>
      <c r="B92" s="407">
        <v>11495</v>
      </c>
      <c r="C92" s="407">
        <v>69</v>
      </c>
      <c r="D92" s="407">
        <v>11426</v>
      </c>
      <c r="E92" s="468">
        <v>0</v>
      </c>
      <c r="F92" s="468">
        <v>11495</v>
      </c>
      <c r="H92" s="377">
        <f>D92-BEBR2024!D92</f>
        <v>0</v>
      </c>
    </row>
    <row r="93" spans="1:8" ht="14.1" customHeight="1" x14ac:dyDescent="0.25">
      <c r="A93" s="418" t="s">
        <v>143</v>
      </c>
      <c r="B93" s="407">
        <v>17233</v>
      </c>
      <c r="C93" s="407">
        <v>345</v>
      </c>
      <c r="D93" s="407">
        <v>16888</v>
      </c>
      <c r="E93" s="468">
        <v>0</v>
      </c>
      <c r="F93" s="468">
        <v>17233</v>
      </c>
      <c r="H93" s="377">
        <f>D93-BEBR2024!D93</f>
        <v>0</v>
      </c>
    </row>
    <row r="94" spans="1:8" ht="14.1" customHeight="1" x14ac:dyDescent="0.25">
      <c r="A94" s="418" t="s">
        <v>516</v>
      </c>
      <c r="B94" s="407" t="s">
        <v>516</v>
      </c>
      <c r="C94" s="407" t="s">
        <v>516</v>
      </c>
      <c r="D94" s="407" t="s">
        <v>516</v>
      </c>
      <c r="E94" s="468" t="s">
        <v>516</v>
      </c>
      <c r="F94" s="468" t="s">
        <v>516</v>
      </c>
      <c r="H94" s="377"/>
    </row>
    <row r="95" spans="1:8" ht="14.1" customHeight="1" x14ac:dyDescent="0.25">
      <c r="A95" s="419" t="s">
        <v>524</v>
      </c>
      <c r="B95" s="407">
        <v>13700</v>
      </c>
      <c r="C95" s="407">
        <v>52</v>
      </c>
      <c r="D95" s="407">
        <v>13648</v>
      </c>
      <c r="E95" s="468">
        <v>1133</v>
      </c>
      <c r="F95" s="468">
        <v>12567</v>
      </c>
      <c r="H95" s="377">
        <f>D95-BEBR2024!D95</f>
        <v>0</v>
      </c>
    </row>
    <row r="96" spans="1:8" ht="14.1" customHeight="1" x14ac:dyDescent="0.25">
      <c r="A96" s="418" t="s">
        <v>88</v>
      </c>
      <c r="B96" s="407">
        <v>487</v>
      </c>
      <c r="C96" s="407">
        <v>-9</v>
      </c>
      <c r="D96" s="407">
        <v>496</v>
      </c>
      <c r="E96" s="468">
        <v>0</v>
      </c>
      <c r="F96" s="468">
        <v>487</v>
      </c>
      <c r="H96" s="377">
        <f>D96-BEBR2024!D96</f>
        <v>0</v>
      </c>
    </row>
    <row r="97" spans="1:8" ht="14.1" customHeight="1" x14ac:dyDescent="0.25">
      <c r="A97" s="418" t="s">
        <v>89</v>
      </c>
      <c r="B97" s="407">
        <v>2262</v>
      </c>
      <c r="C97" s="407">
        <v>-4</v>
      </c>
      <c r="D97" s="407">
        <v>2266</v>
      </c>
      <c r="E97" s="468">
        <v>0</v>
      </c>
      <c r="F97" s="468">
        <v>2262</v>
      </c>
      <c r="H97" s="377">
        <f>D97-BEBR2024!D97</f>
        <v>0</v>
      </c>
    </row>
    <row r="98" spans="1:8" ht="14.1" customHeight="1" x14ac:dyDescent="0.25">
      <c r="A98" s="418" t="s">
        <v>143</v>
      </c>
      <c r="B98" s="407">
        <v>10951</v>
      </c>
      <c r="C98" s="407">
        <v>65</v>
      </c>
      <c r="D98" s="407">
        <v>10886</v>
      </c>
      <c r="E98" s="468">
        <v>1133</v>
      </c>
      <c r="F98" s="468">
        <v>9818</v>
      </c>
      <c r="H98" s="377">
        <f>D98-BEBR2024!D98</f>
        <v>0</v>
      </c>
    </row>
    <row r="99" spans="1:8" ht="14.1" customHeight="1" x14ac:dyDescent="0.25">
      <c r="A99" s="418" t="s">
        <v>516</v>
      </c>
      <c r="B99" s="408" t="s">
        <v>516</v>
      </c>
      <c r="C99" s="408" t="s">
        <v>516</v>
      </c>
      <c r="D99" s="468" t="s">
        <v>516</v>
      </c>
      <c r="E99" s="468" t="s">
        <v>516</v>
      </c>
      <c r="F99" s="468" t="s">
        <v>516</v>
      </c>
      <c r="H99" s="377"/>
    </row>
    <row r="100" spans="1:8" ht="14.1" customHeight="1" x14ac:dyDescent="0.25">
      <c r="A100" s="419" t="s">
        <v>525</v>
      </c>
      <c r="B100" s="407">
        <v>210645</v>
      </c>
      <c r="C100" s="407">
        <v>23798</v>
      </c>
      <c r="D100" s="407">
        <v>186847</v>
      </c>
      <c r="E100" s="468">
        <v>1311</v>
      </c>
      <c r="F100" s="468">
        <v>209334</v>
      </c>
      <c r="H100" s="377">
        <f>D100-BEBR2024!D100</f>
        <v>0</v>
      </c>
    </row>
    <row r="101" spans="1:8" ht="14.1" customHeight="1" x14ac:dyDescent="0.25">
      <c r="A101" s="418" t="s">
        <v>91</v>
      </c>
      <c r="B101" s="407">
        <v>20443</v>
      </c>
      <c r="C101" s="407">
        <v>972</v>
      </c>
      <c r="D101" s="407">
        <v>19471</v>
      </c>
      <c r="E101" s="468">
        <v>0</v>
      </c>
      <c r="F101" s="468">
        <v>20443</v>
      </c>
      <c r="H101" s="377">
        <f>D101-BEBR2024!D101</f>
        <v>0</v>
      </c>
    </row>
    <row r="102" spans="1:8" ht="14.1" customHeight="1" x14ac:dyDescent="0.25">
      <c r="A102" s="418" t="s">
        <v>143</v>
      </c>
      <c r="B102" s="407">
        <v>190202</v>
      </c>
      <c r="C102" s="407">
        <v>22826</v>
      </c>
      <c r="D102" s="407">
        <v>167376</v>
      </c>
      <c r="E102" s="468">
        <v>1311</v>
      </c>
      <c r="F102" s="468">
        <v>188891</v>
      </c>
      <c r="H102" s="377">
        <f>D102-BEBR2024!D102</f>
        <v>0</v>
      </c>
    </row>
    <row r="103" spans="1:8" ht="14.1" customHeight="1" x14ac:dyDescent="0.25">
      <c r="A103" s="418" t="s">
        <v>516</v>
      </c>
      <c r="B103" s="407" t="s">
        <v>516</v>
      </c>
      <c r="C103" s="407" t="s">
        <v>516</v>
      </c>
      <c r="D103" s="407" t="s">
        <v>516</v>
      </c>
      <c r="E103" s="468" t="s">
        <v>516</v>
      </c>
      <c r="F103" s="468" t="s">
        <v>516</v>
      </c>
      <c r="H103" s="377"/>
    </row>
    <row r="104" spans="1:8" ht="14.1" customHeight="1" x14ac:dyDescent="0.25">
      <c r="A104" s="419" t="s">
        <v>526</v>
      </c>
      <c r="B104" s="407">
        <v>166151</v>
      </c>
      <c r="C104" s="407">
        <v>12308</v>
      </c>
      <c r="D104" s="407">
        <v>153843</v>
      </c>
      <c r="E104" s="468">
        <v>115</v>
      </c>
      <c r="F104" s="468">
        <v>166036</v>
      </c>
      <c r="H104" s="377">
        <f>D104-BEBR2024!D104</f>
        <v>0</v>
      </c>
    </row>
    <row r="105" spans="1:8" ht="14.1" customHeight="1" x14ac:dyDescent="0.25">
      <c r="A105" s="418" t="s">
        <v>93</v>
      </c>
      <c r="B105" s="407">
        <v>3516</v>
      </c>
      <c r="C105" s="407">
        <v>120</v>
      </c>
      <c r="D105" s="407">
        <v>3396</v>
      </c>
      <c r="E105" s="468">
        <v>0</v>
      </c>
      <c r="F105" s="468">
        <v>3516</v>
      </c>
      <c r="H105" s="377">
        <f>D105-BEBR2024!D105</f>
        <v>0</v>
      </c>
    </row>
    <row r="106" spans="1:8" ht="14.1" customHeight="1" x14ac:dyDescent="0.25">
      <c r="A106" s="418" t="s">
        <v>94</v>
      </c>
      <c r="B106" s="407">
        <v>7922</v>
      </c>
      <c r="C106" s="407">
        <v>379</v>
      </c>
      <c r="D106" s="407">
        <v>7543</v>
      </c>
      <c r="E106" s="468">
        <v>0</v>
      </c>
      <c r="F106" s="468">
        <v>7922</v>
      </c>
      <c r="H106" s="377">
        <f>D106-BEBR2024!D106</f>
        <v>0</v>
      </c>
    </row>
    <row r="107" spans="1:8" ht="14.1" customHeight="1" x14ac:dyDescent="0.25">
      <c r="A107" s="418" t="s">
        <v>143</v>
      </c>
      <c r="B107" s="407">
        <v>154713</v>
      </c>
      <c r="C107" s="407">
        <v>11809</v>
      </c>
      <c r="D107" s="407">
        <v>142904</v>
      </c>
      <c r="E107" s="468">
        <v>115</v>
      </c>
      <c r="F107" s="468">
        <v>154598</v>
      </c>
      <c r="H107" s="377">
        <f>D107-BEBR2024!D107</f>
        <v>0</v>
      </c>
    </row>
    <row r="108" spans="1:8" ht="14.1" customHeight="1" x14ac:dyDescent="0.25">
      <c r="A108" s="418" t="s">
        <v>516</v>
      </c>
      <c r="B108" s="407" t="s">
        <v>516</v>
      </c>
      <c r="C108" s="407" t="s">
        <v>516</v>
      </c>
      <c r="D108" s="407" t="s">
        <v>516</v>
      </c>
      <c r="E108" s="468" t="s">
        <v>516</v>
      </c>
      <c r="F108" s="468" t="s">
        <v>516</v>
      </c>
      <c r="H108" s="377"/>
    </row>
    <row r="109" spans="1:8" ht="14.1" customHeight="1" x14ac:dyDescent="0.25">
      <c r="A109" s="419" t="s">
        <v>527</v>
      </c>
      <c r="B109" s="407">
        <v>236365</v>
      </c>
      <c r="C109" s="407">
        <v>18120</v>
      </c>
      <c r="D109" s="407">
        <v>218245</v>
      </c>
      <c r="E109" s="468">
        <v>0</v>
      </c>
      <c r="F109" s="468">
        <v>236365</v>
      </c>
      <c r="H109" s="377">
        <f>D109-BEBR2024!D109</f>
        <v>0</v>
      </c>
    </row>
    <row r="110" spans="1:8" ht="14.1" customHeight="1" x14ac:dyDescent="0.25">
      <c r="A110" s="418" t="s">
        <v>96</v>
      </c>
      <c r="B110" s="407">
        <v>10270</v>
      </c>
      <c r="C110" s="407">
        <v>484</v>
      </c>
      <c r="D110" s="407">
        <v>9786</v>
      </c>
      <c r="E110" s="468">
        <v>0</v>
      </c>
      <c r="F110" s="468">
        <v>10270</v>
      </c>
      <c r="H110" s="377">
        <f>D110-BEBR2024!D110</f>
        <v>0</v>
      </c>
    </row>
    <row r="111" spans="1:8" ht="14.1" customHeight="1" x14ac:dyDescent="0.25">
      <c r="A111" s="418" t="s">
        <v>97</v>
      </c>
      <c r="B111" s="407">
        <v>1473</v>
      </c>
      <c r="C111" s="407">
        <v>27</v>
      </c>
      <c r="D111" s="407">
        <v>1446</v>
      </c>
      <c r="E111" s="468">
        <v>0</v>
      </c>
      <c r="F111" s="468">
        <v>1473</v>
      </c>
      <c r="H111" s="377">
        <f>D111-BEBR2024!D111</f>
        <v>0</v>
      </c>
    </row>
    <row r="112" spans="1:8" ht="14.1" customHeight="1" x14ac:dyDescent="0.25">
      <c r="A112" s="418" t="s">
        <v>98</v>
      </c>
      <c r="B112" s="407">
        <v>9171</v>
      </c>
      <c r="C112" s="407">
        <v>82</v>
      </c>
      <c r="D112" s="407">
        <v>9089</v>
      </c>
      <c r="E112" s="468">
        <v>0</v>
      </c>
      <c r="F112" s="468">
        <v>9171</v>
      </c>
      <c r="H112" s="377">
        <f>D112-BEBR2024!D112</f>
        <v>0</v>
      </c>
    </row>
    <row r="113" spans="1:8" ht="14.1" customHeight="1" x14ac:dyDescent="0.25">
      <c r="A113" s="418" t="s">
        <v>99</v>
      </c>
      <c r="B113" s="407">
        <v>835</v>
      </c>
      <c r="C113" s="407">
        <v>14</v>
      </c>
      <c r="D113" s="407">
        <v>821</v>
      </c>
      <c r="E113" s="468">
        <v>0</v>
      </c>
      <c r="F113" s="468">
        <v>835</v>
      </c>
      <c r="H113" s="377">
        <f>D113-BEBR2024!D113</f>
        <v>0</v>
      </c>
    </row>
    <row r="114" spans="1:8" ht="14.1" customHeight="1" x14ac:dyDescent="0.25">
      <c r="A114" s="418" t="s">
        <v>143</v>
      </c>
      <c r="B114" s="407">
        <v>214616</v>
      </c>
      <c r="C114" s="407">
        <v>17513</v>
      </c>
      <c r="D114" s="407">
        <v>197103</v>
      </c>
      <c r="E114" s="468">
        <v>0</v>
      </c>
      <c r="F114" s="468">
        <v>214616</v>
      </c>
      <c r="H114" s="377">
        <f>D114-BEBR2024!D114</f>
        <v>0</v>
      </c>
    </row>
    <row r="115" spans="1:8" ht="14.1" customHeight="1" x14ac:dyDescent="0.25">
      <c r="A115" s="418" t="s">
        <v>516</v>
      </c>
      <c r="B115" s="407" t="s">
        <v>516</v>
      </c>
      <c r="C115" s="407" t="s">
        <v>516</v>
      </c>
      <c r="D115" s="407" t="s">
        <v>516</v>
      </c>
      <c r="E115" s="468" t="s">
        <v>516</v>
      </c>
      <c r="F115" s="468" t="s">
        <v>516</v>
      </c>
      <c r="H115" s="377"/>
    </row>
    <row r="116" spans="1:8" ht="14.1" customHeight="1" x14ac:dyDescent="0.25">
      <c r="A116" s="419" t="s">
        <v>528</v>
      </c>
      <c r="B116" s="407">
        <v>408381</v>
      </c>
      <c r="C116" s="407">
        <v>32629</v>
      </c>
      <c r="D116" s="407">
        <v>375752</v>
      </c>
      <c r="E116" s="468">
        <v>18</v>
      </c>
      <c r="F116" s="468">
        <v>408363</v>
      </c>
      <c r="H116" s="377">
        <f>D116-BEBR2024!D116</f>
        <v>0</v>
      </c>
    </row>
    <row r="117" spans="1:8" ht="14.1" customHeight="1" x14ac:dyDescent="0.25">
      <c r="A117" s="418" t="s">
        <v>101</v>
      </c>
      <c r="B117" s="407">
        <v>381</v>
      </c>
      <c r="C117" s="407">
        <v>29</v>
      </c>
      <c r="D117" s="407">
        <v>352</v>
      </c>
      <c r="E117" s="468">
        <v>0</v>
      </c>
      <c r="F117" s="468">
        <v>381</v>
      </c>
      <c r="H117" s="377">
        <f>D117-BEBR2024!D117</f>
        <v>0</v>
      </c>
    </row>
    <row r="118" spans="1:8" ht="14.1" customHeight="1" x14ac:dyDescent="0.25">
      <c r="A118" s="418" t="s">
        <v>102</v>
      </c>
      <c r="B118" s="407">
        <v>16288</v>
      </c>
      <c r="C118" s="407">
        <v>528</v>
      </c>
      <c r="D118" s="407">
        <v>15760</v>
      </c>
      <c r="E118" s="468">
        <v>0</v>
      </c>
      <c r="F118" s="468">
        <v>16288</v>
      </c>
      <c r="H118" s="377">
        <f>D118-BEBR2024!D118</f>
        <v>0</v>
      </c>
    </row>
    <row r="119" spans="1:8" ht="14.1" customHeight="1" x14ac:dyDescent="0.25">
      <c r="A119" s="418" t="s">
        <v>103</v>
      </c>
      <c r="B119" s="407">
        <v>19390</v>
      </c>
      <c r="C119" s="407">
        <v>275</v>
      </c>
      <c r="D119" s="407">
        <v>19115</v>
      </c>
      <c r="E119" s="468">
        <v>0</v>
      </c>
      <c r="F119" s="468">
        <v>19390</v>
      </c>
      <c r="H119" s="377">
        <f>D119-BEBR2024!D119</f>
        <v>0</v>
      </c>
    </row>
    <row r="120" spans="1:8" ht="14.1" customHeight="1" x14ac:dyDescent="0.25">
      <c r="A120" s="418" t="s">
        <v>143</v>
      </c>
      <c r="B120" s="407">
        <v>372322</v>
      </c>
      <c r="C120" s="407">
        <v>31797</v>
      </c>
      <c r="D120" s="407">
        <v>340525</v>
      </c>
      <c r="E120" s="468">
        <v>18</v>
      </c>
      <c r="F120" s="468">
        <v>372304</v>
      </c>
      <c r="H120" s="377">
        <f>D120-BEBR2024!D120</f>
        <v>0</v>
      </c>
    </row>
    <row r="121" spans="1:8" ht="14.1" customHeight="1" x14ac:dyDescent="0.25">
      <c r="A121" s="418" t="s">
        <v>516</v>
      </c>
      <c r="B121" s="408" t="s">
        <v>516</v>
      </c>
      <c r="C121" s="408" t="s">
        <v>516</v>
      </c>
      <c r="D121" s="468" t="s">
        <v>516</v>
      </c>
      <c r="E121" s="468" t="s">
        <v>516</v>
      </c>
      <c r="F121" s="468" t="s">
        <v>516</v>
      </c>
      <c r="H121" s="377"/>
    </row>
    <row r="122" spans="1:8" ht="14.1" customHeight="1" x14ac:dyDescent="0.25">
      <c r="A122" s="419" t="s">
        <v>529</v>
      </c>
      <c r="B122" s="407">
        <v>72155</v>
      </c>
      <c r="C122" s="407">
        <v>2457</v>
      </c>
      <c r="D122" s="407">
        <v>69698</v>
      </c>
      <c r="E122" s="468">
        <v>3472</v>
      </c>
      <c r="F122" s="468">
        <v>68683</v>
      </c>
      <c r="H122" s="377">
        <f>D122-BEBR2024!D122</f>
        <v>0</v>
      </c>
    </row>
    <row r="123" spans="1:8" ht="14.1" customHeight="1" x14ac:dyDescent="0.25">
      <c r="A123" s="418" t="s">
        <v>105</v>
      </c>
      <c r="B123" s="407">
        <v>667</v>
      </c>
      <c r="C123" s="407">
        <v>49</v>
      </c>
      <c r="D123" s="407">
        <v>618</v>
      </c>
      <c r="E123" s="468">
        <v>0</v>
      </c>
      <c r="F123" s="468">
        <v>667</v>
      </c>
      <c r="H123" s="377">
        <f>D123-BEBR2024!D123</f>
        <v>0</v>
      </c>
    </row>
    <row r="124" spans="1:8" ht="14.1" customHeight="1" x14ac:dyDescent="0.25">
      <c r="A124" s="418" t="s">
        <v>106</v>
      </c>
      <c r="B124" s="407">
        <v>12494</v>
      </c>
      <c r="C124" s="407">
        <v>165</v>
      </c>
      <c r="D124" s="407">
        <v>12329</v>
      </c>
      <c r="E124" s="468">
        <v>324</v>
      </c>
      <c r="F124" s="468">
        <v>12170</v>
      </c>
      <c r="H124" s="377">
        <f>D124-BEBR2024!D124</f>
        <v>0</v>
      </c>
    </row>
    <row r="125" spans="1:8" ht="14.1" customHeight="1" x14ac:dyDescent="0.25">
      <c r="A125" s="418" t="s">
        <v>143</v>
      </c>
      <c r="B125" s="407">
        <v>58994</v>
      </c>
      <c r="C125" s="407">
        <v>2243</v>
      </c>
      <c r="D125" s="407">
        <v>56751</v>
      </c>
      <c r="E125" s="468">
        <v>3148</v>
      </c>
      <c r="F125" s="468">
        <v>55846</v>
      </c>
      <c r="H125" s="377">
        <f>D125-BEBR2024!D125</f>
        <v>0</v>
      </c>
    </row>
    <row r="126" spans="1:8" ht="14.1" customHeight="1" x14ac:dyDescent="0.25">
      <c r="A126" s="418" t="s">
        <v>516</v>
      </c>
      <c r="B126" s="408" t="s">
        <v>516</v>
      </c>
      <c r="C126" s="408" t="s">
        <v>516</v>
      </c>
      <c r="D126" s="468" t="s">
        <v>516</v>
      </c>
      <c r="E126" s="468" t="s">
        <v>516</v>
      </c>
      <c r="F126" s="468" t="s">
        <v>516</v>
      </c>
      <c r="H126" s="377"/>
    </row>
    <row r="127" spans="1:8" ht="14.1" customHeight="1" x14ac:dyDescent="0.25">
      <c r="A127" s="419" t="s">
        <v>530</v>
      </c>
      <c r="B127" s="407">
        <v>35487</v>
      </c>
      <c r="C127" s="407">
        <v>1511</v>
      </c>
      <c r="D127" s="407">
        <v>33976</v>
      </c>
      <c r="E127" s="468">
        <v>2421</v>
      </c>
      <c r="F127" s="468">
        <v>33066</v>
      </c>
      <c r="H127" s="377">
        <f>D127-BEBR2024!D127</f>
        <v>0</v>
      </c>
    </row>
    <row r="128" spans="1:8" ht="14.1" customHeight="1" x14ac:dyDescent="0.25">
      <c r="A128" s="418" t="s">
        <v>108</v>
      </c>
      <c r="B128" s="407">
        <v>7702</v>
      </c>
      <c r="C128" s="407">
        <v>282</v>
      </c>
      <c r="D128" s="407">
        <v>7420</v>
      </c>
      <c r="E128" s="468">
        <v>0</v>
      </c>
      <c r="F128" s="468">
        <v>7702</v>
      </c>
      <c r="H128" s="377">
        <f>D128-BEBR2024!D128</f>
        <v>0</v>
      </c>
    </row>
    <row r="129" spans="1:8" ht="14.1" customHeight="1" x14ac:dyDescent="0.25">
      <c r="A129" s="418" t="s">
        <v>143</v>
      </c>
      <c r="B129" s="407">
        <v>27785</v>
      </c>
      <c r="C129" s="407">
        <v>1229</v>
      </c>
      <c r="D129" s="407">
        <v>26556</v>
      </c>
      <c r="E129" s="468">
        <v>2421</v>
      </c>
      <c r="F129" s="468">
        <v>25364</v>
      </c>
      <c r="H129" s="377">
        <f>D129-BEBR2024!D129</f>
        <v>0</v>
      </c>
    </row>
    <row r="130" spans="1:8" ht="14.1" customHeight="1" x14ac:dyDescent="0.25">
      <c r="A130" s="418" t="s">
        <v>516</v>
      </c>
      <c r="B130" s="408" t="s">
        <v>516</v>
      </c>
      <c r="C130" s="408" t="s">
        <v>516</v>
      </c>
      <c r="D130" s="468" t="s">
        <v>516</v>
      </c>
      <c r="E130" s="468" t="s">
        <v>516</v>
      </c>
      <c r="F130" s="468" t="s">
        <v>516</v>
      </c>
      <c r="H130" s="377"/>
    </row>
    <row r="131" spans="1:8" ht="14.1" customHeight="1" x14ac:dyDescent="0.25">
      <c r="A131" s="419" t="s">
        <v>531</v>
      </c>
      <c r="B131" s="407">
        <v>17555</v>
      </c>
      <c r="C131" s="407">
        <v>796</v>
      </c>
      <c r="D131" s="407">
        <v>16759</v>
      </c>
      <c r="E131" s="468">
        <v>1628</v>
      </c>
      <c r="F131" s="468">
        <v>15927</v>
      </c>
      <c r="H131" s="377">
        <f>D131-BEBR2024!D131</f>
        <v>0</v>
      </c>
    </row>
    <row r="132" spans="1:8" ht="14.1" customHeight="1" x14ac:dyDescent="0.25">
      <c r="A132" s="418" t="s">
        <v>110</v>
      </c>
      <c r="B132" s="407">
        <v>1698</v>
      </c>
      <c r="C132" s="407">
        <v>9</v>
      </c>
      <c r="D132" s="407">
        <v>1689</v>
      </c>
      <c r="E132" s="468">
        <v>0</v>
      </c>
      <c r="F132" s="468">
        <v>1698</v>
      </c>
      <c r="H132" s="377">
        <f>D132-BEBR2024!D132</f>
        <v>0</v>
      </c>
    </row>
    <row r="133" spans="1:8" ht="14.1" customHeight="1" x14ac:dyDescent="0.25">
      <c r="A133" s="418" t="s">
        <v>111</v>
      </c>
      <c r="B133" s="407">
        <v>153</v>
      </c>
      <c r="C133" s="407">
        <v>-12</v>
      </c>
      <c r="D133" s="407">
        <v>165</v>
      </c>
      <c r="E133" s="468">
        <v>0</v>
      </c>
      <c r="F133" s="468">
        <v>153</v>
      </c>
      <c r="H133" s="377">
        <f>D133-BEBR2024!D133</f>
        <v>0</v>
      </c>
    </row>
    <row r="134" spans="1:8" ht="14.1" customHeight="1" x14ac:dyDescent="0.25">
      <c r="A134" s="418" t="s">
        <v>143</v>
      </c>
      <c r="B134" s="407">
        <v>15704</v>
      </c>
      <c r="C134" s="407">
        <v>799</v>
      </c>
      <c r="D134" s="407">
        <v>14905</v>
      </c>
      <c r="E134" s="468">
        <v>1628</v>
      </c>
      <c r="F134" s="468">
        <v>14076</v>
      </c>
      <c r="H134" s="377">
        <f>D134-BEBR2024!D134</f>
        <v>0</v>
      </c>
    </row>
    <row r="135" spans="1:8" ht="14.1" customHeight="1" x14ac:dyDescent="0.25">
      <c r="A135" s="418" t="s">
        <v>516</v>
      </c>
      <c r="B135" s="407" t="s">
        <v>516</v>
      </c>
      <c r="C135" s="407" t="s">
        <v>516</v>
      </c>
      <c r="D135" s="407" t="s">
        <v>516</v>
      </c>
      <c r="E135" s="468" t="s">
        <v>516</v>
      </c>
      <c r="F135" s="468" t="s">
        <v>516</v>
      </c>
      <c r="H135" s="377"/>
    </row>
    <row r="136" spans="1:8" ht="14.1" customHeight="1" x14ac:dyDescent="0.25">
      <c r="A136" s="419" t="s">
        <v>532</v>
      </c>
      <c r="B136" s="407">
        <v>1062593</v>
      </c>
      <c r="C136" s="407">
        <v>67026</v>
      </c>
      <c r="D136" s="407">
        <v>995567</v>
      </c>
      <c r="E136" s="468">
        <v>448</v>
      </c>
      <c r="F136" s="468">
        <v>1062145</v>
      </c>
      <c r="H136" s="377">
        <f>D136-BEBR2024!D136</f>
        <v>0</v>
      </c>
    </row>
    <row r="137" spans="1:8" ht="14.1" customHeight="1" x14ac:dyDescent="0.25">
      <c r="A137" s="418" t="s">
        <v>113</v>
      </c>
      <c r="B137" s="407">
        <v>13517</v>
      </c>
      <c r="C137" s="407">
        <v>4</v>
      </c>
      <c r="D137" s="407">
        <v>13513</v>
      </c>
      <c r="E137" s="468">
        <v>0</v>
      </c>
      <c r="F137" s="468">
        <v>13517</v>
      </c>
      <c r="H137" s="377">
        <f>D137-BEBR2024!D137</f>
        <v>0</v>
      </c>
    </row>
    <row r="138" spans="1:8" ht="14.1" customHeight="1" x14ac:dyDescent="0.25">
      <c r="A138" s="418" t="s">
        <v>114</v>
      </c>
      <c r="B138" s="407">
        <v>1426</v>
      </c>
      <c r="C138" s="407">
        <v>30</v>
      </c>
      <c r="D138" s="407">
        <v>1396</v>
      </c>
      <c r="E138" s="468">
        <v>0</v>
      </c>
      <c r="F138" s="468">
        <v>1426</v>
      </c>
      <c r="H138" s="377">
        <f>D138-BEBR2024!D138</f>
        <v>0</v>
      </c>
    </row>
    <row r="139" spans="1:8" ht="14.1" customHeight="1" x14ac:dyDescent="0.25">
      <c r="A139" s="418" t="s">
        <v>115</v>
      </c>
      <c r="B139" s="407">
        <v>1016103</v>
      </c>
      <c r="C139" s="407">
        <v>66492</v>
      </c>
      <c r="D139" s="407">
        <v>949611</v>
      </c>
      <c r="E139" s="468">
        <v>448</v>
      </c>
      <c r="F139" s="468">
        <v>1015655</v>
      </c>
      <c r="H139" s="377">
        <f>D139-BEBR2024!D139</f>
        <v>0</v>
      </c>
    </row>
    <row r="140" spans="1:8" ht="14.1" customHeight="1" x14ac:dyDescent="0.25">
      <c r="A140" s="418" t="s">
        <v>116</v>
      </c>
      <c r="B140" s="407">
        <v>24309</v>
      </c>
      <c r="C140" s="407">
        <v>479</v>
      </c>
      <c r="D140" s="407">
        <v>23830</v>
      </c>
      <c r="E140" s="468">
        <v>0</v>
      </c>
      <c r="F140" s="468">
        <v>24309</v>
      </c>
      <c r="H140" s="377">
        <f>D140-BEBR2024!D140</f>
        <v>0</v>
      </c>
    </row>
    <row r="141" spans="1:8" ht="14.1" customHeight="1" x14ac:dyDescent="0.25">
      <c r="A141" s="418" t="s">
        <v>117</v>
      </c>
      <c r="B141" s="407">
        <v>7238</v>
      </c>
      <c r="C141" s="407">
        <v>21</v>
      </c>
      <c r="D141" s="407">
        <v>7217</v>
      </c>
      <c r="E141" s="468">
        <v>0</v>
      </c>
      <c r="F141" s="468">
        <v>7238</v>
      </c>
      <c r="H141" s="377">
        <f>D141-BEBR2024!D141</f>
        <v>0</v>
      </c>
    </row>
    <row r="142" spans="1:8" ht="14.1" customHeight="1" x14ac:dyDescent="0.25">
      <c r="A142" s="418" t="s">
        <v>516</v>
      </c>
      <c r="B142" s="407" t="s">
        <v>516</v>
      </c>
      <c r="C142" s="407" t="s">
        <v>516</v>
      </c>
      <c r="D142" s="407" t="s">
        <v>516</v>
      </c>
      <c r="E142" s="468" t="s">
        <v>516</v>
      </c>
      <c r="F142" s="468" t="s">
        <v>516</v>
      </c>
      <c r="H142" s="377"/>
    </row>
    <row r="143" spans="1:8" ht="14.1" customHeight="1" x14ac:dyDescent="0.25">
      <c r="A143" s="419" t="s">
        <v>533</v>
      </c>
      <c r="B143" s="407">
        <v>336358</v>
      </c>
      <c r="C143" s="407">
        <v>14453</v>
      </c>
      <c r="D143" s="407">
        <v>321905</v>
      </c>
      <c r="E143" s="468">
        <v>2239</v>
      </c>
      <c r="F143" s="468">
        <v>334119</v>
      </c>
      <c r="H143" s="377">
        <f>D143-BEBR2024!D143</f>
        <v>0</v>
      </c>
    </row>
    <row r="144" spans="1:8" ht="14.1" customHeight="1" x14ac:dyDescent="0.25">
      <c r="A144" s="418" t="s">
        <v>119</v>
      </c>
      <c r="B144" s="407">
        <v>1638</v>
      </c>
      <c r="C144" s="407">
        <v>-75</v>
      </c>
      <c r="D144" s="407">
        <v>1713</v>
      </c>
      <c r="E144" s="468">
        <v>0</v>
      </c>
      <c r="F144" s="468">
        <v>1638</v>
      </c>
      <c r="H144" s="377">
        <f>D144-BEBR2024!D144</f>
        <v>0</v>
      </c>
    </row>
    <row r="145" spans="1:8" ht="14.1" customHeight="1" x14ac:dyDescent="0.25">
      <c r="A145" s="418" t="s">
        <v>120</v>
      </c>
      <c r="B145" s="407">
        <v>55152</v>
      </c>
      <c r="C145" s="407">
        <v>840</v>
      </c>
      <c r="D145" s="407">
        <v>54312</v>
      </c>
      <c r="E145" s="468">
        <v>46</v>
      </c>
      <c r="F145" s="468">
        <v>55106</v>
      </c>
      <c r="H145" s="377">
        <f>D145-BEBR2024!D145</f>
        <v>0</v>
      </c>
    </row>
    <row r="146" spans="1:8" ht="14.1" customHeight="1" x14ac:dyDescent="0.25">
      <c r="A146" s="418" t="s">
        <v>143</v>
      </c>
      <c r="B146" s="407">
        <v>279568</v>
      </c>
      <c r="C146" s="407">
        <v>13688</v>
      </c>
      <c r="D146" s="407">
        <v>265880</v>
      </c>
      <c r="E146" s="468">
        <v>2193</v>
      </c>
      <c r="F146" s="468">
        <v>277375</v>
      </c>
      <c r="H146" s="377">
        <f>D146-BEBR2024!D146</f>
        <v>0</v>
      </c>
    </row>
    <row r="147" spans="1:8" ht="14.1" customHeight="1" x14ac:dyDescent="0.25">
      <c r="A147" s="418" t="s">
        <v>516</v>
      </c>
      <c r="B147" s="408" t="s">
        <v>516</v>
      </c>
      <c r="C147" s="408" t="s">
        <v>516</v>
      </c>
      <c r="D147" s="468" t="s">
        <v>516</v>
      </c>
      <c r="E147" s="468" t="s">
        <v>516</v>
      </c>
      <c r="F147" s="468" t="s">
        <v>516</v>
      </c>
      <c r="H147" s="377"/>
    </row>
    <row r="148" spans="1:8" ht="14.1" customHeight="1" x14ac:dyDescent="0.25">
      <c r="A148" s="419" t="s">
        <v>534</v>
      </c>
      <c r="B148" s="407">
        <v>136310</v>
      </c>
      <c r="C148" s="407">
        <v>20932</v>
      </c>
      <c r="D148" s="407">
        <v>115378</v>
      </c>
      <c r="E148" s="468">
        <v>0</v>
      </c>
      <c r="F148" s="468">
        <v>136310</v>
      </c>
      <c r="H148" s="377">
        <f>D148-BEBR2024!D148</f>
        <v>0</v>
      </c>
    </row>
    <row r="149" spans="1:8" ht="14.1" customHeight="1" x14ac:dyDescent="0.25">
      <c r="A149" s="418" t="s">
        <v>122</v>
      </c>
      <c r="B149" s="407">
        <v>503</v>
      </c>
      <c r="C149" s="407">
        <v>29</v>
      </c>
      <c r="D149" s="407">
        <v>474</v>
      </c>
      <c r="E149" s="468">
        <v>0</v>
      </c>
      <c r="F149" s="468">
        <v>503</v>
      </c>
      <c r="H149" s="377">
        <f>D149-BEBR2024!D149</f>
        <v>0</v>
      </c>
    </row>
    <row r="150" spans="1:8" ht="14.1" customHeight="1" x14ac:dyDescent="0.25">
      <c r="A150" s="418" t="s">
        <v>123</v>
      </c>
      <c r="B150" s="407">
        <v>4149</v>
      </c>
      <c r="C150" s="407">
        <v>873</v>
      </c>
      <c r="D150" s="407">
        <v>3276</v>
      </c>
      <c r="E150" s="468">
        <v>0</v>
      </c>
      <c r="F150" s="468">
        <v>4149</v>
      </c>
      <c r="H150" s="377">
        <f>D150-BEBR2024!D150</f>
        <v>0</v>
      </c>
    </row>
    <row r="151" spans="1:8" ht="14.1" customHeight="1" x14ac:dyDescent="0.25">
      <c r="A151" s="418" t="s">
        <v>124</v>
      </c>
      <c r="B151" s="407">
        <v>5550</v>
      </c>
      <c r="C151" s="407">
        <v>462</v>
      </c>
      <c r="D151" s="407">
        <v>5088</v>
      </c>
      <c r="E151" s="468">
        <v>0</v>
      </c>
      <c r="F151" s="468">
        <v>5550</v>
      </c>
      <c r="H151" s="377">
        <f>D151-BEBR2024!D151</f>
        <v>0</v>
      </c>
    </row>
    <row r="152" spans="1:8" ht="14.1" customHeight="1" x14ac:dyDescent="0.25">
      <c r="A152" s="418" t="s">
        <v>125</v>
      </c>
      <c r="B152" s="407">
        <v>12</v>
      </c>
      <c r="C152" s="407">
        <v>0</v>
      </c>
      <c r="D152" s="407">
        <v>12</v>
      </c>
      <c r="E152" s="468">
        <v>0</v>
      </c>
      <c r="F152" s="468">
        <v>12</v>
      </c>
      <c r="H152" s="377">
        <f>D152-BEBR2024!D152</f>
        <v>0</v>
      </c>
    </row>
    <row r="153" spans="1:8" ht="14.1" customHeight="1" x14ac:dyDescent="0.25">
      <c r="A153" s="418" t="s">
        <v>126</v>
      </c>
      <c r="B153" s="407">
        <v>106193</v>
      </c>
      <c r="C153" s="407">
        <v>16935</v>
      </c>
      <c r="D153" s="407">
        <v>89258</v>
      </c>
      <c r="E153" s="468">
        <v>0</v>
      </c>
      <c r="F153" s="468">
        <v>106193</v>
      </c>
      <c r="H153" s="377">
        <f>D153-BEBR2024!D153</f>
        <v>0</v>
      </c>
    </row>
    <row r="154" spans="1:8" ht="14.1" customHeight="1" x14ac:dyDescent="0.25">
      <c r="A154" s="418" t="s">
        <v>143</v>
      </c>
      <c r="B154" s="407">
        <v>19903</v>
      </c>
      <c r="C154" s="407">
        <v>2633</v>
      </c>
      <c r="D154" s="407">
        <v>17270</v>
      </c>
      <c r="E154" s="468">
        <v>0</v>
      </c>
      <c r="F154" s="468">
        <v>19903</v>
      </c>
      <c r="H154" s="377">
        <f>D154-BEBR2024!D154</f>
        <v>0</v>
      </c>
    </row>
    <row r="155" spans="1:8" ht="14.1" customHeight="1" x14ac:dyDescent="0.25">
      <c r="A155" s="418" t="s">
        <v>516</v>
      </c>
      <c r="B155" s="408" t="s">
        <v>516</v>
      </c>
      <c r="C155" s="408" t="s">
        <v>516</v>
      </c>
      <c r="D155" s="468" t="s">
        <v>516</v>
      </c>
      <c r="E155" s="468" t="s">
        <v>516</v>
      </c>
      <c r="F155" s="468" t="s">
        <v>516</v>
      </c>
      <c r="H155" s="377"/>
    </row>
    <row r="156" spans="1:8" ht="14.1" customHeight="1" x14ac:dyDescent="0.25">
      <c r="A156" s="419" t="s">
        <v>535</v>
      </c>
      <c r="B156" s="407">
        <v>13321</v>
      </c>
      <c r="C156" s="407">
        <v>870</v>
      </c>
      <c r="D156" s="407">
        <v>12451</v>
      </c>
      <c r="E156" s="468">
        <v>1106</v>
      </c>
      <c r="F156" s="468">
        <v>12215</v>
      </c>
      <c r="H156" s="377">
        <f>D156-BEBR2024!D156</f>
        <v>0</v>
      </c>
    </row>
    <row r="157" spans="1:8" ht="14.1" customHeight="1" x14ac:dyDescent="0.25">
      <c r="A157" s="418" t="s">
        <v>128</v>
      </c>
      <c r="B157" s="407">
        <v>2470</v>
      </c>
      <c r="C157" s="407">
        <v>129</v>
      </c>
      <c r="D157" s="407">
        <v>2341</v>
      </c>
      <c r="E157" s="468">
        <v>0</v>
      </c>
      <c r="F157" s="468">
        <v>2470</v>
      </c>
      <c r="H157" s="377">
        <f>D157-BEBR2024!D157</f>
        <v>0</v>
      </c>
    </row>
    <row r="158" spans="1:8" ht="14.1" customHeight="1" x14ac:dyDescent="0.25">
      <c r="A158" s="418" t="s">
        <v>129</v>
      </c>
      <c r="B158" s="407">
        <v>3073</v>
      </c>
      <c r="C158" s="407">
        <v>467</v>
      </c>
      <c r="D158" s="407">
        <v>2606</v>
      </c>
      <c r="E158" s="468">
        <v>1106</v>
      </c>
      <c r="F158" s="468">
        <v>1967</v>
      </c>
      <c r="H158" s="377">
        <f>D158-BEBR2024!D158</f>
        <v>0</v>
      </c>
    </row>
    <row r="159" spans="1:8" ht="14.1" customHeight="1" x14ac:dyDescent="0.25">
      <c r="A159" s="418" t="s">
        <v>143</v>
      </c>
      <c r="B159" s="407">
        <v>7778</v>
      </c>
      <c r="C159" s="407">
        <v>274</v>
      </c>
      <c r="D159" s="407">
        <v>7504</v>
      </c>
      <c r="E159" s="468">
        <v>0</v>
      </c>
      <c r="F159" s="468">
        <v>7778</v>
      </c>
      <c r="H159" s="377">
        <f>D159-BEBR2024!D159</f>
        <v>0</v>
      </c>
    </row>
    <row r="160" spans="1:8" ht="14.1" customHeight="1" x14ac:dyDescent="0.25">
      <c r="A160" s="418" t="s">
        <v>516</v>
      </c>
      <c r="B160" s="408" t="s">
        <v>516</v>
      </c>
      <c r="C160" s="408" t="s">
        <v>516</v>
      </c>
      <c r="D160" s="468" t="s">
        <v>516</v>
      </c>
      <c r="E160" s="468" t="s">
        <v>516</v>
      </c>
      <c r="F160" s="468" t="s">
        <v>516</v>
      </c>
      <c r="H160" s="377"/>
    </row>
    <row r="161" spans="1:8" ht="14.1" customHeight="1" x14ac:dyDescent="0.25">
      <c r="A161" s="419" t="s">
        <v>536</v>
      </c>
      <c r="B161" s="407">
        <v>44853</v>
      </c>
      <c r="C161" s="407">
        <v>1027</v>
      </c>
      <c r="D161" s="407">
        <v>43826</v>
      </c>
      <c r="E161" s="468">
        <v>3091</v>
      </c>
      <c r="F161" s="468">
        <v>41762</v>
      </c>
      <c r="H161" s="377">
        <f>D161-BEBR2024!D161</f>
        <v>0</v>
      </c>
    </row>
    <row r="162" spans="1:8" ht="14.1" customHeight="1" x14ac:dyDescent="0.25">
      <c r="A162" s="418" t="s">
        <v>131</v>
      </c>
      <c r="B162" s="407">
        <v>2974</v>
      </c>
      <c r="C162" s="407">
        <v>19</v>
      </c>
      <c r="D162" s="407">
        <v>2955</v>
      </c>
      <c r="E162" s="468">
        <v>998</v>
      </c>
      <c r="F162" s="468">
        <v>1976</v>
      </c>
      <c r="H162" s="377">
        <f>D162-BEBR2024!D162</f>
        <v>0</v>
      </c>
    </row>
    <row r="163" spans="1:8" ht="14.1" customHeight="1" x14ac:dyDescent="0.25">
      <c r="A163" s="418" t="s">
        <v>132</v>
      </c>
      <c r="B163" s="407">
        <v>444</v>
      </c>
      <c r="C163" s="407">
        <v>-17</v>
      </c>
      <c r="D163" s="407">
        <v>461</v>
      </c>
      <c r="E163" s="468">
        <v>0</v>
      </c>
      <c r="F163" s="468">
        <v>444</v>
      </c>
      <c r="H163" s="377">
        <f>D163-BEBR2024!D163</f>
        <v>0</v>
      </c>
    </row>
    <row r="164" spans="1:8" ht="14.1" customHeight="1" x14ac:dyDescent="0.25">
      <c r="A164" s="418" t="s">
        <v>133</v>
      </c>
      <c r="B164" s="407">
        <v>1355</v>
      </c>
      <c r="C164" s="407">
        <v>-2</v>
      </c>
      <c r="D164" s="407">
        <v>1357</v>
      </c>
      <c r="E164" s="468">
        <v>0</v>
      </c>
      <c r="F164" s="468">
        <v>1355</v>
      </c>
      <c r="H164" s="377">
        <f>D164-BEBR2024!D164</f>
        <v>0</v>
      </c>
    </row>
    <row r="165" spans="1:8" ht="14.1" customHeight="1" x14ac:dyDescent="0.25">
      <c r="A165" s="418" t="s">
        <v>134</v>
      </c>
      <c r="B165" s="407">
        <v>1797</v>
      </c>
      <c r="C165" s="407">
        <v>44</v>
      </c>
      <c r="D165" s="407">
        <v>1753</v>
      </c>
      <c r="E165" s="468">
        <v>0</v>
      </c>
      <c r="F165" s="468">
        <v>1797</v>
      </c>
      <c r="H165" s="377">
        <f>D165-BEBR2024!D165</f>
        <v>0</v>
      </c>
    </row>
    <row r="166" spans="1:8" ht="14.1" customHeight="1" x14ac:dyDescent="0.25">
      <c r="A166" s="418" t="s">
        <v>135</v>
      </c>
      <c r="B166" s="407">
        <v>3683</v>
      </c>
      <c r="C166" s="407">
        <v>146</v>
      </c>
      <c r="D166" s="407">
        <v>3537</v>
      </c>
      <c r="E166" s="468">
        <v>0</v>
      </c>
      <c r="F166" s="468">
        <v>3683</v>
      </c>
      <c r="H166" s="377">
        <f>D166-BEBR2024!D166</f>
        <v>0</v>
      </c>
    </row>
    <row r="167" spans="1:8" ht="14.1" customHeight="1" x14ac:dyDescent="0.25">
      <c r="A167" s="418" t="s">
        <v>136</v>
      </c>
      <c r="B167" s="407">
        <v>8124</v>
      </c>
      <c r="C167" s="407">
        <v>154</v>
      </c>
      <c r="D167" s="407">
        <v>7970</v>
      </c>
      <c r="E167" s="468">
        <v>413</v>
      </c>
      <c r="F167" s="468">
        <v>7711</v>
      </c>
      <c r="H167" s="377">
        <f>D167-BEBR2024!D167</f>
        <v>0</v>
      </c>
    </row>
    <row r="168" spans="1:8" ht="14.1" customHeight="1" x14ac:dyDescent="0.25">
      <c r="A168" s="418" t="s">
        <v>143</v>
      </c>
      <c r="B168" s="407">
        <v>26476</v>
      </c>
      <c r="C168" s="407">
        <v>683</v>
      </c>
      <c r="D168" s="407">
        <v>25793</v>
      </c>
      <c r="E168" s="468">
        <v>1680</v>
      </c>
      <c r="F168" s="468">
        <v>24796</v>
      </c>
      <c r="H168" s="377">
        <f>D168-BEBR2024!D168</f>
        <v>0</v>
      </c>
    </row>
    <row r="169" spans="1:8" ht="14.1" customHeight="1" x14ac:dyDescent="0.25">
      <c r="A169" s="418" t="s">
        <v>516</v>
      </c>
      <c r="B169" s="408" t="s">
        <v>516</v>
      </c>
      <c r="C169" s="408" t="s">
        <v>516</v>
      </c>
      <c r="D169" s="468" t="s">
        <v>516</v>
      </c>
      <c r="E169" s="468" t="s">
        <v>516</v>
      </c>
      <c r="F169" s="468" t="s">
        <v>516</v>
      </c>
      <c r="H169" s="377"/>
    </row>
    <row r="170" spans="1:8" ht="14.1" customHeight="1" x14ac:dyDescent="0.25">
      <c r="A170" s="419" t="s">
        <v>537</v>
      </c>
      <c r="B170" s="407">
        <v>19503</v>
      </c>
      <c r="C170" s="407">
        <v>1639</v>
      </c>
      <c r="D170" s="407">
        <v>17864</v>
      </c>
      <c r="E170" s="468">
        <v>812</v>
      </c>
      <c r="F170" s="468">
        <v>18691</v>
      </c>
      <c r="H170" s="377">
        <f>D170-BEBR2024!D170</f>
        <v>0</v>
      </c>
    </row>
    <row r="171" spans="1:8" ht="14.1" customHeight="1" x14ac:dyDescent="0.25">
      <c r="A171" s="418" t="s">
        <v>138</v>
      </c>
      <c r="B171" s="407">
        <v>521</v>
      </c>
      <c r="C171" s="407">
        <v>3</v>
      </c>
      <c r="D171" s="407">
        <v>518</v>
      </c>
      <c r="E171" s="468">
        <v>0</v>
      </c>
      <c r="F171" s="468">
        <v>521</v>
      </c>
      <c r="H171" s="377">
        <f>D171-BEBR2024!D171</f>
        <v>0</v>
      </c>
    </row>
    <row r="172" spans="1:8" ht="14.1" customHeight="1" x14ac:dyDescent="0.25">
      <c r="A172" s="418" t="s">
        <v>139</v>
      </c>
      <c r="B172" s="407">
        <v>613</v>
      </c>
      <c r="C172" s="407">
        <v>135</v>
      </c>
      <c r="D172" s="407">
        <v>478</v>
      </c>
      <c r="E172" s="468">
        <v>0</v>
      </c>
      <c r="F172" s="468">
        <v>613</v>
      </c>
      <c r="H172" s="377">
        <f>D172-BEBR2024!D172</f>
        <v>0</v>
      </c>
    </row>
    <row r="173" spans="1:8" ht="14.1" customHeight="1" x14ac:dyDescent="0.25">
      <c r="A173" s="418" t="s">
        <v>140</v>
      </c>
      <c r="B173" s="407">
        <v>2173</v>
      </c>
      <c r="C173" s="407">
        <v>158</v>
      </c>
      <c r="D173" s="407">
        <v>2015</v>
      </c>
      <c r="E173" s="468">
        <v>0</v>
      </c>
      <c r="F173" s="468">
        <v>2173</v>
      </c>
      <c r="H173" s="377">
        <f>D173-BEBR2024!D173</f>
        <v>0</v>
      </c>
    </row>
    <row r="174" spans="1:8" ht="14.1" customHeight="1" x14ac:dyDescent="0.25">
      <c r="A174" s="418" t="s">
        <v>143</v>
      </c>
      <c r="B174" s="407">
        <v>16196</v>
      </c>
      <c r="C174" s="407">
        <v>1343</v>
      </c>
      <c r="D174" s="407">
        <v>14853</v>
      </c>
      <c r="E174" s="468">
        <v>812</v>
      </c>
      <c r="F174" s="468">
        <v>15384</v>
      </c>
      <c r="H174" s="377">
        <f>D174-BEBR2024!D174</f>
        <v>0</v>
      </c>
    </row>
    <row r="175" spans="1:8" ht="14.1" customHeight="1" x14ac:dyDescent="0.25">
      <c r="A175" s="418" t="s">
        <v>516</v>
      </c>
      <c r="B175" s="408" t="s">
        <v>516</v>
      </c>
      <c r="C175" s="408" t="s">
        <v>516</v>
      </c>
      <c r="D175" s="468" t="s">
        <v>516</v>
      </c>
      <c r="E175" s="468" t="s">
        <v>516</v>
      </c>
      <c r="F175" s="468" t="s">
        <v>516</v>
      </c>
      <c r="H175" s="377"/>
    </row>
    <row r="176" spans="1:8" ht="14.1" customHeight="1" x14ac:dyDescent="0.25">
      <c r="A176" s="419" t="s">
        <v>538</v>
      </c>
      <c r="B176" s="407">
        <v>12815</v>
      </c>
      <c r="C176" s="407">
        <v>689</v>
      </c>
      <c r="D176" s="407">
        <v>12126</v>
      </c>
      <c r="E176" s="468">
        <v>970</v>
      </c>
      <c r="F176" s="468">
        <v>11845</v>
      </c>
      <c r="H176" s="377">
        <f>D176-BEBR2024!D176</f>
        <v>0</v>
      </c>
    </row>
    <row r="177" spans="1:8" ht="14.1" customHeight="1" x14ac:dyDescent="0.25">
      <c r="A177" s="418" t="s">
        <v>142</v>
      </c>
      <c r="B177" s="407">
        <v>1533</v>
      </c>
      <c r="C177" s="407">
        <v>-33</v>
      </c>
      <c r="D177" s="407">
        <v>1566</v>
      </c>
      <c r="E177" s="468">
        <v>0</v>
      </c>
      <c r="F177" s="468">
        <v>1533</v>
      </c>
      <c r="H177" s="377">
        <f>D177-BEBR2024!D177</f>
        <v>0</v>
      </c>
    </row>
    <row r="178" spans="1:8" ht="14.1" customHeight="1" x14ac:dyDescent="0.25">
      <c r="A178" s="418" t="s">
        <v>143</v>
      </c>
      <c r="B178" s="407">
        <v>11282</v>
      </c>
      <c r="C178" s="407">
        <v>722</v>
      </c>
      <c r="D178" s="407">
        <v>10560</v>
      </c>
      <c r="E178" s="468">
        <v>970</v>
      </c>
      <c r="F178" s="468">
        <v>10312</v>
      </c>
      <c r="H178" s="377">
        <f>D178-BEBR2024!D178</f>
        <v>0</v>
      </c>
    </row>
    <row r="179" spans="1:8" ht="14.1" customHeight="1" x14ac:dyDescent="0.25">
      <c r="A179" s="418" t="s">
        <v>516</v>
      </c>
      <c r="B179" s="408" t="s">
        <v>516</v>
      </c>
      <c r="C179" s="408" t="s">
        <v>516</v>
      </c>
      <c r="D179" s="468" t="s">
        <v>516</v>
      </c>
      <c r="E179" s="468" t="s">
        <v>516</v>
      </c>
      <c r="F179" s="468" t="s">
        <v>516</v>
      </c>
      <c r="H179" s="377"/>
    </row>
    <row r="180" spans="1:8" ht="14.1" customHeight="1" x14ac:dyDescent="0.25">
      <c r="A180" s="419" t="s">
        <v>539</v>
      </c>
      <c r="B180" s="407">
        <v>16947</v>
      </c>
      <c r="C180" s="407">
        <v>2755</v>
      </c>
      <c r="D180" s="407">
        <v>14192</v>
      </c>
      <c r="E180" s="468">
        <v>1754</v>
      </c>
      <c r="F180" s="468">
        <v>15193</v>
      </c>
      <c r="H180" s="377">
        <f>D180-BEBR2024!D180</f>
        <v>0</v>
      </c>
    </row>
    <row r="181" spans="1:8" ht="14.1" customHeight="1" x14ac:dyDescent="0.25">
      <c r="A181" s="418" t="s">
        <v>145</v>
      </c>
      <c r="B181" s="407">
        <v>3912</v>
      </c>
      <c r="C181" s="407">
        <v>555</v>
      </c>
      <c r="D181" s="407">
        <v>3357</v>
      </c>
      <c r="E181" s="468">
        <v>0</v>
      </c>
      <c r="F181" s="468">
        <v>3912</v>
      </c>
      <c r="H181" s="377">
        <f>D181-BEBR2024!D181</f>
        <v>0</v>
      </c>
    </row>
    <row r="182" spans="1:8" ht="14.1" customHeight="1" x14ac:dyDescent="0.25">
      <c r="A182" s="418" t="s">
        <v>146</v>
      </c>
      <c r="B182" s="407">
        <v>2292</v>
      </c>
      <c r="C182" s="407">
        <v>218</v>
      </c>
      <c r="D182" s="407">
        <v>2074</v>
      </c>
      <c r="E182" s="468">
        <v>0</v>
      </c>
      <c r="F182" s="468">
        <v>2292</v>
      </c>
      <c r="H182" s="377">
        <f>D182-BEBR2024!D182</f>
        <v>0</v>
      </c>
    </row>
    <row r="183" spans="1:8" ht="14.1" customHeight="1" x14ac:dyDescent="0.25">
      <c r="A183" s="418" t="s">
        <v>143</v>
      </c>
      <c r="B183" s="407">
        <v>10743</v>
      </c>
      <c r="C183" s="407">
        <v>1982</v>
      </c>
      <c r="D183" s="407">
        <v>8761</v>
      </c>
      <c r="E183" s="468">
        <v>1754</v>
      </c>
      <c r="F183" s="468">
        <v>8989</v>
      </c>
      <c r="H183" s="377">
        <f>D183-BEBR2024!D183</f>
        <v>0</v>
      </c>
    </row>
    <row r="184" spans="1:8" ht="14.1" customHeight="1" x14ac:dyDescent="0.25">
      <c r="A184" s="418" t="s">
        <v>516</v>
      </c>
      <c r="B184" s="408" t="s">
        <v>516</v>
      </c>
      <c r="C184" s="408" t="s">
        <v>516</v>
      </c>
      <c r="D184" s="468" t="s">
        <v>516</v>
      </c>
      <c r="E184" s="468" t="s">
        <v>516</v>
      </c>
      <c r="F184" s="468" t="s">
        <v>516</v>
      </c>
      <c r="H184" s="377"/>
    </row>
    <row r="185" spans="1:8" ht="14.1" customHeight="1" x14ac:dyDescent="0.25">
      <c r="A185" s="419" t="s">
        <v>540</v>
      </c>
      <c r="B185" s="407">
        <v>14228</v>
      </c>
      <c r="C185" s="407">
        <v>224</v>
      </c>
      <c r="D185" s="407">
        <v>14004</v>
      </c>
      <c r="E185" s="468">
        <v>2151</v>
      </c>
      <c r="F185" s="468">
        <v>12077</v>
      </c>
      <c r="H185" s="377">
        <f>D185-BEBR2024!D185</f>
        <v>0</v>
      </c>
    </row>
    <row r="186" spans="1:8" ht="14.1" customHeight="1" x14ac:dyDescent="0.25">
      <c r="A186" s="418" t="s">
        <v>148</v>
      </c>
      <c r="B186" s="407">
        <v>4008</v>
      </c>
      <c r="C186" s="407">
        <v>387</v>
      </c>
      <c r="D186" s="407">
        <v>3621</v>
      </c>
      <c r="E186" s="468">
        <v>1467</v>
      </c>
      <c r="F186" s="468">
        <v>2541</v>
      </c>
      <c r="H186" s="377">
        <f>D186-BEBR2024!D186</f>
        <v>0</v>
      </c>
    </row>
    <row r="187" spans="1:8" ht="14.1" customHeight="1" x14ac:dyDescent="0.25">
      <c r="A187" s="418" t="s">
        <v>149</v>
      </c>
      <c r="B187" s="407">
        <v>721</v>
      </c>
      <c r="C187" s="407">
        <v>-28</v>
      </c>
      <c r="D187" s="407">
        <v>749</v>
      </c>
      <c r="E187" s="468">
        <v>0</v>
      </c>
      <c r="F187" s="468">
        <v>721</v>
      </c>
      <c r="H187" s="377">
        <f>D187-BEBR2024!D187</f>
        <v>0</v>
      </c>
    </row>
    <row r="188" spans="1:8" ht="14.1" customHeight="1" x14ac:dyDescent="0.25">
      <c r="A188" s="418" t="s">
        <v>150</v>
      </c>
      <c r="B188" s="407">
        <v>731</v>
      </c>
      <c r="C188" s="407">
        <v>-9</v>
      </c>
      <c r="D188" s="407">
        <v>740</v>
      </c>
      <c r="E188" s="468">
        <v>0</v>
      </c>
      <c r="F188" s="468">
        <v>731</v>
      </c>
      <c r="H188" s="377">
        <f>D188-BEBR2024!D188</f>
        <v>0</v>
      </c>
    </row>
    <row r="189" spans="1:8" ht="14.1" customHeight="1" x14ac:dyDescent="0.25">
      <c r="A189" s="418" t="s">
        <v>143</v>
      </c>
      <c r="B189" s="407">
        <v>8768</v>
      </c>
      <c r="C189" s="407">
        <v>-126</v>
      </c>
      <c r="D189" s="407">
        <v>8894</v>
      </c>
      <c r="E189" s="468">
        <v>684</v>
      </c>
      <c r="F189" s="468">
        <v>8084</v>
      </c>
      <c r="H189" s="377">
        <f>D189-BEBR2024!D189</f>
        <v>0</v>
      </c>
    </row>
    <row r="190" spans="1:8" ht="14.1" customHeight="1" x14ac:dyDescent="0.25">
      <c r="A190" s="418" t="s">
        <v>516</v>
      </c>
      <c r="B190" s="408" t="s">
        <v>516</v>
      </c>
      <c r="C190" s="408" t="s">
        <v>516</v>
      </c>
      <c r="D190" s="468" t="s">
        <v>516</v>
      </c>
      <c r="E190" s="468" t="s">
        <v>516</v>
      </c>
      <c r="F190" s="468" t="s">
        <v>516</v>
      </c>
      <c r="H190" s="377"/>
    </row>
    <row r="191" spans="1:8" ht="14.1" customHeight="1" x14ac:dyDescent="0.25">
      <c r="A191" s="419" t="s">
        <v>541</v>
      </c>
      <c r="B191" s="407">
        <v>25883</v>
      </c>
      <c r="C191" s="407">
        <v>556</v>
      </c>
      <c r="D191" s="407">
        <v>25327</v>
      </c>
      <c r="E191" s="468">
        <v>1728</v>
      </c>
      <c r="F191" s="468">
        <v>24155</v>
      </c>
      <c r="H191" s="377">
        <f>D191-BEBR2024!D191</f>
        <v>0</v>
      </c>
    </row>
    <row r="192" spans="1:8" ht="14.1" customHeight="1" x14ac:dyDescent="0.25">
      <c r="A192" s="418" t="s">
        <v>152</v>
      </c>
      <c r="B192" s="407">
        <v>2462</v>
      </c>
      <c r="C192" s="407">
        <v>57</v>
      </c>
      <c r="D192" s="407">
        <v>2405</v>
      </c>
      <c r="E192" s="468">
        <v>0</v>
      </c>
      <c r="F192" s="468">
        <v>2462</v>
      </c>
      <c r="H192" s="377">
        <f>D192-BEBR2024!D192</f>
        <v>0</v>
      </c>
    </row>
    <row r="193" spans="1:8" ht="14.1" customHeight="1" x14ac:dyDescent="0.25">
      <c r="A193" s="418" t="s">
        <v>153</v>
      </c>
      <c r="B193" s="407">
        <v>4905</v>
      </c>
      <c r="C193" s="407">
        <v>5</v>
      </c>
      <c r="D193" s="407">
        <v>4900</v>
      </c>
      <c r="E193" s="468">
        <v>0</v>
      </c>
      <c r="F193" s="468">
        <v>4905</v>
      </c>
      <c r="H193" s="377">
        <f>D193-BEBR2024!D193</f>
        <v>0</v>
      </c>
    </row>
    <row r="194" spans="1:8" ht="14.1" customHeight="1" x14ac:dyDescent="0.25">
      <c r="A194" s="418" t="s">
        <v>154</v>
      </c>
      <c r="B194" s="407">
        <v>1836</v>
      </c>
      <c r="C194" s="407">
        <v>99</v>
      </c>
      <c r="D194" s="407">
        <v>1737</v>
      </c>
      <c r="E194" s="468">
        <v>0</v>
      </c>
      <c r="F194" s="468">
        <v>1836</v>
      </c>
      <c r="H194" s="377">
        <f>D194-BEBR2024!D194</f>
        <v>0</v>
      </c>
    </row>
    <row r="195" spans="1:8" ht="14.1" customHeight="1" x14ac:dyDescent="0.25">
      <c r="A195" s="418" t="s">
        <v>143</v>
      </c>
      <c r="B195" s="407">
        <v>16680</v>
      </c>
      <c r="C195" s="407">
        <v>395</v>
      </c>
      <c r="D195" s="407">
        <v>16285</v>
      </c>
      <c r="E195" s="468">
        <v>1728</v>
      </c>
      <c r="F195" s="468">
        <v>14952</v>
      </c>
      <c r="H195" s="377">
        <f>D195-BEBR2024!D195</f>
        <v>0</v>
      </c>
    </row>
    <row r="196" spans="1:8" ht="14.1" customHeight="1" x14ac:dyDescent="0.25">
      <c r="A196" s="418" t="s">
        <v>516</v>
      </c>
      <c r="B196" s="408" t="s">
        <v>516</v>
      </c>
      <c r="C196" s="408" t="s">
        <v>516</v>
      </c>
      <c r="D196" s="468" t="s">
        <v>516</v>
      </c>
      <c r="E196" s="468" t="s">
        <v>516</v>
      </c>
      <c r="F196" s="468" t="s">
        <v>516</v>
      </c>
      <c r="H196" s="377"/>
    </row>
    <row r="197" spans="1:8" ht="14.1" customHeight="1" x14ac:dyDescent="0.25">
      <c r="A197" s="419" t="s">
        <v>542</v>
      </c>
      <c r="B197" s="407">
        <v>45413</v>
      </c>
      <c r="C197" s="407">
        <v>5794</v>
      </c>
      <c r="D197" s="407">
        <v>39619</v>
      </c>
      <c r="E197" s="468">
        <v>0</v>
      </c>
      <c r="F197" s="468">
        <v>45413</v>
      </c>
      <c r="H197" s="377">
        <f>D197-BEBR2024!D197</f>
        <v>0</v>
      </c>
    </row>
    <row r="198" spans="1:8" ht="14.1" customHeight="1" x14ac:dyDescent="0.25">
      <c r="A198" s="418" t="s">
        <v>156</v>
      </c>
      <c r="B198" s="407">
        <v>7336</v>
      </c>
      <c r="C198" s="407">
        <v>9</v>
      </c>
      <c r="D198" s="407">
        <v>7327</v>
      </c>
      <c r="E198" s="468">
        <v>0</v>
      </c>
      <c r="F198" s="468">
        <v>7336</v>
      </c>
      <c r="H198" s="377">
        <f>D198-BEBR2024!D198</f>
        <v>0</v>
      </c>
    </row>
    <row r="199" spans="1:8" ht="14.1" customHeight="1" x14ac:dyDescent="0.25">
      <c r="A199" s="418" t="s">
        <v>157</v>
      </c>
      <c r="B199" s="407">
        <v>5480</v>
      </c>
      <c r="C199" s="407">
        <v>514</v>
      </c>
      <c r="D199" s="407">
        <v>4966</v>
      </c>
      <c r="E199" s="468">
        <v>0</v>
      </c>
      <c r="F199" s="468">
        <v>5480</v>
      </c>
      <c r="H199" s="377">
        <f>D199-BEBR2024!D199</f>
        <v>0</v>
      </c>
    </row>
    <row r="200" spans="1:8" ht="14.1" customHeight="1" x14ac:dyDescent="0.25">
      <c r="A200" s="418" t="s">
        <v>143</v>
      </c>
      <c r="B200" s="407">
        <v>32597</v>
      </c>
      <c r="C200" s="407">
        <v>5271</v>
      </c>
      <c r="D200" s="407">
        <v>27326</v>
      </c>
      <c r="E200" s="468">
        <v>0</v>
      </c>
      <c r="F200" s="468">
        <v>32597</v>
      </c>
      <c r="H200" s="377">
        <f>D200-BEBR2024!D200</f>
        <v>0</v>
      </c>
    </row>
    <row r="201" spans="1:8" ht="14.1" customHeight="1" x14ac:dyDescent="0.25">
      <c r="A201" s="418" t="s">
        <v>516</v>
      </c>
      <c r="B201" s="408" t="s">
        <v>516</v>
      </c>
      <c r="C201" s="408" t="s">
        <v>516</v>
      </c>
      <c r="D201" s="468" t="s">
        <v>516</v>
      </c>
      <c r="E201" s="468" t="s">
        <v>516</v>
      </c>
      <c r="F201" s="468" t="s">
        <v>516</v>
      </c>
      <c r="H201" s="377"/>
    </row>
    <row r="202" spans="1:8" ht="14.1" customHeight="1" x14ac:dyDescent="0.25">
      <c r="A202" s="419" t="s">
        <v>543</v>
      </c>
      <c r="B202" s="407">
        <v>210577</v>
      </c>
      <c r="C202" s="407">
        <v>16062</v>
      </c>
      <c r="D202" s="407">
        <v>194515</v>
      </c>
      <c r="E202" s="468">
        <v>441</v>
      </c>
      <c r="F202" s="468">
        <v>210136</v>
      </c>
      <c r="H202" s="377">
        <f>D202-BEBR2024!D202</f>
        <v>0</v>
      </c>
    </row>
    <row r="203" spans="1:8" ht="14.1" customHeight="1" x14ac:dyDescent="0.25">
      <c r="A203" s="418" t="s">
        <v>159</v>
      </c>
      <c r="B203" s="407">
        <v>9752</v>
      </c>
      <c r="C203" s="407">
        <v>862</v>
      </c>
      <c r="D203" s="407">
        <v>8890</v>
      </c>
      <c r="E203" s="468">
        <v>0</v>
      </c>
      <c r="F203" s="468">
        <v>9752</v>
      </c>
      <c r="H203" s="377">
        <f>D203-BEBR2024!D203</f>
        <v>0</v>
      </c>
    </row>
    <row r="204" spans="1:8" ht="14.1" customHeight="1" x14ac:dyDescent="0.25">
      <c r="A204" s="418" t="s">
        <v>160</v>
      </c>
      <c r="B204" s="407">
        <v>0</v>
      </c>
      <c r="C204" s="407">
        <v>-16</v>
      </c>
      <c r="D204" s="407">
        <v>16</v>
      </c>
      <c r="E204" s="468">
        <v>0</v>
      </c>
      <c r="F204" s="468">
        <v>0</v>
      </c>
      <c r="H204" s="377">
        <f>D204-BEBR2024!D204</f>
        <v>0</v>
      </c>
    </row>
    <row r="205" spans="1:8" ht="14.1" customHeight="1" x14ac:dyDescent="0.25">
      <c r="A205" s="418" t="s">
        <v>143</v>
      </c>
      <c r="B205" s="407">
        <v>200825</v>
      </c>
      <c r="C205" s="407">
        <v>15216</v>
      </c>
      <c r="D205" s="407">
        <v>185609</v>
      </c>
      <c r="E205" s="468">
        <v>441</v>
      </c>
      <c r="F205" s="468">
        <v>200384</v>
      </c>
      <c r="H205" s="377">
        <f>D205-BEBR2024!D205</f>
        <v>0</v>
      </c>
    </row>
    <row r="206" spans="1:8" ht="14.1" customHeight="1" x14ac:dyDescent="0.25">
      <c r="A206" s="418" t="s">
        <v>516</v>
      </c>
      <c r="B206" s="407" t="s">
        <v>516</v>
      </c>
      <c r="C206" s="407" t="s">
        <v>516</v>
      </c>
      <c r="D206" s="407" t="s">
        <v>516</v>
      </c>
      <c r="E206" s="468" t="s">
        <v>516</v>
      </c>
      <c r="F206" s="468" t="s">
        <v>516</v>
      </c>
      <c r="H206" s="377"/>
    </row>
    <row r="207" spans="1:8" ht="14.1" customHeight="1" x14ac:dyDescent="0.25">
      <c r="A207" s="419" t="s">
        <v>544</v>
      </c>
      <c r="B207" s="407">
        <v>106109</v>
      </c>
      <c r="C207" s="407">
        <v>4874</v>
      </c>
      <c r="D207" s="407">
        <v>101235</v>
      </c>
      <c r="E207" s="468">
        <v>22</v>
      </c>
      <c r="F207" s="468">
        <v>106087</v>
      </c>
      <c r="H207" s="377">
        <f>D207-BEBR2024!D207</f>
        <v>0</v>
      </c>
    </row>
    <row r="208" spans="1:8" ht="14.1" customHeight="1" x14ac:dyDescent="0.25">
      <c r="A208" s="418" t="s">
        <v>162</v>
      </c>
      <c r="B208" s="407">
        <v>9814</v>
      </c>
      <c r="C208" s="407">
        <v>156</v>
      </c>
      <c r="D208" s="407">
        <v>9658</v>
      </c>
      <c r="E208" s="468">
        <v>0</v>
      </c>
      <c r="F208" s="468">
        <v>9814</v>
      </c>
      <c r="H208" s="377">
        <f>D208-BEBR2024!D208</f>
        <v>0</v>
      </c>
    </row>
    <row r="209" spans="1:8" ht="14.1" customHeight="1" x14ac:dyDescent="0.25">
      <c r="A209" s="418" t="s">
        <v>163</v>
      </c>
      <c r="B209" s="407">
        <v>2453</v>
      </c>
      <c r="C209" s="407">
        <v>93</v>
      </c>
      <c r="D209" s="407">
        <v>2360</v>
      </c>
      <c r="E209" s="468">
        <v>0</v>
      </c>
      <c r="F209" s="468">
        <v>2453</v>
      </c>
      <c r="H209" s="377">
        <f>D209-BEBR2024!D209</f>
        <v>0</v>
      </c>
    </row>
    <row r="210" spans="1:8" ht="14.1" customHeight="1" x14ac:dyDescent="0.25">
      <c r="A210" s="418" t="s">
        <v>164</v>
      </c>
      <c r="B210" s="407">
        <v>11687</v>
      </c>
      <c r="C210" s="407">
        <v>958</v>
      </c>
      <c r="D210" s="407">
        <v>10729</v>
      </c>
      <c r="E210" s="468">
        <v>0</v>
      </c>
      <c r="F210" s="468">
        <v>11687</v>
      </c>
      <c r="H210" s="377">
        <f>D210-BEBR2024!D210</f>
        <v>0</v>
      </c>
    </row>
    <row r="211" spans="1:8" ht="14.1" customHeight="1" x14ac:dyDescent="0.25">
      <c r="A211" s="418" t="s">
        <v>143</v>
      </c>
      <c r="B211" s="407">
        <v>82155</v>
      </c>
      <c r="C211" s="407">
        <v>3667</v>
      </c>
      <c r="D211" s="407">
        <v>78488</v>
      </c>
      <c r="E211" s="468">
        <v>22</v>
      </c>
      <c r="F211" s="468">
        <v>82133</v>
      </c>
      <c r="H211" s="377">
        <f>D211-BEBR2024!D211</f>
        <v>0</v>
      </c>
    </row>
    <row r="212" spans="1:8" ht="14.1" customHeight="1" x14ac:dyDescent="0.25">
      <c r="A212" s="418" t="s">
        <v>516</v>
      </c>
      <c r="B212" s="407" t="s">
        <v>516</v>
      </c>
      <c r="C212" s="407" t="s">
        <v>516</v>
      </c>
      <c r="D212" s="407" t="s">
        <v>516</v>
      </c>
      <c r="E212" s="468" t="s">
        <v>516</v>
      </c>
      <c r="F212" s="468" t="s">
        <v>516</v>
      </c>
      <c r="H212" s="377"/>
    </row>
    <row r="213" spans="1:8" ht="14.1" customHeight="1" x14ac:dyDescent="0.25">
      <c r="A213" s="419" t="s">
        <v>545</v>
      </c>
      <c r="B213" s="407">
        <v>1560449</v>
      </c>
      <c r="C213" s="407">
        <v>100687</v>
      </c>
      <c r="D213" s="407">
        <v>1459762</v>
      </c>
      <c r="E213" s="468">
        <v>771</v>
      </c>
      <c r="F213" s="468">
        <v>1559678</v>
      </c>
      <c r="H213" s="377">
        <f>D213-BEBR2024!D213</f>
        <v>0</v>
      </c>
    </row>
    <row r="214" spans="1:8" ht="14.1" customHeight="1" x14ac:dyDescent="0.25">
      <c r="A214" s="418" t="s">
        <v>166</v>
      </c>
      <c r="B214" s="407">
        <v>42141</v>
      </c>
      <c r="C214" s="407">
        <v>2377</v>
      </c>
      <c r="D214" s="407">
        <v>39764</v>
      </c>
      <c r="E214" s="468">
        <v>0</v>
      </c>
      <c r="F214" s="468">
        <v>42141</v>
      </c>
      <c r="H214" s="377">
        <f>D214-BEBR2024!D214</f>
        <v>0</v>
      </c>
    </row>
    <row r="215" spans="1:8" ht="14.1" customHeight="1" x14ac:dyDescent="0.25">
      <c r="A215" s="418" t="s">
        <v>167</v>
      </c>
      <c r="B215" s="407">
        <v>409458</v>
      </c>
      <c r="C215" s="407">
        <v>24499</v>
      </c>
      <c r="D215" s="407">
        <v>384959</v>
      </c>
      <c r="E215" s="468">
        <v>662</v>
      </c>
      <c r="F215" s="468">
        <v>408796</v>
      </c>
      <c r="H215" s="377">
        <f>D215-BEBR2024!D215</f>
        <v>0</v>
      </c>
    </row>
    <row r="216" spans="1:8" ht="14.1" customHeight="1" x14ac:dyDescent="0.25">
      <c r="A216" s="418" t="s">
        <v>168</v>
      </c>
      <c r="B216" s="407">
        <v>27469</v>
      </c>
      <c r="C216" s="407">
        <v>779</v>
      </c>
      <c r="D216" s="407">
        <v>26690</v>
      </c>
      <c r="E216" s="468">
        <v>0</v>
      </c>
      <c r="F216" s="468">
        <v>27469</v>
      </c>
      <c r="H216" s="377">
        <f>D216-BEBR2024!D216</f>
        <v>0</v>
      </c>
    </row>
    <row r="217" spans="1:8" ht="14.1" customHeight="1" x14ac:dyDescent="0.25">
      <c r="A217" s="418" t="s">
        <v>143</v>
      </c>
      <c r="B217" s="407">
        <v>1081381</v>
      </c>
      <c r="C217" s="407">
        <v>73032</v>
      </c>
      <c r="D217" s="407">
        <v>1008349</v>
      </c>
      <c r="E217" s="468">
        <v>109</v>
      </c>
      <c r="F217" s="468">
        <v>1081272</v>
      </c>
      <c r="H217" s="377">
        <f>D217-BEBR2024!D217</f>
        <v>0</v>
      </c>
    </row>
    <row r="218" spans="1:8" ht="14.1" customHeight="1" x14ac:dyDescent="0.25">
      <c r="A218" s="418" t="s">
        <v>516</v>
      </c>
      <c r="B218" s="408" t="s">
        <v>516</v>
      </c>
      <c r="C218" s="408" t="s">
        <v>516</v>
      </c>
      <c r="D218" s="468" t="s">
        <v>516</v>
      </c>
      <c r="E218" s="468" t="s">
        <v>516</v>
      </c>
      <c r="F218" s="468" t="s">
        <v>516</v>
      </c>
      <c r="H218" s="377"/>
    </row>
    <row r="219" spans="1:8" ht="14.1" customHeight="1" x14ac:dyDescent="0.25">
      <c r="A219" s="419" t="s">
        <v>546</v>
      </c>
      <c r="B219" s="407">
        <v>20059</v>
      </c>
      <c r="C219" s="407">
        <v>406</v>
      </c>
      <c r="D219" s="407">
        <v>19653</v>
      </c>
      <c r="E219" s="468">
        <v>1427</v>
      </c>
      <c r="F219" s="468">
        <v>18632</v>
      </c>
      <c r="H219" s="377">
        <f>D219-BEBR2024!D219</f>
        <v>0</v>
      </c>
    </row>
    <row r="220" spans="1:8" ht="14.1" customHeight="1" x14ac:dyDescent="0.25">
      <c r="A220" s="418" t="s">
        <v>170</v>
      </c>
      <c r="B220" s="407">
        <v>2838</v>
      </c>
      <c r="C220" s="407">
        <v>79</v>
      </c>
      <c r="D220" s="407">
        <v>2759</v>
      </c>
      <c r="E220" s="468">
        <v>0</v>
      </c>
      <c r="F220" s="468">
        <v>2838</v>
      </c>
      <c r="H220" s="377">
        <f>D220-BEBR2024!D220</f>
        <v>0</v>
      </c>
    </row>
    <row r="221" spans="1:8" ht="14.1" customHeight="1" x14ac:dyDescent="0.25">
      <c r="A221" s="418" t="s">
        <v>171</v>
      </c>
      <c r="B221" s="407">
        <v>352</v>
      </c>
      <c r="C221" s="407">
        <v>11</v>
      </c>
      <c r="D221" s="407">
        <v>341</v>
      </c>
      <c r="E221" s="468">
        <v>0</v>
      </c>
      <c r="F221" s="468">
        <v>352</v>
      </c>
      <c r="H221" s="377">
        <f>D221-BEBR2024!D221</f>
        <v>0</v>
      </c>
    </row>
    <row r="222" spans="1:8" ht="14.1" customHeight="1" x14ac:dyDescent="0.25">
      <c r="A222" s="418" t="s">
        <v>172</v>
      </c>
      <c r="B222" s="407">
        <v>216</v>
      </c>
      <c r="C222" s="407">
        <v>8</v>
      </c>
      <c r="D222" s="407">
        <v>208</v>
      </c>
      <c r="E222" s="468">
        <v>0</v>
      </c>
      <c r="F222" s="468">
        <v>216</v>
      </c>
      <c r="H222" s="377">
        <f>D222-BEBR2024!D222</f>
        <v>0</v>
      </c>
    </row>
    <row r="223" spans="1:8" ht="14.1" customHeight="1" x14ac:dyDescent="0.25">
      <c r="A223" s="418" t="s">
        <v>173</v>
      </c>
      <c r="B223" s="407">
        <v>511</v>
      </c>
      <c r="C223" s="407">
        <v>7</v>
      </c>
      <c r="D223" s="407">
        <v>504</v>
      </c>
      <c r="E223" s="468">
        <v>0</v>
      </c>
      <c r="F223" s="468">
        <v>511</v>
      </c>
      <c r="H223" s="377">
        <f>D223-BEBR2024!D223</f>
        <v>0</v>
      </c>
    </row>
    <row r="224" spans="1:8" ht="14.1" customHeight="1" x14ac:dyDescent="0.25">
      <c r="A224" s="418" t="s">
        <v>174</v>
      </c>
      <c r="B224" s="407">
        <v>269</v>
      </c>
      <c r="C224" s="407">
        <v>8</v>
      </c>
      <c r="D224" s="407">
        <v>261</v>
      </c>
      <c r="E224" s="468">
        <v>0</v>
      </c>
      <c r="F224" s="468">
        <v>269</v>
      </c>
      <c r="H224" s="377">
        <f>D224-BEBR2024!D224</f>
        <v>0</v>
      </c>
    </row>
    <row r="225" spans="1:8" ht="14.1" customHeight="1" x14ac:dyDescent="0.25">
      <c r="A225" s="418" t="s">
        <v>143</v>
      </c>
      <c r="B225" s="407">
        <v>15873</v>
      </c>
      <c r="C225" s="407">
        <v>293</v>
      </c>
      <c r="D225" s="407">
        <v>15580</v>
      </c>
      <c r="E225" s="468">
        <v>1427</v>
      </c>
      <c r="F225" s="468">
        <v>14446</v>
      </c>
      <c r="H225" s="377">
        <f>D225-BEBR2024!D225</f>
        <v>0</v>
      </c>
    </row>
    <row r="226" spans="1:8" ht="14.1" customHeight="1" x14ac:dyDescent="0.25">
      <c r="A226" s="418" t="s">
        <v>516</v>
      </c>
      <c r="B226" s="407" t="s">
        <v>516</v>
      </c>
      <c r="C226" s="407" t="s">
        <v>516</v>
      </c>
      <c r="D226" s="407" t="s">
        <v>516</v>
      </c>
      <c r="E226" s="468" t="s">
        <v>516</v>
      </c>
      <c r="F226" s="468" t="s">
        <v>516</v>
      </c>
      <c r="H226" s="377"/>
    </row>
    <row r="227" spans="1:8" ht="14.1" customHeight="1" x14ac:dyDescent="0.25">
      <c r="A227" s="419" t="s">
        <v>547</v>
      </c>
      <c r="B227" s="407">
        <v>171029</v>
      </c>
      <c r="C227" s="407">
        <v>11241</v>
      </c>
      <c r="D227" s="407">
        <v>159788</v>
      </c>
      <c r="E227" s="468">
        <v>0</v>
      </c>
      <c r="F227" s="468">
        <v>171029</v>
      </c>
      <c r="H227" s="377">
        <f>D227-BEBR2024!D227</f>
        <v>0</v>
      </c>
    </row>
    <row r="228" spans="1:8" ht="14.1" customHeight="1" x14ac:dyDescent="0.25">
      <c r="A228" s="418" t="s">
        <v>176</v>
      </c>
      <c r="B228" s="407">
        <v>4990</v>
      </c>
      <c r="C228" s="407">
        <v>156</v>
      </c>
      <c r="D228" s="407">
        <v>4834</v>
      </c>
      <c r="E228" s="468">
        <v>0</v>
      </c>
      <c r="F228" s="468">
        <v>4990</v>
      </c>
      <c r="H228" s="377">
        <f>D228-BEBR2024!D228</f>
        <v>0</v>
      </c>
    </row>
    <row r="229" spans="1:8" ht="14.1" customHeight="1" x14ac:dyDescent="0.25">
      <c r="A229" s="418" t="s">
        <v>177</v>
      </c>
      <c r="B229" s="407">
        <v>4553</v>
      </c>
      <c r="C229" s="407">
        <v>312</v>
      </c>
      <c r="D229" s="407">
        <v>4241</v>
      </c>
      <c r="E229" s="468">
        <v>0</v>
      </c>
      <c r="F229" s="468">
        <v>4553</v>
      </c>
      <c r="H229" s="377">
        <f>D229-BEBR2024!D229</f>
        <v>0</v>
      </c>
    </row>
    <row r="230" spans="1:8" ht="14.1" customHeight="1" x14ac:dyDescent="0.25">
      <c r="A230" s="418" t="s">
        <v>178</v>
      </c>
      <c r="B230" s="407">
        <v>548</v>
      </c>
      <c r="C230" s="407">
        <v>32</v>
      </c>
      <c r="D230" s="407">
        <v>516</v>
      </c>
      <c r="E230" s="468">
        <v>0</v>
      </c>
      <c r="F230" s="468">
        <v>548</v>
      </c>
      <c r="H230" s="377">
        <f>D230-BEBR2024!D230</f>
        <v>0</v>
      </c>
    </row>
    <row r="231" spans="1:8" ht="14.1" customHeight="1" x14ac:dyDescent="0.25">
      <c r="A231" s="418" t="s">
        <v>179</v>
      </c>
      <c r="B231" s="407">
        <v>26907</v>
      </c>
      <c r="C231" s="407">
        <v>1853</v>
      </c>
      <c r="D231" s="407">
        <v>25054</v>
      </c>
      <c r="E231" s="468">
        <v>0</v>
      </c>
      <c r="F231" s="468">
        <v>26907</v>
      </c>
      <c r="H231" s="377">
        <f>D231-BEBR2024!D231</f>
        <v>0</v>
      </c>
    </row>
    <row r="232" spans="1:8" ht="14.1" customHeight="1" x14ac:dyDescent="0.25">
      <c r="A232" s="418" t="s">
        <v>180</v>
      </c>
      <c r="B232" s="407">
        <v>16805</v>
      </c>
      <c r="C232" s="407">
        <v>451</v>
      </c>
      <c r="D232" s="407">
        <v>16354</v>
      </c>
      <c r="E232" s="468">
        <v>0</v>
      </c>
      <c r="F232" s="468">
        <v>16805</v>
      </c>
      <c r="H232" s="377">
        <f>D232-BEBR2024!D232</f>
        <v>0</v>
      </c>
    </row>
    <row r="233" spans="1:8" ht="14.1" customHeight="1" x14ac:dyDescent="0.25">
      <c r="A233" s="418" t="s">
        <v>143</v>
      </c>
      <c r="B233" s="407">
        <v>117226</v>
      </c>
      <c r="C233" s="407">
        <v>8437</v>
      </c>
      <c r="D233" s="407">
        <v>108789</v>
      </c>
      <c r="E233" s="468">
        <v>0</v>
      </c>
      <c r="F233" s="468">
        <v>117226</v>
      </c>
      <c r="H233" s="377">
        <f>D233-BEBR2024!D233</f>
        <v>0</v>
      </c>
    </row>
    <row r="234" spans="1:8" ht="14.1" customHeight="1" x14ac:dyDescent="0.25">
      <c r="A234" s="418" t="s">
        <v>516</v>
      </c>
      <c r="B234" s="408" t="s">
        <v>516</v>
      </c>
      <c r="C234" s="408" t="s">
        <v>516</v>
      </c>
      <c r="D234" s="468" t="s">
        <v>516</v>
      </c>
      <c r="E234" s="468" t="s">
        <v>516</v>
      </c>
      <c r="F234" s="468" t="s">
        <v>516</v>
      </c>
      <c r="H234" s="377"/>
    </row>
    <row r="235" spans="1:8" ht="14.1" customHeight="1" x14ac:dyDescent="0.25">
      <c r="A235" s="419" t="s">
        <v>548</v>
      </c>
      <c r="B235" s="407">
        <v>49345</v>
      </c>
      <c r="C235" s="407">
        <v>2026</v>
      </c>
      <c r="D235" s="407">
        <v>47319</v>
      </c>
      <c r="E235" s="468">
        <v>6173</v>
      </c>
      <c r="F235" s="468">
        <v>43172</v>
      </c>
      <c r="H235" s="377">
        <f>D235-BEBR2024!D235</f>
        <v>0</v>
      </c>
    </row>
    <row r="236" spans="1:8" ht="14.1" customHeight="1" x14ac:dyDescent="0.25">
      <c r="A236" s="418" t="s">
        <v>182</v>
      </c>
      <c r="B236" s="407">
        <v>474</v>
      </c>
      <c r="C236" s="407">
        <v>-10</v>
      </c>
      <c r="D236" s="407">
        <v>484</v>
      </c>
      <c r="E236" s="468">
        <v>0</v>
      </c>
      <c r="F236" s="468">
        <v>474</v>
      </c>
      <c r="H236" s="377">
        <f>D236-BEBR2024!D236</f>
        <v>0</v>
      </c>
    </row>
    <row r="237" spans="1:8" ht="14.1" customHeight="1" x14ac:dyDescent="0.25">
      <c r="A237" s="418" t="s">
        <v>183</v>
      </c>
      <c r="B237" s="407">
        <v>82</v>
      </c>
      <c r="C237" s="407">
        <v>-5</v>
      </c>
      <c r="D237" s="407">
        <v>87</v>
      </c>
      <c r="E237" s="468">
        <v>0</v>
      </c>
      <c r="F237" s="468">
        <v>82</v>
      </c>
      <c r="H237" s="377">
        <f>D237-BEBR2024!D237</f>
        <v>0</v>
      </c>
    </row>
    <row r="238" spans="1:8" ht="14.1" customHeight="1" x14ac:dyDescent="0.25">
      <c r="A238" s="418" t="s">
        <v>184</v>
      </c>
      <c r="B238" s="407">
        <v>197</v>
      </c>
      <c r="C238" s="407">
        <v>6</v>
      </c>
      <c r="D238" s="407">
        <v>191</v>
      </c>
      <c r="E238" s="468">
        <v>0</v>
      </c>
      <c r="F238" s="468">
        <v>197</v>
      </c>
      <c r="H238" s="377">
        <f>D238-BEBR2024!D238</f>
        <v>0</v>
      </c>
    </row>
    <row r="239" spans="1:8" ht="14.1" customHeight="1" x14ac:dyDescent="0.25">
      <c r="A239" s="418" t="s">
        <v>185</v>
      </c>
      <c r="B239" s="407">
        <v>823</v>
      </c>
      <c r="C239" s="407">
        <v>-25</v>
      </c>
      <c r="D239" s="407">
        <v>848</v>
      </c>
      <c r="E239" s="468">
        <v>0</v>
      </c>
      <c r="F239" s="468">
        <v>823</v>
      </c>
      <c r="H239" s="377">
        <f>D239-BEBR2024!D239</f>
        <v>0</v>
      </c>
    </row>
    <row r="240" spans="1:8" ht="14.1" customHeight="1" x14ac:dyDescent="0.25">
      <c r="A240" s="418" t="s">
        <v>186</v>
      </c>
      <c r="B240" s="407">
        <v>2045</v>
      </c>
      <c r="C240" s="407">
        <v>-108</v>
      </c>
      <c r="D240" s="407">
        <v>2153</v>
      </c>
      <c r="E240" s="468">
        <v>0</v>
      </c>
      <c r="F240" s="468">
        <v>2045</v>
      </c>
      <c r="H240" s="377">
        <f>D240-BEBR2024!D240</f>
        <v>0</v>
      </c>
    </row>
    <row r="241" spans="1:8" ht="14.1" customHeight="1" x14ac:dyDescent="0.25">
      <c r="A241" s="418" t="s">
        <v>187</v>
      </c>
      <c r="B241" s="407">
        <v>942</v>
      </c>
      <c r="C241" s="407">
        <v>60</v>
      </c>
      <c r="D241" s="407">
        <v>882</v>
      </c>
      <c r="E241" s="468">
        <v>0</v>
      </c>
      <c r="F241" s="468">
        <v>942</v>
      </c>
      <c r="H241" s="377">
        <f>D241-BEBR2024!D241</f>
        <v>0</v>
      </c>
    </row>
    <row r="242" spans="1:8" ht="14.1" customHeight="1" x14ac:dyDescent="0.25">
      <c r="A242" s="418" t="s">
        <v>188</v>
      </c>
      <c r="B242" s="407">
        <v>527</v>
      </c>
      <c r="C242" s="407">
        <v>-12</v>
      </c>
      <c r="D242" s="407">
        <v>539</v>
      </c>
      <c r="E242" s="468">
        <v>0</v>
      </c>
      <c r="F242" s="468">
        <v>527</v>
      </c>
      <c r="H242" s="377">
        <f>D242-BEBR2024!D242</f>
        <v>0</v>
      </c>
    </row>
    <row r="243" spans="1:8" ht="14.1" customHeight="1" x14ac:dyDescent="0.25">
      <c r="A243" s="418" t="s">
        <v>190</v>
      </c>
      <c r="B243" s="407">
        <v>235</v>
      </c>
      <c r="C243" s="407">
        <v>18</v>
      </c>
      <c r="D243" s="407">
        <v>217</v>
      </c>
      <c r="E243" s="468">
        <v>0</v>
      </c>
      <c r="F243" s="468">
        <v>235</v>
      </c>
      <c r="H243" s="377">
        <f>D243-BEBR2024!D243</f>
        <v>0</v>
      </c>
    </row>
    <row r="244" spans="1:8" ht="14.1" customHeight="1" x14ac:dyDescent="0.25">
      <c r="A244" s="418" t="s">
        <v>191</v>
      </c>
      <c r="B244" s="407">
        <v>1734</v>
      </c>
      <c r="C244" s="407">
        <v>-225</v>
      </c>
      <c r="D244" s="407">
        <v>1959</v>
      </c>
      <c r="E244" s="468">
        <v>1121</v>
      </c>
      <c r="F244" s="468">
        <v>613</v>
      </c>
      <c r="H244" s="377">
        <f>D244-BEBR2024!D244</f>
        <v>0</v>
      </c>
    </row>
    <row r="245" spans="1:8" ht="14.1" customHeight="1" x14ac:dyDescent="0.25">
      <c r="A245" s="418" t="s">
        <v>192</v>
      </c>
      <c r="B245" s="407">
        <v>7132</v>
      </c>
      <c r="C245" s="407">
        <v>887</v>
      </c>
      <c r="D245" s="407">
        <v>6245</v>
      </c>
      <c r="E245" s="468">
        <v>1227</v>
      </c>
      <c r="F245" s="468">
        <v>5905</v>
      </c>
      <c r="H245" s="377">
        <f>D245-BEBR2024!D245</f>
        <v>0</v>
      </c>
    </row>
    <row r="246" spans="1:8" ht="14.1" customHeight="1" x14ac:dyDescent="0.25">
      <c r="A246" s="418" t="s">
        <v>193</v>
      </c>
      <c r="B246" s="407">
        <v>1678</v>
      </c>
      <c r="C246" s="407">
        <v>-21</v>
      </c>
      <c r="D246" s="407">
        <v>1699</v>
      </c>
      <c r="E246" s="468">
        <v>0</v>
      </c>
      <c r="F246" s="468">
        <v>1678</v>
      </c>
      <c r="H246" s="377">
        <f>D246-BEBR2024!D246</f>
        <v>0</v>
      </c>
    </row>
    <row r="247" spans="1:8" ht="14.1" customHeight="1" x14ac:dyDescent="0.25">
      <c r="A247" s="418" t="s">
        <v>143</v>
      </c>
      <c r="B247" s="407">
        <v>33476</v>
      </c>
      <c r="C247" s="407">
        <v>1461</v>
      </c>
      <c r="D247" s="407">
        <v>32015</v>
      </c>
      <c r="E247" s="468">
        <v>3825</v>
      </c>
      <c r="F247" s="468">
        <v>29651</v>
      </c>
      <c r="H247" s="377">
        <f>D247-BEBR2024!D247</f>
        <v>0</v>
      </c>
    </row>
    <row r="248" spans="1:8" ht="14.1" customHeight="1" x14ac:dyDescent="0.25">
      <c r="A248" s="418" t="s">
        <v>516</v>
      </c>
      <c r="B248" s="408" t="s">
        <v>516</v>
      </c>
      <c r="C248" s="408" t="s">
        <v>516</v>
      </c>
      <c r="D248" s="468" t="s">
        <v>516</v>
      </c>
      <c r="E248" s="468" t="s">
        <v>516</v>
      </c>
      <c r="F248" s="468" t="s">
        <v>516</v>
      </c>
      <c r="H248" s="377"/>
    </row>
    <row r="249" spans="1:8" ht="14.1" customHeight="1" x14ac:dyDescent="0.25">
      <c r="A249" s="419" t="s">
        <v>549</v>
      </c>
      <c r="B249" s="407">
        <v>15667</v>
      </c>
      <c r="C249" s="407">
        <v>1157</v>
      </c>
      <c r="D249" s="407">
        <v>14510</v>
      </c>
      <c r="E249" s="468">
        <v>1279</v>
      </c>
      <c r="F249" s="468">
        <v>14388</v>
      </c>
      <c r="H249" s="377">
        <f>D249-BEBR2024!D249</f>
        <v>0</v>
      </c>
    </row>
    <row r="250" spans="1:8" ht="14.1" customHeight="1" x14ac:dyDescent="0.25">
      <c r="A250" s="418" t="s">
        <v>195</v>
      </c>
      <c r="B250" s="407">
        <v>2788</v>
      </c>
      <c r="C250" s="407">
        <v>199</v>
      </c>
      <c r="D250" s="407">
        <v>2589</v>
      </c>
      <c r="E250" s="468">
        <v>0</v>
      </c>
      <c r="F250" s="468">
        <v>2788</v>
      </c>
      <c r="H250" s="377">
        <f>D250-BEBR2024!D250</f>
        <v>0</v>
      </c>
    </row>
    <row r="251" spans="1:8" ht="14.1" customHeight="1" x14ac:dyDescent="0.25">
      <c r="A251" s="418" t="s">
        <v>143</v>
      </c>
      <c r="B251" s="407">
        <v>12879</v>
      </c>
      <c r="C251" s="407">
        <v>958</v>
      </c>
      <c r="D251" s="407">
        <v>11921</v>
      </c>
      <c r="E251" s="468">
        <v>1279</v>
      </c>
      <c r="F251" s="468">
        <v>11600</v>
      </c>
      <c r="H251" s="377">
        <f>D251-BEBR2024!D251</f>
        <v>0</v>
      </c>
    </row>
    <row r="252" spans="1:8" ht="14.1" customHeight="1" x14ac:dyDescent="0.25">
      <c r="A252" s="418" t="s">
        <v>516</v>
      </c>
      <c r="B252" s="407" t="s">
        <v>516</v>
      </c>
      <c r="C252" s="407" t="s">
        <v>516</v>
      </c>
      <c r="D252" s="407" t="s">
        <v>516</v>
      </c>
      <c r="E252" s="468" t="s">
        <v>516</v>
      </c>
      <c r="F252" s="468" t="s">
        <v>516</v>
      </c>
      <c r="H252" s="377"/>
    </row>
    <row r="253" spans="1:8" ht="14.1" customHeight="1" x14ac:dyDescent="0.25">
      <c r="A253" s="419" t="s">
        <v>550</v>
      </c>
      <c r="B253" s="407">
        <v>8504</v>
      </c>
      <c r="C253" s="407">
        <v>278</v>
      </c>
      <c r="D253" s="407">
        <v>8226</v>
      </c>
      <c r="E253" s="468">
        <v>1293</v>
      </c>
      <c r="F253" s="468">
        <v>7211</v>
      </c>
      <c r="H253" s="377">
        <f>D253-BEBR2024!D253</f>
        <v>0</v>
      </c>
    </row>
    <row r="254" spans="1:8" ht="14.1" customHeight="1" x14ac:dyDescent="0.25">
      <c r="A254" s="418" t="s">
        <v>197</v>
      </c>
      <c r="B254" s="407">
        <v>1081</v>
      </c>
      <c r="C254" s="407">
        <v>26</v>
      </c>
      <c r="D254" s="407">
        <v>1055</v>
      </c>
      <c r="E254" s="468">
        <v>0</v>
      </c>
      <c r="F254" s="468">
        <v>1081</v>
      </c>
      <c r="H254" s="377">
        <f>D254-BEBR2024!D254</f>
        <v>0</v>
      </c>
    </row>
    <row r="255" spans="1:8" ht="14.1" customHeight="1" x14ac:dyDescent="0.25">
      <c r="A255" s="418" t="s">
        <v>143</v>
      </c>
      <c r="B255" s="407">
        <v>7423</v>
      </c>
      <c r="C255" s="407">
        <v>252</v>
      </c>
      <c r="D255" s="407">
        <v>7171</v>
      </c>
      <c r="E255" s="468">
        <v>1293</v>
      </c>
      <c r="F255" s="468">
        <v>6130</v>
      </c>
      <c r="H255" s="377">
        <f>D255-BEBR2024!D255</f>
        <v>0</v>
      </c>
    </row>
    <row r="256" spans="1:8" ht="14.1" customHeight="1" x14ac:dyDescent="0.25">
      <c r="A256" s="418" t="s">
        <v>516</v>
      </c>
      <c r="B256" s="408" t="s">
        <v>516</v>
      </c>
      <c r="C256" s="408" t="s">
        <v>516</v>
      </c>
      <c r="D256" s="468" t="s">
        <v>516</v>
      </c>
      <c r="E256" s="468" t="s">
        <v>516</v>
      </c>
      <c r="F256" s="468" t="s">
        <v>516</v>
      </c>
      <c r="H256" s="377"/>
    </row>
    <row r="257" spans="1:8" ht="14.1" customHeight="1" x14ac:dyDescent="0.25">
      <c r="A257" s="403" t="s">
        <v>551</v>
      </c>
      <c r="B257" s="407">
        <v>433331</v>
      </c>
      <c r="C257" s="407">
        <v>49375</v>
      </c>
      <c r="D257" s="407">
        <v>383956</v>
      </c>
      <c r="E257" s="468">
        <v>535</v>
      </c>
      <c r="F257" s="468">
        <v>432796</v>
      </c>
      <c r="H257" s="377">
        <f>D257-BEBR2024!D257</f>
        <v>0</v>
      </c>
    </row>
    <row r="258" spans="1:8" ht="14.1" customHeight="1" x14ac:dyDescent="0.25">
      <c r="A258" s="418" t="s">
        <v>199</v>
      </c>
      <c r="B258" s="407">
        <v>2205</v>
      </c>
      <c r="C258" s="407">
        <v>316</v>
      </c>
      <c r="D258" s="407">
        <v>1889</v>
      </c>
      <c r="E258" s="468">
        <v>0</v>
      </c>
      <c r="F258" s="468">
        <v>2205</v>
      </c>
      <c r="H258" s="377">
        <f>D258-BEBR2024!D258</f>
        <v>0</v>
      </c>
    </row>
    <row r="259" spans="1:8" ht="14.1" customHeight="1" x14ac:dyDescent="0.25">
      <c r="A259" s="418" t="s">
        <v>200</v>
      </c>
      <c r="B259" s="407">
        <v>48988</v>
      </c>
      <c r="C259" s="407">
        <v>5967</v>
      </c>
      <c r="D259" s="407">
        <v>43021</v>
      </c>
      <c r="E259" s="468">
        <v>0</v>
      </c>
      <c r="F259" s="468">
        <v>48988</v>
      </c>
      <c r="H259" s="377">
        <f>D259-BEBR2024!D259</f>
        <v>0</v>
      </c>
    </row>
    <row r="260" spans="1:8" ht="14.1" customHeight="1" x14ac:dyDescent="0.25">
      <c r="A260" s="418" t="s">
        <v>201</v>
      </c>
      <c r="B260" s="407">
        <v>24180</v>
      </c>
      <c r="C260" s="407">
        <v>991</v>
      </c>
      <c r="D260" s="407">
        <v>23189</v>
      </c>
      <c r="E260" s="468">
        <v>0</v>
      </c>
      <c r="F260" s="468">
        <v>24180</v>
      </c>
      <c r="H260" s="377">
        <f>D260-BEBR2024!D260</f>
        <v>0</v>
      </c>
    </row>
    <row r="261" spans="1:8" ht="14.1" customHeight="1" x14ac:dyDescent="0.25">
      <c r="A261" s="418" t="s">
        <v>202</v>
      </c>
      <c r="B261" s="407">
        <v>8634</v>
      </c>
      <c r="C261" s="407">
        <v>309</v>
      </c>
      <c r="D261" s="407">
        <v>8325</v>
      </c>
      <c r="E261" s="468">
        <v>0</v>
      </c>
      <c r="F261" s="468">
        <v>8634</v>
      </c>
      <c r="H261" s="377">
        <f>D261-BEBR2024!D261</f>
        <v>0</v>
      </c>
    </row>
    <row r="262" spans="1:8" ht="14.1" customHeight="1" x14ac:dyDescent="0.25">
      <c r="A262" s="418" t="s">
        <v>203</v>
      </c>
      <c r="B262" s="407">
        <v>23697</v>
      </c>
      <c r="C262" s="407">
        <v>5192</v>
      </c>
      <c r="D262" s="407">
        <v>18505</v>
      </c>
      <c r="E262" s="468">
        <v>0</v>
      </c>
      <c r="F262" s="468">
        <v>23697</v>
      </c>
      <c r="H262" s="377">
        <f>D262-BEBR2024!D262</f>
        <v>0</v>
      </c>
    </row>
    <row r="263" spans="1:8" ht="14.1" customHeight="1" x14ac:dyDescent="0.25">
      <c r="A263" s="418" t="s">
        <v>204</v>
      </c>
      <c r="B263" s="407">
        <v>1934</v>
      </c>
      <c r="C263" s="407">
        <v>291</v>
      </c>
      <c r="D263" s="407">
        <v>1643</v>
      </c>
      <c r="E263" s="468">
        <v>0</v>
      </c>
      <c r="F263" s="468">
        <v>1934</v>
      </c>
      <c r="H263" s="377">
        <f>D263-BEBR2024!D263</f>
        <v>0</v>
      </c>
    </row>
    <row r="264" spans="1:8" ht="14.1" customHeight="1" x14ac:dyDescent="0.25">
      <c r="A264" s="418" t="s">
        <v>205</v>
      </c>
      <c r="B264" s="407">
        <v>16352</v>
      </c>
      <c r="C264" s="407">
        <v>382</v>
      </c>
      <c r="D264" s="407">
        <v>15970</v>
      </c>
      <c r="E264" s="468">
        <v>0</v>
      </c>
      <c r="F264" s="468">
        <v>16352</v>
      </c>
      <c r="H264" s="377">
        <f>D264-BEBR2024!D264</f>
        <v>0</v>
      </c>
    </row>
    <row r="265" spans="1:8" ht="14.1" customHeight="1" x14ac:dyDescent="0.25">
      <c r="A265" s="418" t="s">
        <v>206</v>
      </c>
      <c r="B265" s="407">
        <v>33344</v>
      </c>
      <c r="C265" s="407">
        <v>6344</v>
      </c>
      <c r="D265" s="407">
        <v>27000</v>
      </c>
      <c r="E265" s="468">
        <v>0</v>
      </c>
      <c r="F265" s="468">
        <v>33344</v>
      </c>
      <c r="H265" s="377">
        <f>D265-BEBR2024!D265</f>
        <v>0</v>
      </c>
    </row>
    <row r="266" spans="1:8" ht="14.1" customHeight="1" x14ac:dyDescent="0.25">
      <c r="A266" s="418" t="s">
        <v>207</v>
      </c>
      <c r="B266" s="407">
        <v>9215</v>
      </c>
      <c r="C266" s="407">
        <v>2606</v>
      </c>
      <c r="D266" s="407">
        <v>6609</v>
      </c>
      <c r="E266" s="468">
        <v>0</v>
      </c>
      <c r="F266" s="468">
        <v>9215</v>
      </c>
      <c r="H266" s="377">
        <f>D266-BEBR2024!D266</f>
        <v>0</v>
      </c>
    </row>
    <row r="267" spans="1:8" ht="14.1" customHeight="1" x14ac:dyDescent="0.25">
      <c r="A267" s="418" t="s">
        <v>208</v>
      </c>
      <c r="B267" s="407">
        <v>19893</v>
      </c>
      <c r="C267" s="407">
        <v>6050</v>
      </c>
      <c r="D267" s="407">
        <v>13843</v>
      </c>
      <c r="E267" s="468">
        <v>0</v>
      </c>
      <c r="F267" s="468">
        <v>19893</v>
      </c>
      <c r="H267" s="377">
        <f>D267-BEBR2024!D267</f>
        <v>0</v>
      </c>
    </row>
    <row r="268" spans="1:8" ht="14.1" customHeight="1" x14ac:dyDescent="0.25">
      <c r="A268" s="418" t="s">
        <v>209</v>
      </c>
      <c r="B268" s="407">
        <v>2191</v>
      </c>
      <c r="C268" s="407">
        <v>536</v>
      </c>
      <c r="D268" s="407">
        <v>1655</v>
      </c>
      <c r="E268" s="468">
        <v>0</v>
      </c>
      <c r="F268" s="468">
        <v>2191</v>
      </c>
      <c r="H268" s="377">
        <f>D268-BEBR2024!D268</f>
        <v>0</v>
      </c>
    </row>
    <row r="269" spans="1:8" ht="14.1" customHeight="1" x14ac:dyDescent="0.25">
      <c r="A269" s="418" t="s">
        <v>210</v>
      </c>
      <c r="B269" s="407">
        <v>18227</v>
      </c>
      <c r="C269" s="407">
        <v>1886</v>
      </c>
      <c r="D269" s="407">
        <v>16341</v>
      </c>
      <c r="E269" s="468">
        <v>0</v>
      </c>
      <c r="F269" s="468">
        <v>18227</v>
      </c>
      <c r="H269" s="377">
        <f>D269-BEBR2024!D269</f>
        <v>0</v>
      </c>
    </row>
    <row r="270" spans="1:8" ht="14.1" customHeight="1" x14ac:dyDescent="0.25">
      <c r="A270" s="418" t="s">
        <v>211</v>
      </c>
      <c r="B270" s="407">
        <v>21530</v>
      </c>
      <c r="C270" s="407">
        <v>2527</v>
      </c>
      <c r="D270" s="407">
        <v>19003</v>
      </c>
      <c r="E270" s="468">
        <v>0</v>
      </c>
      <c r="F270" s="468">
        <v>21530</v>
      </c>
      <c r="H270" s="377">
        <f>D270-BEBR2024!D270</f>
        <v>0</v>
      </c>
    </row>
    <row r="271" spans="1:8" ht="14.1" customHeight="1" x14ac:dyDescent="0.25">
      <c r="A271" s="418" t="s">
        <v>212</v>
      </c>
      <c r="B271" s="407">
        <v>3885</v>
      </c>
      <c r="C271" s="407">
        <v>200</v>
      </c>
      <c r="D271" s="407">
        <v>3685</v>
      </c>
      <c r="E271" s="468">
        <v>0</v>
      </c>
      <c r="F271" s="468">
        <v>3885</v>
      </c>
      <c r="H271" s="377">
        <f>D271-BEBR2024!D271</f>
        <v>0</v>
      </c>
    </row>
    <row r="272" spans="1:8" ht="14.1" customHeight="1" x14ac:dyDescent="0.25">
      <c r="A272" s="418" t="s">
        <v>143</v>
      </c>
      <c r="B272" s="407">
        <v>199056</v>
      </c>
      <c r="C272" s="407">
        <v>15778</v>
      </c>
      <c r="D272" s="407">
        <v>183278</v>
      </c>
      <c r="E272" s="468">
        <v>535</v>
      </c>
      <c r="F272" s="468">
        <v>198521</v>
      </c>
      <c r="H272" s="377">
        <f>D272-BEBR2024!D272</f>
        <v>0</v>
      </c>
    </row>
    <row r="273" spans="1:8" ht="14.1" customHeight="1" x14ac:dyDescent="0.25">
      <c r="A273" s="418" t="s">
        <v>516</v>
      </c>
      <c r="B273" s="408" t="s">
        <v>516</v>
      </c>
      <c r="C273" s="408" t="s">
        <v>516</v>
      </c>
      <c r="D273" s="468" t="s">
        <v>516</v>
      </c>
      <c r="E273" s="468" t="s">
        <v>516</v>
      </c>
      <c r="F273" s="468" t="s">
        <v>516</v>
      </c>
      <c r="H273" s="377"/>
    </row>
    <row r="274" spans="1:8" ht="14.1" customHeight="1" x14ac:dyDescent="0.25">
      <c r="A274" s="403" t="s">
        <v>552</v>
      </c>
      <c r="B274" s="407">
        <v>827016</v>
      </c>
      <c r="C274" s="407">
        <v>66194</v>
      </c>
      <c r="D274" s="407">
        <v>760822</v>
      </c>
      <c r="E274" s="468">
        <v>166</v>
      </c>
      <c r="F274" s="468">
        <v>826850</v>
      </c>
      <c r="H274" s="377">
        <f>D274-BEBR2024!D274</f>
        <v>0</v>
      </c>
    </row>
    <row r="275" spans="1:8" ht="14.1" customHeight="1" x14ac:dyDescent="0.25">
      <c r="A275" s="418" t="s">
        <v>214</v>
      </c>
      <c r="B275" s="407">
        <v>56066</v>
      </c>
      <c r="C275" s="407">
        <v>2422</v>
      </c>
      <c r="D275" s="407">
        <v>53644</v>
      </c>
      <c r="E275" s="468">
        <v>6</v>
      </c>
      <c r="F275" s="468">
        <v>56060</v>
      </c>
      <c r="H275" s="377">
        <f>D275-BEBR2024!D275</f>
        <v>0</v>
      </c>
    </row>
    <row r="276" spans="1:8" ht="14.1" customHeight="1" x14ac:dyDescent="0.25">
      <c r="A276" s="418" t="s">
        <v>215</v>
      </c>
      <c r="B276" s="407">
        <v>220236</v>
      </c>
      <c r="C276" s="407">
        <v>26220</v>
      </c>
      <c r="D276" s="407">
        <v>194016</v>
      </c>
      <c r="E276" s="468">
        <v>26</v>
      </c>
      <c r="F276" s="468">
        <v>220210</v>
      </c>
      <c r="H276" s="377">
        <f>D276-BEBR2024!D276</f>
        <v>0</v>
      </c>
    </row>
    <row r="277" spans="1:8" ht="14.1" customHeight="1" x14ac:dyDescent="0.25">
      <c r="A277" s="418" t="s">
        <v>216</v>
      </c>
      <c r="B277" s="407">
        <v>37993</v>
      </c>
      <c r="C277" s="407">
        <v>1054</v>
      </c>
      <c r="D277" s="407">
        <v>36939</v>
      </c>
      <c r="E277" s="468">
        <v>0</v>
      </c>
      <c r="F277" s="468">
        <v>37993</v>
      </c>
      <c r="H277" s="377">
        <f>D277-BEBR2024!D277</f>
        <v>0</v>
      </c>
    </row>
    <row r="278" spans="1:8" ht="14.1" customHeight="1" x14ac:dyDescent="0.25">
      <c r="A278" s="418" t="s">
        <v>218</v>
      </c>
      <c r="B278" s="407">
        <v>100780</v>
      </c>
      <c r="C278" s="407">
        <v>14385</v>
      </c>
      <c r="D278" s="407">
        <v>86395</v>
      </c>
      <c r="E278" s="468">
        <v>62</v>
      </c>
      <c r="F278" s="468">
        <v>100718</v>
      </c>
      <c r="H278" s="377">
        <f>D278-BEBR2024!D278</f>
        <v>0</v>
      </c>
    </row>
    <row r="279" spans="1:8" ht="14.1" customHeight="1" x14ac:dyDescent="0.25">
      <c r="A279" s="418" t="s">
        <v>219</v>
      </c>
      <c r="B279" s="407">
        <v>3665</v>
      </c>
      <c r="C279" s="407">
        <v>-1917</v>
      </c>
      <c r="D279" s="407">
        <v>5582</v>
      </c>
      <c r="E279" s="468">
        <v>0</v>
      </c>
      <c r="F279" s="468">
        <v>3665</v>
      </c>
      <c r="H279" s="377">
        <f>D279-BEBR2024!D279</f>
        <v>0</v>
      </c>
    </row>
    <row r="280" spans="1:8" ht="14.1" customHeight="1" x14ac:dyDescent="0.25">
      <c r="A280" s="418" t="s">
        <v>220</v>
      </c>
      <c r="B280" s="407">
        <v>5971</v>
      </c>
      <c r="C280" s="407">
        <v>-411</v>
      </c>
      <c r="D280" s="407">
        <v>6382</v>
      </c>
      <c r="E280" s="468">
        <v>0</v>
      </c>
      <c r="F280" s="468">
        <v>5971</v>
      </c>
      <c r="H280" s="377">
        <f>D280-BEBR2024!D280</f>
        <v>0</v>
      </c>
    </row>
    <row r="281" spans="1:8" ht="14.1" customHeight="1" x14ac:dyDescent="0.25">
      <c r="A281" s="418" t="s">
        <v>143</v>
      </c>
      <c r="B281" s="407">
        <v>402305</v>
      </c>
      <c r="C281" s="407">
        <v>24441</v>
      </c>
      <c r="D281" s="407">
        <v>377864</v>
      </c>
      <c r="E281" s="468">
        <v>72</v>
      </c>
      <c r="F281" s="468">
        <v>402233</v>
      </c>
      <c r="H281" s="377">
        <f>D281-BEBR2024!D281</f>
        <v>0</v>
      </c>
    </row>
    <row r="282" spans="1:8" ht="14.1" customHeight="1" x14ac:dyDescent="0.25">
      <c r="A282" s="418" t="s">
        <v>516</v>
      </c>
      <c r="B282" s="408" t="s">
        <v>516</v>
      </c>
      <c r="C282" s="408" t="s">
        <v>516</v>
      </c>
      <c r="D282" s="468" t="s">
        <v>516</v>
      </c>
      <c r="E282" s="468" t="s">
        <v>516</v>
      </c>
      <c r="F282" s="468" t="s">
        <v>516</v>
      </c>
      <c r="H282" s="377"/>
    </row>
    <row r="283" spans="1:8" ht="14.1" customHeight="1" x14ac:dyDescent="0.25">
      <c r="A283" s="403" t="s">
        <v>553</v>
      </c>
      <c r="B283" s="407">
        <v>302197</v>
      </c>
      <c r="C283" s="407">
        <v>9999</v>
      </c>
      <c r="D283" s="407">
        <v>292198</v>
      </c>
      <c r="E283" s="468">
        <v>1391</v>
      </c>
      <c r="F283" s="468">
        <v>300806</v>
      </c>
      <c r="H283" s="377">
        <f>D283-BEBR2024!D283</f>
        <v>0</v>
      </c>
    </row>
    <row r="284" spans="1:8" ht="14.1" customHeight="1" x14ac:dyDescent="0.25">
      <c r="A284" s="418" t="s">
        <v>222</v>
      </c>
      <c r="B284" s="407">
        <v>202203</v>
      </c>
      <c r="C284" s="407">
        <v>6034</v>
      </c>
      <c r="D284" s="407">
        <v>196169</v>
      </c>
      <c r="E284" s="468">
        <v>1391</v>
      </c>
      <c r="F284" s="468">
        <v>200812</v>
      </c>
      <c r="H284" s="377">
        <f>D284-BEBR2024!D284</f>
        <v>0</v>
      </c>
    </row>
    <row r="285" spans="1:8" ht="14.1" customHeight="1" x14ac:dyDescent="0.25">
      <c r="A285" s="418" t="s">
        <v>143</v>
      </c>
      <c r="B285" s="407">
        <v>99994</v>
      </c>
      <c r="C285" s="407">
        <v>3965</v>
      </c>
      <c r="D285" s="407">
        <v>96029</v>
      </c>
      <c r="E285" s="468">
        <v>0</v>
      </c>
      <c r="F285" s="468">
        <v>99994</v>
      </c>
      <c r="H285" s="377">
        <f>D285-BEBR2024!D285</f>
        <v>0</v>
      </c>
    </row>
    <row r="286" spans="1:8" ht="14.1" customHeight="1" x14ac:dyDescent="0.25">
      <c r="A286" s="418" t="s">
        <v>516</v>
      </c>
      <c r="B286" s="408" t="s">
        <v>516</v>
      </c>
      <c r="C286" s="408" t="s">
        <v>516</v>
      </c>
      <c r="D286" s="468" t="s">
        <v>516</v>
      </c>
      <c r="E286" s="468" t="s">
        <v>516</v>
      </c>
      <c r="F286" s="468" t="s">
        <v>516</v>
      </c>
      <c r="H286" s="377"/>
    </row>
    <row r="287" spans="1:8" ht="14.1" customHeight="1" x14ac:dyDescent="0.25">
      <c r="A287" s="403" t="s">
        <v>554</v>
      </c>
      <c r="B287" s="407">
        <v>45845</v>
      </c>
      <c r="C287" s="407">
        <v>2930</v>
      </c>
      <c r="D287" s="407">
        <v>42915</v>
      </c>
      <c r="E287" s="468">
        <v>0</v>
      </c>
      <c r="F287" s="468">
        <v>45845</v>
      </c>
      <c r="H287" s="377">
        <f>D287-BEBR2024!D287</f>
        <v>0</v>
      </c>
    </row>
    <row r="288" spans="1:8" ht="14.1" customHeight="1" x14ac:dyDescent="0.25">
      <c r="A288" s="418" t="s">
        <v>224</v>
      </c>
      <c r="B288" s="407">
        <v>1156</v>
      </c>
      <c r="C288" s="407">
        <v>16</v>
      </c>
      <c r="D288" s="407">
        <v>1140</v>
      </c>
      <c r="E288" s="468">
        <v>0</v>
      </c>
      <c r="F288" s="468">
        <v>1156</v>
      </c>
      <c r="H288" s="377">
        <f>D288-BEBR2024!D288</f>
        <v>0</v>
      </c>
    </row>
    <row r="289" spans="1:8" ht="14.1" customHeight="1" x14ac:dyDescent="0.25">
      <c r="A289" s="418" t="s">
        <v>225</v>
      </c>
      <c r="B289" s="407">
        <v>684</v>
      </c>
      <c r="C289" s="407">
        <v>-3</v>
      </c>
      <c r="D289" s="407">
        <v>687</v>
      </c>
      <c r="E289" s="468">
        <v>0</v>
      </c>
      <c r="F289" s="468">
        <v>684</v>
      </c>
      <c r="H289" s="377">
        <f>D289-BEBR2024!D289</f>
        <v>0</v>
      </c>
    </row>
    <row r="290" spans="1:8" ht="14.1" customHeight="1" x14ac:dyDescent="0.25">
      <c r="A290" s="418" t="s">
        <v>226</v>
      </c>
      <c r="B290" s="407">
        <v>2318</v>
      </c>
      <c r="C290" s="407">
        <v>2</v>
      </c>
      <c r="D290" s="407">
        <v>2316</v>
      </c>
      <c r="E290" s="468">
        <v>0</v>
      </c>
      <c r="F290" s="468">
        <v>2318</v>
      </c>
      <c r="H290" s="377">
        <f>D290-BEBR2024!D290</f>
        <v>0</v>
      </c>
    </row>
    <row r="291" spans="1:8" ht="14.1" customHeight="1" x14ac:dyDescent="0.25">
      <c r="A291" s="418" t="s">
        <v>139</v>
      </c>
      <c r="B291" s="407">
        <v>697</v>
      </c>
      <c r="C291" s="407">
        <v>-7</v>
      </c>
      <c r="D291" s="407">
        <v>704</v>
      </c>
      <c r="E291" s="468">
        <v>0</v>
      </c>
      <c r="F291" s="468">
        <v>697</v>
      </c>
      <c r="H291" s="377">
        <f>D291-BEBR2024!D291</f>
        <v>0</v>
      </c>
    </row>
    <row r="292" spans="1:8" ht="14.1" customHeight="1" x14ac:dyDescent="0.25">
      <c r="A292" s="418" t="s">
        <v>227</v>
      </c>
      <c r="B292" s="407">
        <v>1499</v>
      </c>
      <c r="C292" s="407">
        <v>23</v>
      </c>
      <c r="D292" s="407">
        <v>1476</v>
      </c>
      <c r="E292" s="468">
        <v>0</v>
      </c>
      <c r="F292" s="468">
        <v>1499</v>
      </c>
      <c r="H292" s="377">
        <f>D292-BEBR2024!D292</f>
        <v>0</v>
      </c>
    </row>
    <row r="293" spans="1:8" ht="14.1" customHeight="1" x14ac:dyDescent="0.25">
      <c r="A293" s="418" t="s">
        <v>228</v>
      </c>
      <c r="B293" s="407">
        <v>111</v>
      </c>
      <c r="C293" s="407">
        <v>3</v>
      </c>
      <c r="D293" s="407">
        <v>108</v>
      </c>
      <c r="E293" s="468">
        <v>0</v>
      </c>
      <c r="F293" s="468">
        <v>111</v>
      </c>
      <c r="H293" s="377">
        <f>D293-BEBR2024!D293</f>
        <v>0</v>
      </c>
    </row>
    <row r="294" spans="1:8" ht="14.1" customHeight="1" x14ac:dyDescent="0.25">
      <c r="A294" s="418" t="s">
        <v>229</v>
      </c>
      <c r="B294" s="407">
        <v>3205</v>
      </c>
      <c r="C294" s="407">
        <v>229</v>
      </c>
      <c r="D294" s="407">
        <v>2976</v>
      </c>
      <c r="E294" s="468">
        <v>0</v>
      </c>
      <c r="F294" s="468">
        <v>3205</v>
      </c>
      <c r="H294" s="377">
        <f>D294-BEBR2024!D294</f>
        <v>0</v>
      </c>
    </row>
    <row r="295" spans="1:8" ht="14.1" customHeight="1" x14ac:dyDescent="0.25">
      <c r="A295" s="418" t="s">
        <v>230</v>
      </c>
      <c r="B295" s="407">
        <v>575</v>
      </c>
      <c r="C295" s="407">
        <v>-13</v>
      </c>
      <c r="D295" s="407">
        <v>588</v>
      </c>
      <c r="E295" s="468">
        <v>0</v>
      </c>
      <c r="F295" s="468">
        <v>575</v>
      </c>
      <c r="H295" s="377">
        <f>D295-BEBR2024!D295</f>
        <v>0</v>
      </c>
    </row>
    <row r="296" spans="1:8" ht="14.1" customHeight="1" x14ac:dyDescent="0.25">
      <c r="A296" s="418" t="s">
        <v>143</v>
      </c>
      <c r="B296" s="407">
        <v>35600</v>
      </c>
      <c r="C296" s="407">
        <v>2680</v>
      </c>
      <c r="D296" s="407">
        <v>32920</v>
      </c>
      <c r="E296" s="468">
        <v>0</v>
      </c>
      <c r="F296" s="468">
        <v>35600</v>
      </c>
      <c r="H296" s="377">
        <f>D296-BEBR2024!D296</f>
        <v>0</v>
      </c>
    </row>
    <row r="297" spans="1:8" ht="14.1" customHeight="1" x14ac:dyDescent="0.25">
      <c r="A297" s="418" t="s">
        <v>516</v>
      </c>
      <c r="B297" s="408" t="s">
        <v>516</v>
      </c>
      <c r="C297" s="408" t="s">
        <v>516</v>
      </c>
      <c r="D297" s="468" t="s">
        <v>516</v>
      </c>
      <c r="E297" s="468" t="s">
        <v>516</v>
      </c>
      <c r="F297" s="468" t="s">
        <v>516</v>
      </c>
      <c r="H297" s="377"/>
    </row>
    <row r="298" spans="1:8" ht="14.1" customHeight="1" x14ac:dyDescent="0.25">
      <c r="A298" s="403" t="s">
        <v>555</v>
      </c>
      <c r="B298" s="407">
        <v>8016</v>
      </c>
      <c r="C298" s="407">
        <v>42</v>
      </c>
      <c r="D298" s="407">
        <v>7974</v>
      </c>
      <c r="E298" s="468">
        <v>1549</v>
      </c>
      <c r="F298" s="468">
        <v>6467</v>
      </c>
      <c r="H298" s="377">
        <f>D298-BEBR2024!D298</f>
        <v>0</v>
      </c>
    </row>
    <row r="299" spans="1:8" ht="14.1" customHeight="1" x14ac:dyDescent="0.25">
      <c r="A299" s="418" t="s">
        <v>232</v>
      </c>
      <c r="B299" s="407">
        <v>961</v>
      </c>
      <c r="C299" s="407">
        <v>43</v>
      </c>
      <c r="D299" s="407">
        <v>918</v>
      </c>
      <c r="E299" s="468">
        <v>0</v>
      </c>
      <c r="F299" s="468">
        <v>961</v>
      </c>
      <c r="H299" s="377">
        <f>D299-BEBR2024!D299</f>
        <v>0</v>
      </c>
    </row>
    <row r="300" spans="1:8" ht="14.1" customHeight="1" x14ac:dyDescent="0.25">
      <c r="A300" s="418" t="s">
        <v>143</v>
      </c>
      <c r="B300" s="407">
        <v>7055</v>
      </c>
      <c r="C300" s="407">
        <v>-1</v>
      </c>
      <c r="D300" s="407">
        <v>7056</v>
      </c>
      <c r="E300" s="468">
        <v>1549</v>
      </c>
      <c r="F300" s="468">
        <v>5506</v>
      </c>
      <c r="H300" s="377">
        <f>D300-BEBR2024!D300</f>
        <v>0</v>
      </c>
    </row>
    <row r="301" spans="1:8" ht="14.1" customHeight="1" x14ac:dyDescent="0.25">
      <c r="A301" s="418" t="s">
        <v>516</v>
      </c>
      <c r="B301" s="408" t="s">
        <v>516</v>
      </c>
      <c r="C301" s="408" t="s">
        <v>516</v>
      </c>
      <c r="D301" s="468" t="s">
        <v>516</v>
      </c>
      <c r="E301" s="468" t="s">
        <v>516</v>
      </c>
      <c r="F301" s="468" t="s">
        <v>516</v>
      </c>
      <c r="H301" s="377"/>
    </row>
    <row r="302" spans="1:8" ht="14.1" customHeight="1" x14ac:dyDescent="0.25">
      <c r="A302" s="403" t="s">
        <v>556</v>
      </c>
      <c r="B302" s="407">
        <v>18649</v>
      </c>
      <c r="C302" s="407">
        <v>681</v>
      </c>
      <c r="D302" s="407">
        <v>17968</v>
      </c>
      <c r="E302" s="468">
        <v>1314</v>
      </c>
      <c r="F302" s="468">
        <v>17335</v>
      </c>
      <c r="H302" s="377">
        <f>D302-BEBR2024!D302</f>
        <v>0</v>
      </c>
    </row>
    <row r="303" spans="1:8" ht="14.1" customHeight="1" x14ac:dyDescent="0.25">
      <c r="A303" s="418" t="s">
        <v>234</v>
      </c>
      <c r="B303" s="407">
        <v>754</v>
      </c>
      <c r="C303" s="407">
        <v>8</v>
      </c>
      <c r="D303" s="407">
        <v>746</v>
      </c>
      <c r="E303" s="468">
        <v>22</v>
      </c>
      <c r="F303" s="468">
        <v>732</v>
      </c>
      <c r="H303" s="377">
        <f>D303-BEBR2024!D303</f>
        <v>0</v>
      </c>
    </row>
    <row r="304" spans="1:8" ht="14.1" customHeight="1" x14ac:dyDescent="0.25">
      <c r="A304" s="418" t="s">
        <v>235</v>
      </c>
      <c r="B304" s="407">
        <v>395</v>
      </c>
      <c r="C304" s="407">
        <v>20</v>
      </c>
      <c r="D304" s="407">
        <v>375</v>
      </c>
      <c r="E304" s="468">
        <v>0</v>
      </c>
      <c r="F304" s="468">
        <v>395</v>
      </c>
      <c r="H304" s="377">
        <f>D304-BEBR2024!D304</f>
        <v>0</v>
      </c>
    </row>
    <row r="305" spans="1:8" ht="14.1" customHeight="1" x14ac:dyDescent="0.25">
      <c r="A305" s="418" t="s">
        <v>236</v>
      </c>
      <c r="B305" s="407">
        <v>2880</v>
      </c>
      <c r="C305" s="407">
        <v>-32</v>
      </c>
      <c r="D305" s="407">
        <v>2912</v>
      </c>
      <c r="E305" s="468">
        <v>0</v>
      </c>
      <c r="F305" s="468">
        <v>2880</v>
      </c>
      <c r="H305" s="377">
        <f>D305-BEBR2024!D305</f>
        <v>0</v>
      </c>
    </row>
    <row r="306" spans="1:8" ht="14.1" customHeight="1" x14ac:dyDescent="0.25">
      <c r="A306" s="418" t="s">
        <v>143</v>
      </c>
      <c r="B306" s="407">
        <v>14620</v>
      </c>
      <c r="C306" s="407">
        <v>685</v>
      </c>
      <c r="D306" s="407">
        <v>13935</v>
      </c>
      <c r="E306" s="468">
        <v>1292</v>
      </c>
      <c r="F306" s="468">
        <v>13328</v>
      </c>
      <c r="H306" s="377">
        <f>D306-BEBR2024!D306</f>
        <v>0</v>
      </c>
    </row>
    <row r="307" spans="1:8" ht="14.1" customHeight="1" x14ac:dyDescent="0.25">
      <c r="A307" s="418" t="s">
        <v>516</v>
      </c>
      <c r="B307" s="408" t="s">
        <v>516</v>
      </c>
      <c r="C307" s="408" t="s">
        <v>516</v>
      </c>
      <c r="D307" s="468" t="s">
        <v>516</v>
      </c>
      <c r="E307" s="468" t="s">
        <v>516</v>
      </c>
      <c r="F307" s="468" t="s">
        <v>516</v>
      </c>
      <c r="H307" s="377"/>
    </row>
    <row r="308" spans="1:8" ht="14.1" customHeight="1" x14ac:dyDescent="0.25">
      <c r="A308" s="403" t="s">
        <v>557</v>
      </c>
      <c r="B308" s="407">
        <v>455356</v>
      </c>
      <c r="C308" s="407">
        <v>55646</v>
      </c>
      <c r="D308" s="407">
        <v>399710</v>
      </c>
      <c r="E308" s="468">
        <v>161</v>
      </c>
      <c r="F308" s="468">
        <v>455195</v>
      </c>
      <c r="H308" s="377">
        <f>D308-BEBR2024!D308</f>
        <v>0</v>
      </c>
    </row>
    <row r="309" spans="1:8" ht="14.1" customHeight="1" x14ac:dyDescent="0.25">
      <c r="A309" s="418" t="s">
        <v>238</v>
      </c>
      <c r="B309" s="407">
        <v>957</v>
      </c>
      <c r="C309" s="407">
        <v>-11</v>
      </c>
      <c r="D309" s="407">
        <v>968</v>
      </c>
      <c r="E309" s="468">
        <v>0</v>
      </c>
      <c r="F309" s="468">
        <v>957</v>
      </c>
      <c r="H309" s="377">
        <f>D309-BEBR2024!D309</f>
        <v>0</v>
      </c>
    </row>
    <row r="310" spans="1:8" ht="14.1" customHeight="1" x14ac:dyDescent="0.25">
      <c r="A310" s="418" t="s">
        <v>239</v>
      </c>
      <c r="B310" s="407">
        <v>57474</v>
      </c>
      <c r="C310" s="407">
        <v>1776</v>
      </c>
      <c r="D310" s="407">
        <v>55698</v>
      </c>
      <c r="E310" s="468">
        <v>62</v>
      </c>
      <c r="F310" s="468">
        <v>57412</v>
      </c>
      <c r="H310" s="377">
        <f>D310-BEBR2024!D310</f>
        <v>0</v>
      </c>
    </row>
    <row r="311" spans="1:8" ht="14.1" customHeight="1" x14ac:dyDescent="0.25">
      <c r="A311" s="418" t="s">
        <v>240</v>
      </c>
      <c r="B311" s="407">
        <v>902</v>
      </c>
      <c r="C311" s="407">
        <v>-6</v>
      </c>
      <c r="D311" s="407">
        <v>908</v>
      </c>
      <c r="E311" s="468">
        <v>0</v>
      </c>
      <c r="F311" s="468">
        <v>902</v>
      </c>
      <c r="H311" s="377">
        <f>D311-BEBR2024!D311</f>
        <v>0</v>
      </c>
    </row>
    <row r="312" spans="1:8" ht="14.1" customHeight="1" x14ac:dyDescent="0.25">
      <c r="A312" s="418" t="s">
        <v>241</v>
      </c>
      <c r="B312" s="407">
        <v>3018</v>
      </c>
      <c r="C312" s="407">
        <v>8</v>
      </c>
      <c r="D312" s="407">
        <v>3010</v>
      </c>
      <c r="E312" s="468">
        <v>0</v>
      </c>
      <c r="F312" s="468">
        <v>3018</v>
      </c>
      <c r="H312" s="377">
        <f>D312-BEBR2024!D312</f>
        <v>0</v>
      </c>
    </row>
    <row r="313" spans="1:8" ht="14.1" customHeight="1" x14ac:dyDescent="0.25">
      <c r="A313" s="418" t="s">
        <v>242</v>
      </c>
      <c r="B313" s="407">
        <v>2741</v>
      </c>
      <c r="C313" s="407">
        <v>-5</v>
      </c>
      <c r="D313" s="407">
        <v>2746</v>
      </c>
      <c r="E313" s="468">
        <v>0</v>
      </c>
      <c r="F313" s="468">
        <v>2741</v>
      </c>
      <c r="H313" s="377">
        <f>D313-BEBR2024!D313</f>
        <v>0</v>
      </c>
    </row>
    <row r="314" spans="1:8" ht="14.1" customHeight="1" x14ac:dyDescent="0.25">
      <c r="A314" s="418" t="s">
        <v>243</v>
      </c>
      <c r="B314" s="407">
        <v>13948</v>
      </c>
      <c r="C314" s="407">
        <v>625</v>
      </c>
      <c r="D314" s="407">
        <v>13323</v>
      </c>
      <c r="E314" s="468">
        <v>0</v>
      </c>
      <c r="F314" s="468">
        <v>13948</v>
      </c>
      <c r="H314" s="377">
        <f>D314-BEBR2024!D314</f>
        <v>0</v>
      </c>
    </row>
    <row r="315" spans="1:8" ht="14.1" customHeight="1" x14ac:dyDescent="0.25">
      <c r="A315" s="418" t="s">
        <v>143</v>
      </c>
      <c r="B315" s="407">
        <v>376316</v>
      </c>
      <c r="C315" s="407">
        <v>53259</v>
      </c>
      <c r="D315" s="407">
        <v>323057</v>
      </c>
      <c r="E315" s="468">
        <v>99</v>
      </c>
      <c r="F315" s="468">
        <v>376217</v>
      </c>
      <c r="H315" s="377">
        <f>D315-BEBR2024!D315</f>
        <v>0</v>
      </c>
    </row>
    <row r="316" spans="1:8" ht="14.1" customHeight="1" x14ac:dyDescent="0.25">
      <c r="A316" s="418" t="s">
        <v>516</v>
      </c>
      <c r="B316" s="408" t="s">
        <v>516</v>
      </c>
      <c r="C316" s="408" t="s">
        <v>516</v>
      </c>
      <c r="D316" s="468" t="s">
        <v>516</v>
      </c>
      <c r="E316" s="468" t="s">
        <v>516</v>
      </c>
      <c r="F316" s="468" t="s">
        <v>516</v>
      </c>
      <c r="H316" s="377"/>
    </row>
    <row r="317" spans="1:8" ht="14.1" customHeight="1" x14ac:dyDescent="0.25">
      <c r="A317" s="403" t="s">
        <v>558</v>
      </c>
      <c r="B317" s="407">
        <v>419510</v>
      </c>
      <c r="C317" s="407">
        <v>43602</v>
      </c>
      <c r="D317" s="407">
        <v>375908</v>
      </c>
      <c r="E317" s="468">
        <v>5559</v>
      </c>
      <c r="F317" s="468">
        <v>413951</v>
      </c>
      <c r="H317" s="377">
        <f>D317-BEBR2024!D317</f>
        <v>0</v>
      </c>
    </row>
    <row r="318" spans="1:8" ht="14.1" customHeight="1" x14ac:dyDescent="0.25">
      <c r="A318" s="418" t="s">
        <v>245</v>
      </c>
      <c r="B318" s="407">
        <v>5941</v>
      </c>
      <c r="C318" s="407">
        <v>528</v>
      </c>
      <c r="D318" s="407">
        <v>5413</v>
      </c>
      <c r="E318" s="468">
        <v>5</v>
      </c>
      <c r="F318" s="468">
        <v>5936</v>
      </c>
      <c r="H318" s="377">
        <f>D318-BEBR2024!D318</f>
        <v>0</v>
      </c>
    </row>
    <row r="319" spans="1:8" ht="14.1" customHeight="1" x14ac:dyDescent="0.25">
      <c r="A319" s="418" t="s">
        <v>246</v>
      </c>
      <c r="B319" s="407">
        <v>2015</v>
      </c>
      <c r="C319" s="407">
        <v>87</v>
      </c>
      <c r="D319" s="407">
        <v>1928</v>
      </c>
      <c r="E319" s="468">
        <v>0</v>
      </c>
      <c r="F319" s="468">
        <v>2015</v>
      </c>
      <c r="H319" s="377">
        <f>D319-BEBR2024!D319</f>
        <v>0</v>
      </c>
    </row>
    <row r="320" spans="1:8" ht="14.1" customHeight="1" x14ac:dyDescent="0.25">
      <c r="A320" s="418" t="s">
        <v>247</v>
      </c>
      <c r="B320" s="407">
        <v>470</v>
      </c>
      <c r="C320" s="407">
        <v>7</v>
      </c>
      <c r="D320" s="407">
        <v>463</v>
      </c>
      <c r="E320" s="468">
        <v>0</v>
      </c>
      <c r="F320" s="468">
        <v>470</v>
      </c>
      <c r="H320" s="377">
        <f>D320-BEBR2024!D320</f>
        <v>0</v>
      </c>
    </row>
    <row r="321" spans="1:8" ht="14.1" customHeight="1" x14ac:dyDescent="0.25">
      <c r="A321" s="418" t="s">
        <v>248</v>
      </c>
      <c r="B321" s="407">
        <v>69556</v>
      </c>
      <c r="C321" s="407">
        <v>5965</v>
      </c>
      <c r="D321" s="407">
        <v>63591</v>
      </c>
      <c r="E321" s="468">
        <v>273</v>
      </c>
      <c r="F321" s="468">
        <v>69283</v>
      </c>
      <c r="H321" s="377">
        <f>D321-BEBR2024!D321</f>
        <v>0</v>
      </c>
    </row>
    <row r="322" spans="1:8" ht="14.1" customHeight="1" x14ac:dyDescent="0.25">
      <c r="A322" s="418" t="s">
        <v>249</v>
      </c>
      <c r="B322" s="407">
        <v>465</v>
      </c>
      <c r="C322" s="407">
        <v>16</v>
      </c>
      <c r="D322" s="407">
        <v>449</v>
      </c>
      <c r="E322" s="468">
        <v>0</v>
      </c>
      <c r="F322" s="468">
        <v>465</v>
      </c>
      <c r="H322" s="377">
        <f>D322-BEBR2024!D322</f>
        <v>0</v>
      </c>
    </row>
    <row r="323" spans="1:8" ht="14.1" customHeight="1" x14ac:dyDescent="0.25">
      <c r="A323" s="418" t="s">
        <v>143</v>
      </c>
      <c r="B323" s="407">
        <v>341063</v>
      </c>
      <c r="C323" s="407">
        <v>36999</v>
      </c>
      <c r="D323" s="407">
        <v>304064</v>
      </c>
      <c r="E323" s="468">
        <v>5281</v>
      </c>
      <c r="F323" s="468">
        <v>335782</v>
      </c>
      <c r="H323" s="377">
        <f>D323-BEBR2024!D323</f>
        <v>0</v>
      </c>
    </row>
    <row r="324" spans="1:8" ht="14.1" customHeight="1" x14ac:dyDescent="0.25">
      <c r="A324" s="418" t="s">
        <v>516</v>
      </c>
      <c r="B324" s="408" t="s">
        <v>516</v>
      </c>
      <c r="C324" s="408" t="s">
        <v>516</v>
      </c>
      <c r="D324" s="468" t="s">
        <v>516</v>
      </c>
      <c r="E324" s="468" t="s">
        <v>516</v>
      </c>
      <c r="F324" s="468" t="s">
        <v>516</v>
      </c>
      <c r="H324" s="377"/>
    </row>
    <row r="325" spans="1:8" ht="14.1" customHeight="1" x14ac:dyDescent="0.25">
      <c r="A325" s="403" t="s">
        <v>559</v>
      </c>
      <c r="B325" s="407">
        <v>164853</v>
      </c>
      <c r="C325" s="407">
        <v>6422</v>
      </c>
      <c r="D325" s="407">
        <v>158431</v>
      </c>
      <c r="E325" s="468">
        <v>2113</v>
      </c>
      <c r="F325" s="468">
        <v>162740</v>
      </c>
      <c r="H325" s="377">
        <f>D325-BEBR2024!D325</f>
        <v>0</v>
      </c>
    </row>
    <row r="326" spans="1:8" ht="14.1" customHeight="1" x14ac:dyDescent="0.25">
      <c r="A326" s="418" t="s">
        <v>251</v>
      </c>
      <c r="B326" s="407">
        <v>6700</v>
      </c>
      <c r="C326" s="407">
        <v>140</v>
      </c>
      <c r="D326" s="407">
        <v>6560</v>
      </c>
      <c r="E326" s="468">
        <v>0</v>
      </c>
      <c r="F326" s="468">
        <v>6700</v>
      </c>
      <c r="H326" s="377">
        <f>D326-BEBR2024!D326</f>
        <v>0</v>
      </c>
    </row>
    <row r="327" spans="1:8" ht="14.1" customHeight="1" x14ac:dyDescent="0.25">
      <c r="A327" s="418" t="s">
        <v>252</v>
      </c>
      <c r="B327" s="407">
        <v>814</v>
      </c>
      <c r="C327" s="407">
        <v>10</v>
      </c>
      <c r="D327" s="407">
        <v>804</v>
      </c>
      <c r="E327" s="468">
        <v>0</v>
      </c>
      <c r="F327" s="468">
        <v>814</v>
      </c>
      <c r="H327" s="377">
        <f>D327-BEBR2024!D327</f>
        <v>0</v>
      </c>
    </row>
    <row r="328" spans="1:8" ht="14.1" customHeight="1" x14ac:dyDescent="0.25">
      <c r="A328" s="418" t="s">
        <v>253</v>
      </c>
      <c r="B328" s="407">
        <v>608</v>
      </c>
      <c r="C328" s="407">
        <v>307</v>
      </c>
      <c r="D328" s="407">
        <v>301</v>
      </c>
      <c r="E328" s="468">
        <v>0</v>
      </c>
      <c r="F328" s="468">
        <v>608</v>
      </c>
      <c r="H328" s="377">
        <f>D328-BEBR2024!D328</f>
        <v>0</v>
      </c>
    </row>
    <row r="329" spans="1:8" ht="14.1" customHeight="1" x14ac:dyDescent="0.25">
      <c r="A329" s="418" t="s">
        <v>254</v>
      </c>
      <c r="B329" s="407">
        <v>2057</v>
      </c>
      <c r="C329" s="407">
        <v>66</v>
      </c>
      <c r="D329" s="407">
        <v>1991</v>
      </c>
      <c r="E329" s="468">
        <v>0</v>
      </c>
      <c r="F329" s="468">
        <v>2057</v>
      </c>
      <c r="H329" s="377">
        <f>D329-BEBR2024!D329</f>
        <v>0</v>
      </c>
    </row>
    <row r="330" spans="1:8" ht="14.1" customHeight="1" x14ac:dyDescent="0.25">
      <c r="A330" s="418" t="s">
        <v>255</v>
      </c>
      <c r="B330" s="407">
        <v>20191</v>
      </c>
      <c r="C330" s="407">
        <v>2766</v>
      </c>
      <c r="D330" s="407">
        <v>17425</v>
      </c>
      <c r="E330" s="468">
        <v>20</v>
      </c>
      <c r="F330" s="468">
        <v>20171</v>
      </c>
      <c r="H330" s="377">
        <f>D330-BEBR2024!D330</f>
        <v>0</v>
      </c>
    </row>
    <row r="331" spans="1:8" ht="14.1" customHeight="1" x14ac:dyDescent="0.25">
      <c r="A331" s="418" t="s">
        <v>143</v>
      </c>
      <c r="B331" s="407">
        <v>134483</v>
      </c>
      <c r="C331" s="407">
        <v>3133</v>
      </c>
      <c r="D331" s="407">
        <v>131350</v>
      </c>
      <c r="E331" s="468">
        <v>2093</v>
      </c>
      <c r="F331" s="468">
        <v>132390</v>
      </c>
      <c r="H331" s="377">
        <f>D331-BEBR2024!D331</f>
        <v>0</v>
      </c>
    </row>
    <row r="332" spans="1:8" ht="14.1" customHeight="1" x14ac:dyDescent="0.25">
      <c r="A332" s="418" t="s">
        <v>516</v>
      </c>
      <c r="B332" s="408" t="s">
        <v>516</v>
      </c>
      <c r="C332" s="408" t="s">
        <v>516</v>
      </c>
      <c r="D332" s="468" t="s">
        <v>516</v>
      </c>
      <c r="E332" s="468" t="s">
        <v>516</v>
      </c>
      <c r="F332" s="468" t="s">
        <v>516</v>
      </c>
      <c r="H332" s="377"/>
    </row>
    <row r="333" spans="1:8" ht="14.1" customHeight="1" x14ac:dyDescent="0.25">
      <c r="A333" s="403" t="s">
        <v>560</v>
      </c>
      <c r="B333" s="407">
        <v>2774841</v>
      </c>
      <c r="C333" s="407">
        <v>73074</v>
      </c>
      <c r="D333" s="407">
        <v>2701767</v>
      </c>
      <c r="E333" s="468">
        <v>8680</v>
      </c>
      <c r="F333" s="468">
        <v>2766161</v>
      </c>
      <c r="H333" s="377">
        <f>D333-BEBR2024!D333</f>
        <v>0</v>
      </c>
    </row>
    <row r="334" spans="1:8" ht="14.1" customHeight="1" x14ac:dyDescent="0.25">
      <c r="A334" s="418" t="s">
        <v>257</v>
      </c>
      <c r="B334" s="407">
        <v>40104</v>
      </c>
      <c r="C334" s="407">
        <v>-138</v>
      </c>
      <c r="D334" s="407">
        <v>40242</v>
      </c>
      <c r="E334" s="468">
        <v>0</v>
      </c>
      <c r="F334" s="468">
        <v>40104</v>
      </c>
      <c r="H334" s="377">
        <f>D334-BEBR2024!D334</f>
        <v>0</v>
      </c>
    </row>
    <row r="335" spans="1:8" ht="14.1" customHeight="1" x14ac:dyDescent="0.25">
      <c r="A335" s="418" t="s">
        <v>258</v>
      </c>
      <c r="B335" s="407">
        <v>3010</v>
      </c>
      <c r="C335" s="407">
        <v>-83</v>
      </c>
      <c r="D335" s="407">
        <v>3093</v>
      </c>
      <c r="E335" s="468">
        <v>0</v>
      </c>
      <c r="F335" s="468">
        <v>3010</v>
      </c>
      <c r="H335" s="377">
        <f>D335-BEBR2024!D335</f>
        <v>0</v>
      </c>
    </row>
    <row r="336" spans="1:8" ht="14.1" customHeight="1" x14ac:dyDescent="0.25">
      <c r="A336" s="418" t="s">
        <v>259</v>
      </c>
      <c r="B336" s="407">
        <v>5793</v>
      </c>
      <c r="C336" s="407">
        <v>-129</v>
      </c>
      <c r="D336" s="407">
        <v>5922</v>
      </c>
      <c r="E336" s="468">
        <v>0</v>
      </c>
      <c r="F336" s="468">
        <v>5793</v>
      </c>
      <c r="H336" s="377">
        <f>D336-BEBR2024!D336</f>
        <v>0</v>
      </c>
    </row>
    <row r="337" spans="1:8" ht="14.1" customHeight="1" x14ac:dyDescent="0.25">
      <c r="A337" s="418" t="s">
        <v>260</v>
      </c>
      <c r="B337" s="407">
        <v>3030</v>
      </c>
      <c r="C337" s="407">
        <v>-87</v>
      </c>
      <c r="D337" s="407">
        <v>3117</v>
      </c>
      <c r="E337" s="468">
        <v>0</v>
      </c>
      <c r="F337" s="468">
        <v>3030</v>
      </c>
      <c r="H337" s="377">
        <f>D337-BEBR2024!D337</f>
        <v>0</v>
      </c>
    </row>
    <row r="338" spans="1:8" ht="14.1" customHeight="1" x14ac:dyDescent="0.25">
      <c r="A338" s="418" t="s">
        <v>261</v>
      </c>
      <c r="B338" s="407">
        <v>50813</v>
      </c>
      <c r="C338" s="407">
        <v>1565</v>
      </c>
      <c r="D338" s="407">
        <v>49248</v>
      </c>
      <c r="E338" s="468">
        <v>0</v>
      </c>
      <c r="F338" s="468">
        <v>50813</v>
      </c>
      <c r="H338" s="377">
        <f>D338-BEBR2024!D338</f>
        <v>0</v>
      </c>
    </row>
    <row r="339" spans="1:8" ht="14.1" customHeight="1" x14ac:dyDescent="0.25">
      <c r="A339" s="418" t="s">
        <v>262</v>
      </c>
      <c r="B339" s="407">
        <v>45026</v>
      </c>
      <c r="C339" s="407">
        <v>-399</v>
      </c>
      <c r="D339" s="407">
        <v>45425</v>
      </c>
      <c r="E339" s="468">
        <v>0</v>
      </c>
      <c r="F339" s="468">
        <v>45026</v>
      </c>
      <c r="H339" s="377">
        <f>D339-BEBR2024!D339</f>
        <v>0</v>
      </c>
    </row>
    <row r="340" spans="1:8" ht="14.1" customHeight="1" x14ac:dyDescent="0.25">
      <c r="A340" s="418" t="s">
        <v>263</v>
      </c>
      <c r="B340" s="407">
        <v>82175</v>
      </c>
      <c r="C340" s="407">
        <v>6301</v>
      </c>
      <c r="D340" s="469">
        <v>75874</v>
      </c>
      <c r="E340" s="468">
        <v>0</v>
      </c>
      <c r="F340" s="468">
        <v>82175</v>
      </c>
      <c r="H340" s="377">
        <f>D340-BEBR2024!D340</f>
        <v>0</v>
      </c>
    </row>
    <row r="341" spans="1:8" ht="14.1" customHeight="1" x14ac:dyDescent="0.25">
      <c r="A341" s="418" t="s">
        <v>264</v>
      </c>
      <c r="B341" s="407">
        <v>2236</v>
      </c>
      <c r="C341" s="407">
        <v>250</v>
      </c>
      <c r="D341" s="407">
        <v>1986</v>
      </c>
      <c r="E341" s="468">
        <v>0</v>
      </c>
      <c r="F341" s="468">
        <v>2236</v>
      </c>
      <c r="H341" s="377">
        <f>D341-BEBR2024!D341</f>
        <v>0</v>
      </c>
    </row>
    <row r="342" spans="1:8" ht="14.1" customHeight="1" x14ac:dyDescent="0.25">
      <c r="A342" s="418" t="s">
        <v>265</v>
      </c>
      <c r="B342" s="407">
        <v>17173</v>
      </c>
      <c r="C342" s="407">
        <v>4088</v>
      </c>
      <c r="D342" s="407">
        <v>13085</v>
      </c>
      <c r="E342" s="468">
        <v>0</v>
      </c>
      <c r="F342" s="468">
        <v>17173</v>
      </c>
      <c r="H342" s="377">
        <f>D342-BEBR2024!D342</f>
        <v>0</v>
      </c>
    </row>
    <row r="343" spans="1:8" ht="14.1" customHeight="1" x14ac:dyDescent="0.25">
      <c r="A343" s="418" t="s">
        <v>266</v>
      </c>
      <c r="B343" s="408">
        <v>981</v>
      </c>
      <c r="C343" s="407">
        <v>20</v>
      </c>
      <c r="D343" s="407">
        <v>961</v>
      </c>
      <c r="E343" s="468">
        <v>0</v>
      </c>
      <c r="F343" s="468">
        <v>981</v>
      </c>
      <c r="H343" s="377">
        <f>D343-BEBR2024!D343</f>
        <v>0</v>
      </c>
    </row>
    <row r="344" spans="1:8" ht="14.1" customHeight="1" x14ac:dyDescent="0.25">
      <c r="A344" s="418" t="s">
        <v>267</v>
      </c>
      <c r="B344" s="407">
        <v>230575</v>
      </c>
      <c r="C344" s="407">
        <v>7466</v>
      </c>
      <c r="D344" s="407">
        <v>223109</v>
      </c>
      <c r="E344" s="468">
        <v>0</v>
      </c>
      <c r="F344" s="468">
        <v>230575</v>
      </c>
      <c r="H344" s="377">
        <f>D344-BEBR2024!D344</f>
        <v>0</v>
      </c>
    </row>
    <row r="345" spans="1:8" ht="14.1" customHeight="1" x14ac:dyDescent="0.25">
      <c r="A345" s="418" t="s">
        <v>268</v>
      </c>
      <c r="B345" s="407">
        <v>22303</v>
      </c>
      <c r="C345" s="407">
        <v>-765</v>
      </c>
      <c r="D345" s="407">
        <v>23068</v>
      </c>
      <c r="E345" s="468">
        <v>0</v>
      </c>
      <c r="F345" s="468">
        <v>22303</v>
      </c>
      <c r="H345" s="377">
        <f>D345-BEBR2024!D345</f>
        <v>0</v>
      </c>
    </row>
    <row r="346" spans="1:8" ht="14.1" customHeight="1" x14ac:dyDescent="0.25">
      <c r="A346" s="418" t="s">
        <v>269</v>
      </c>
      <c r="B346" s="407">
        <v>84014</v>
      </c>
      <c r="C346" s="407">
        <v>3277</v>
      </c>
      <c r="D346" s="407">
        <v>80737</v>
      </c>
      <c r="E346" s="468">
        <v>17</v>
      </c>
      <c r="F346" s="468">
        <v>83997</v>
      </c>
      <c r="H346" s="377">
        <f>D346-BEBR2024!D346</f>
        <v>0</v>
      </c>
    </row>
    <row r="347" spans="1:8" ht="14.1" customHeight="1" x14ac:dyDescent="0.25">
      <c r="A347" s="418" t="s">
        <v>270</v>
      </c>
      <c r="B347" s="407">
        <v>89</v>
      </c>
      <c r="C347" s="407">
        <v>5</v>
      </c>
      <c r="D347" s="407">
        <v>84</v>
      </c>
      <c r="E347" s="468">
        <v>0</v>
      </c>
      <c r="F347" s="468">
        <v>89</v>
      </c>
      <c r="H347" s="377">
        <f>D347-BEBR2024!D347</f>
        <v>0</v>
      </c>
    </row>
    <row r="348" spans="1:8" ht="14.1" customHeight="1" x14ac:dyDescent="0.25">
      <c r="A348" s="418" t="s">
        <v>271</v>
      </c>
      <c r="B348" s="407">
        <v>14603</v>
      </c>
      <c r="C348" s="407">
        <v>-206</v>
      </c>
      <c r="D348" s="407">
        <v>14809</v>
      </c>
      <c r="E348" s="468">
        <v>0</v>
      </c>
      <c r="F348" s="468">
        <v>14603</v>
      </c>
      <c r="H348" s="377">
        <f>D348-BEBR2024!D348</f>
        <v>0</v>
      </c>
    </row>
    <row r="349" spans="1:8" ht="14.1" customHeight="1" x14ac:dyDescent="0.25">
      <c r="A349" s="418" t="s">
        <v>272</v>
      </c>
      <c r="B349" s="407">
        <v>1050</v>
      </c>
      <c r="C349" s="407">
        <v>-6</v>
      </c>
      <c r="D349" s="407">
        <v>1056</v>
      </c>
      <c r="E349" s="468">
        <v>0</v>
      </c>
      <c r="F349" s="468">
        <v>1050</v>
      </c>
      <c r="H349" s="377">
        <f>D349-BEBR2024!D349</f>
        <v>0</v>
      </c>
    </row>
    <row r="350" spans="1:8" ht="14.1" customHeight="1" x14ac:dyDescent="0.25">
      <c r="A350" s="418" t="s">
        <v>273</v>
      </c>
      <c r="B350" s="407">
        <v>467171</v>
      </c>
      <c r="C350" s="407">
        <v>24930</v>
      </c>
      <c r="D350" s="469">
        <v>442241</v>
      </c>
      <c r="E350" s="468">
        <v>2888</v>
      </c>
      <c r="F350" s="468">
        <v>464283</v>
      </c>
      <c r="H350" s="377">
        <f>D350-BEBR2024!D350</f>
        <v>0</v>
      </c>
    </row>
    <row r="351" spans="1:8" ht="14.1" customHeight="1" x14ac:dyDescent="0.25">
      <c r="A351" s="418" t="s">
        <v>274</v>
      </c>
      <c r="B351" s="407">
        <v>83230</v>
      </c>
      <c r="C351" s="407">
        <v>340</v>
      </c>
      <c r="D351" s="407">
        <v>82890</v>
      </c>
      <c r="E351" s="468">
        <v>0</v>
      </c>
      <c r="F351" s="468">
        <v>83230</v>
      </c>
      <c r="H351" s="377">
        <f>D351-BEBR2024!D351</f>
        <v>0</v>
      </c>
    </row>
    <row r="352" spans="1:8" ht="14.1" customHeight="1" x14ac:dyDescent="0.25">
      <c r="A352" s="418" t="s">
        <v>275</v>
      </c>
      <c r="B352" s="407">
        <v>115364</v>
      </c>
      <c r="C352" s="407">
        <v>3724</v>
      </c>
      <c r="D352" s="407">
        <v>111640</v>
      </c>
      <c r="E352" s="468">
        <v>0</v>
      </c>
      <c r="F352" s="468">
        <v>115364</v>
      </c>
      <c r="H352" s="377">
        <f>D352-BEBR2024!D352</f>
        <v>0</v>
      </c>
    </row>
    <row r="353" spans="1:8" ht="14.1" customHeight="1" x14ac:dyDescent="0.25">
      <c r="A353" s="418" t="s">
        <v>276</v>
      </c>
      <c r="B353" s="407">
        <v>30856</v>
      </c>
      <c r="C353" s="407">
        <v>389</v>
      </c>
      <c r="D353" s="407">
        <v>30467</v>
      </c>
      <c r="E353" s="468">
        <v>17</v>
      </c>
      <c r="F353" s="468">
        <v>30839</v>
      </c>
      <c r="H353" s="377">
        <f>D353-BEBR2024!D353</f>
        <v>0</v>
      </c>
    </row>
    <row r="354" spans="1:8" ht="14.1" customHeight="1" x14ac:dyDescent="0.25">
      <c r="A354" s="418" t="s">
        <v>277</v>
      </c>
      <c r="B354" s="407">
        <v>11553</v>
      </c>
      <c r="C354" s="407">
        <v>-14</v>
      </c>
      <c r="D354" s="407">
        <v>11567</v>
      </c>
      <c r="E354" s="468">
        <v>0</v>
      </c>
      <c r="F354" s="468">
        <v>11553</v>
      </c>
      <c r="H354" s="377">
        <f>D354-BEBR2024!D354</f>
        <v>0</v>
      </c>
    </row>
    <row r="355" spans="1:8" ht="14.1" customHeight="1" x14ac:dyDescent="0.25">
      <c r="A355" s="418" t="s">
        <v>278</v>
      </c>
      <c r="B355" s="407">
        <v>13866</v>
      </c>
      <c r="C355" s="407">
        <v>7</v>
      </c>
      <c r="D355" s="407">
        <v>13859</v>
      </c>
      <c r="E355" s="468">
        <v>0</v>
      </c>
      <c r="F355" s="468">
        <v>13866</v>
      </c>
      <c r="H355" s="377">
        <f>D355-BEBR2024!D355</f>
        <v>0</v>
      </c>
    </row>
    <row r="356" spans="1:8" ht="14.1" customHeight="1" x14ac:dyDescent="0.25">
      <c r="A356" s="418" t="s">
        <v>279</v>
      </c>
      <c r="B356" s="407">
        <v>7977</v>
      </c>
      <c r="C356" s="407">
        <v>-182</v>
      </c>
      <c r="D356" s="407">
        <v>8159</v>
      </c>
      <c r="E356" s="468">
        <v>0</v>
      </c>
      <c r="F356" s="468">
        <v>7977</v>
      </c>
      <c r="H356" s="377">
        <f>D356-BEBR2024!D356</f>
        <v>0</v>
      </c>
    </row>
    <row r="357" spans="1:8" ht="14.1" customHeight="1" x14ac:dyDescent="0.25">
      <c r="A357" s="418" t="s">
        <v>280</v>
      </c>
      <c r="B357" s="407">
        <v>59955</v>
      </c>
      <c r="C357" s="407">
        <v>-236</v>
      </c>
      <c r="D357" s="469">
        <v>60191</v>
      </c>
      <c r="E357" s="468">
        <v>0</v>
      </c>
      <c r="F357" s="468">
        <v>59955</v>
      </c>
      <c r="H357" s="377">
        <f>D357-BEBR2024!D357</f>
        <v>0</v>
      </c>
    </row>
    <row r="358" spans="1:8" ht="14.1" customHeight="1" x14ac:dyDescent="0.25">
      <c r="A358" s="418" t="s">
        <v>282</v>
      </c>
      <c r="B358" s="407">
        <v>43575</v>
      </c>
      <c r="C358" s="407">
        <v>-101</v>
      </c>
      <c r="D358" s="407">
        <v>43676</v>
      </c>
      <c r="E358" s="468">
        <v>0</v>
      </c>
      <c r="F358" s="468">
        <v>43575</v>
      </c>
      <c r="H358" s="377">
        <f>D358-BEBR2024!D358</f>
        <v>0</v>
      </c>
    </row>
    <row r="359" spans="1:8" ht="14.1" customHeight="1" x14ac:dyDescent="0.25">
      <c r="A359" s="418" t="s">
        <v>283</v>
      </c>
      <c r="B359" s="407">
        <v>16560</v>
      </c>
      <c r="C359" s="407">
        <v>97</v>
      </c>
      <c r="D359" s="407">
        <v>16463</v>
      </c>
      <c r="E359" s="468">
        <v>0</v>
      </c>
      <c r="F359" s="468">
        <v>16560</v>
      </c>
      <c r="H359" s="377">
        <f>D359-BEBR2024!D359</f>
        <v>0</v>
      </c>
    </row>
    <row r="360" spans="1:8" ht="14.1" customHeight="1" x14ac:dyDescent="0.25">
      <c r="A360" s="418" t="s">
        <v>284</v>
      </c>
      <c r="B360" s="407">
        <v>25091</v>
      </c>
      <c r="C360" s="407">
        <v>652</v>
      </c>
      <c r="D360" s="407">
        <v>24439</v>
      </c>
      <c r="E360" s="468">
        <v>0</v>
      </c>
      <c r="F360" s="468">
        <v>25091</v>
      </c>
      <c r="H360" s="377">
        <f>D360-BEBR2024!D360</f>
        <v>0</v>
      </c>
    </row>
    <row r="361" spans="1:8" ht="14.1" customHeight="1" x14ac:dyDescent="0.25">
      <c r="A361" s="418" t="s">
        <v>285</v>
      </c>
      <c r="B361" s="407">
        <v>18304</v>
      </c>
      <c r="C361" s="407">
        <v>-84</v>
      </c>
      <c r="D361" s="407">
        <v>18388</v>
      </c>
      <c r="E361" s="468">
        <v>0</v>
      </c>
      <c r="F361" s="468">
        <v>18304</v>
      </c>
      <c r="H361" s="377">
        <f>D361-BEBR2024!D361</f>
        <v>0</v>
      </c>
    </row>
    <row r="362" spans="1:8" ht="14.1" customHeight="1" x14ac:dyDescent="0.25">
      <c r="A362" s="418" t="s">
        <v>286</v>
      </c>
      <c r="B362" s="407">
        <v>12018</v>
      </c>
      <c r="C362" s="407">
        <v>-8</v>
      </c>
      <c r="D362" s="407">
        <v>12026</v>
      </c>
      <c r="E362" s="468">
        <v>0</v>
      </c>
      <c r="F362" s="468">
        <v>12018</v>
      </c>
      <c r="H362" s="377">
        <f>D362-BEBR2024!D362</f>
        <v>0</v>
      </c>
    </row>
    <row r="363" spans="1:8" ht="14.1" customHeight="1" x14ac:dyDescent="0.25">
      <c r="A363" s="418" t="s">
        <v>287</v>
      </c>
      <c r="B363" s="407">
        <v>22788</v>
      </c>
      <c r="C363" s="407">
        <v>446</v>
      </c>
      <c r="D363" s="407">
        <v>22342</v>
      </c>
      <c r="E363" s="468">
        <v>0</v>
      </c>
      <c r="F363" s="468">
        <v>22788</v>
      </c>
      <c r="H363" s="377">
        <f>D363-BEBR2024!D363</f>
        <v>0</v>
      </c>
    </row>
    <row r="364" spans="1:8" ht="14.1" customHeight="1" x14ac:dyDescent="0.25">
      <c r="A364" s="418" t="s">
        <v>288</v>
      </c>
      <c r="B364" s="407">
        <v>5401</v>
      </c>
      <c r="C364" s="407">
        <v>-288</v>
      </c>
      <c r="D364" s="407">
        <v>5689</v>
      </c>
      <c r="E364" s="468">
        <v>0</v>
      </c>
      <c r="F364" s="468">
        <v>5401</v>
      </c>
      <c r="H364" s="377">
        <f>D364-BEBR2024!D364</f>
        <v>0</v>
      </c>
    </row>
    <row r="365" spans="1:8" ht="14.1" customHeight="1" x14ac:dyDescent="0.25">
      <c r="A365" s="418" t="s">
        <v>289</v>
      </c>
      <c r="B365" s="407">
        <v>21393</v>
      </c>
      <c r="C365" s="407">
        <v>2030</v>
      </c>
      <c r="D365" s="407">
        <v>19363</v>
      </c>
      <c r="E365" s="468">
        <v>0</v>
      </c>
      <c r="F365" s="468">
        <v>21393</v>
      </c>
      <c r="H365" s="377">
        <f>D365-BEBR2024!D365</f>
        <v>0</v>
      </c>
    </row>
    <row r="366" spans="1:8" ht="14.1" customHeight="1" x14ac:dyDescent="0.25">
      <c r="A366" s="418" t="s">
        <v>290</v>
      </c>
      <c r="B366" s="407">
        <v>2374</v>
      </c>
      <c r="C366" s="407">
        <v>10</v>
      </c>
      <c r="D366" s="407">
        <v>2364</v>
      </c>
      <c r="E366" s="468">
        <v>0</v>
      </c>
      <c r="F366" s="468">
        <v>2374</v>
      </c>
      <c r="H366" s="377">
        <f>D366-BEBR2024!D366</f>
        <v>0</v>
      </c>
    </row>
    <row r="367" spans="1:8" ht="14.1" customHeight="1" x14ac:dyDescent="0.25">
      <c r="A367" s="418" t="s">
        <v>291</v>
      </c>
      <c r="B367" s="407">
        <v>7257</v>
      </c>
      <c r="C367" s="407">
        <v>24</v>
      </c>
      <c r="D367" s="407">
        <v>7233</v>
      </c>
      <c r="E367" s="468">
        <v>0</v>
      </c>
      <c r="F367" s="468">
        <v>7257</v>
      </c>
      <c r="H367" s="377">
        <f>D367-BEBR2024!D367</f>
        <v>0</v>
      </c>
    </row>
    <row r="368" spans="1:8" ht="14.1" customHeight="1" x14ac:dyDescent="0.25">
      <c r="A368" s="418" t="s">
        <v>143</v>
      </c>
      <c r="B368" s="407">
        <v>1207133</v>
      </c>
      <c r="C368" s="407">
        <v>20179</v>
      </c>
      <c r="D368" s="407">
        <v>1186954</v>
      </c>
      <c r="E368" s="468">
        <v>5758</v>
      </c>
      <c r="F368" s="468">
        <v>1201375</v>
      </c>
      <c r="H368" s="377">
        <f>D368-BEBR2024!D368</f>
        <v>0</v>
      </c>
    </row>
    <row r="369" spans="1:8" ht="14.1" customHeight="1" x14ac:dyDescent="0.25">
      <c r="A369" s="418" t="s">
        <v>516</v>
      </c>
      <c r="B369" s="408" t="s">
        <v>516</v>
      </c>
      <c r="C369" s="408" t="s">
        <v>516</v>
      </c>
      <c r="D369" s="468" t="s">
        <v>516</v>
      </c>
      <c r="E369" s="468" t="s">
        <v>516</v>
      </c>
      <c r="F369" s="468" t="s">
        <v>516</v>
      </c>
      <c r="H369" s="377"/>
    </row>
    <row r="370" spans="1:8" ht="14.1" customHeight="1" x14ac:dyDescent="0.25">
      <c r="A370" s="403" t="s">
        <v>561</v>
      </c>
      <c r="B370" s="407">
        <v>84147</v>
      </c>
      <c r="C370" s="407">
        <v>1273</v>
      </c>
      <c r="D370" s="407">
        <v>82874</v>
      </c>
      <c r="E370" s="468">
        <v>2</v>
      </c>
      <c r="F370" s="468">
        <v>84145</v>
      </c>
      <c r="H370" s="377">
        <f>D370-BEBR2024!D370</f>
        <v>0</v>
      </c>
    </row>
    <row r="371" spans="1:8" ht="14.1" customHeight="1" x14ac:dyDescent="0.25">
      <c r="A371" s="418" t="s">
        <v>293</v>
      </c>
      <c r="B371" s="407">
        <v>7342</v>
      </c>
      <c r="C371" s="407">
        <v>235</v>
      </c>
      <c r="D371" s="407">
        <v>7107</v>
      </c>
      <c r="E371" s="468">
        <v>0</v>
      </c>
      <c r="F371" s="468">
        <v>7342</v>
      </c>
      <c r="H371" s="377">
        <f>D371-BEBR2024!D371</f>
        <v>0</v>
      </c>
    </row>
    <row r="372" spans="1:8" ht="14.1" customHeight="1" x14ac:dyDescent="0.25">
      <c r="A372" s="418" t="s">
        <v>294</v>
      </c>
      <c r="B372" s="407">
        <v>796</v>
      </c>
      <c r="C372" s="407">
        <v>6</v>
      </c>
      <c r="D372" s="407">
        <v>790</v>
      </c>
      <c r="E372" s="468">
        <v>0</v>
      </c>
      <c r="F372" s="468">
        <v>796</v>
      </c>
      <c r="H372" s="377">
        <f>D372-BEBR2024!D372</f>
        <v>0</v>
      </c>
    </row>
    <row r="373" spans="1:8" ht="14.1" customHeight="1" x14ac:dyDescent="0.25">
      <c r="A373" s="418" t="s">
        <v>295</v>
      </c>
      <c r="B373" s="407">
        <v>26327</v>
      </c>
      <c r="C373" s="407">
        <v>-117</v>
      </c>
      <c r="D373" s="407">
        <v>26444</v>
      </c>
      <c r="E373" s="468">
        <v>2</v>
      </c>
      <c r="F373" s="468">
        <v>26325</v>
      </c>
      <c r="H373" s="377">
        <f>D373-BEBR2024!D373</f>
        <v>0</v>
      </c>
    </row>
    <row r="374" spans="1:8" ht="14.1" customHeight="1" x14ac:dyDescent="0.25">
      <c r="A374" s="418" t="s">
        <v>296</v>
      </c>
      <c r="B374" s="407">
        <v>216</v>
      </c>
      <c r="C374" s="407">
        <v>6</v>
      </c>
      <c r="D374" s="407">
        <v>210</v>
      </c>
      <c r="E374" s="468">
        <v>0</v>
      </c>
      <c r="F374" s="468">
        <v>216</v>
      </c>
      <c r="H374" s="377">
        <f>D374-BEBR2024!D374</f>
        <v>0</v>
      </c>
    </row>
    <row r="375" spans="1:8" ht="14.1" customHeight="1" x14ac:dyDescent="0.25">
      <c r="A375" s="418" t="s">
        <v>297</v>
      </c>
      <c r="B375" s="407">
        <v>9920</v>
      </c>
      <c r="C375" s="407">
        <v>231</v>
      </c>
      <c r="D375" s="407">
        <v>9689</v>
      </c>
      <c r="E375" s="468">
        <v>0</v>
      </c>
      <c r="F375" s="468">
        <v>9920</v>
      </c>
      <c r="H375" s="377">
        <f>D375-BEBR2024!D375</f>
        <v>0</v>
      </c>
    </row>
    <row r="376" spans="1:8" ht="14.1" customHeight="1" x14ac:dyDescent="0.25">
      <c r="A376" s="418" t="s">
        <v>143</v>
      </c>
      <c r="B376" s="407">
        <v>39546</v>
      </c>
      <c r="C376" s="407">
        <v>912</v>
      </c>
      <c r="D376" s="407">
        <v>38634</v>
      </c>
      <c r="E376" s="468">
        <v>0</v>
      </c>
      <c r="F376" s="468">
        <v>39546</v>
      </c>
      <c r="H376" s="377">
        <f>D376-BEBR2024!D376</f>
        <v>0</v>
      </c>
    </row>
    <row r="377" spans="1:8" ht="14.1" customHeight="1" x14ac:dyDescent="0.25">
      <c r="A377" s="418" t="s">
        <v>516</v>
      </c>
      <c r="B377" s="408" t="s">
        <v>516</v>
      </c>
      <c r="C377" s="408" t="s">
        <v>516</v>
      </c>
      <c r="D377" s="468" t="s">
        <v>516</v>
      </c>
      <c r="E377" s="468" t="s">
        <v>516</v>
      </c>
      <c r="F377" s="468" t="s">
        <v>516</v>
      </c>
      <c r="H377" s="377"/>
    </row>
    <row r="378" spans="1:8" ht="14.1" customHeight="1" x14ac:dyDescent="0.25">
      <c r="A378" s="403" t="s">
        <v>562</v>
      </c>
      <c r="B378" s="407">
        <v>103990</v>
      </c>
      <c r="C378" s="407">
        <v>13638</v>
      </c>
      <c r="D378" s="407">
        <v>90352</v>
      </c>
      <c r="E378" s="468">
        <v>71</v>
      </c>
      <c r="F378" s="468">
        <v>103919</v>
      </c>
      <c r="H378" s="377">
        <f>D378-BEBR2024!D378</f>
        <v>0</v>
      </c>
    </row>
    <row r="379" spans="1:8" ht="14.1" customHeight="1" x14ac:dyDescent="0.25">
      <c r="A379" s="418" t="s">
        <v>299</v>
      </c>
      <c r="B379" s="407">
        <v>1733</v>
      </c>
      <c r="C379" s="407">
        <v>207</v>
      </c>
      <c r="D379" s="407">
        <v>1526</v>
      </c>
      <c r="E379" s="468">
        <v>0</v>
      </c>
      <c r="F379" s="468">
        <v>1733</v>
      </c>
      <c r="H379" s="377">
        <f>D379-BEBR2024!D379</f>
        <v>0</v>
      </c>
    </row>
    <row r="380" spans="1:8" ht="14.1" customHeight="1" x14ac:dyDescent="0.25">
      <c r="A380" s="418" t="s">
        <v>300</v>
      </c>
      <c r="B380" s="407">
        <v>13648</v>
      </c>
      <c r="C380" s="407">
        <v>596</v>
      </c>
      <c r="D380" s="407">
        <v>13052</v>
      </c>
      <c r="E380" s="468">
        <v>23</v>
      </c>
      <c r="F380" s="468">
        <v>13625</v>
      </c>
      <c r="H380" s="377">
        <f>D380-BEBR2024!D380</f>
        <v>0</v>
      </c>
    </row>
    <row r="381" spans="1:8" ht="14.1" customHeight="1" x14ac:dyDescent="0.25">
      <c r="A381" s="418" t="s">
        <v>301</v>
      </c>
      <c r="B381" s="407">
        <v>3114</v>
      </c>
      <c r="C381" s="407">
        <v>147</v>
      </c>
      <c r="D381" s="407">
        <v>2967</v>
      </c>
      <c r="E381" s="468">
        <v>0</v>
      </c>
      <c r="F381" s="468">
        <v>3114</v>
      </c>
      <c r="H381" s="377">
        <f>D381-BEBR2024!D381</f>
        <v>0</v>
      </c>
    </row>
    <row r="382" spans="1:8" ht="14.1" customHeight="1" x14ac:dyDescent="0.25">
      <c r="A382" s="418" t="s">
        <v>143</v>
      </c>
      <c r="B382" s="407">
        <v>85495</v>
      </c>
      <c r="C382" s="407">
        <v>12688</v>
      </c>
      <c r="D382" s="407">
        <v>72807</v>
      </c>
      <c r="E382" s="468">
        <v>48</v>
      </c>
      <c r="F382" s="468">
        <v>85447</v>
      </c>
      <c r="H382" s="377">
        <f>D382-BEBR2024!D382</f>
        <v>0</v>
      </c>
    </row>
    <row r="383" spans="1:8" ht="14.1" customHeight="1" x14ac:dyDescent="0.25">
      <c r="A383" s="418" t="s">
        <v>516</v>
      </c>
      <c r="B383" s="407" t="s">
        <v>516</v>
      </c>
      <c r="C383" s="407" t="s">
        <v>516</v>
      </c>
      <c r="D383" s="407" t="s">
        <v>516</v>
      </c>
      <c r="E383" s="468" t="s">
        <v>516</v>
      </c>
      <c r="F383" s="468" t="s">
        <v>516</v>
      </c>
      <c r="H383" s="377"/>
    </row>
    <row r="384" spans="1:8" ht="14.1" customHeight="1" x14ac:dyDescent="0.25">
      <c r="A384" s="403" t="s">
        <v>563</v>
      </c>
      <c r="B384" s="407">
        <v>221806</v>
      </c>
      <c r="C384" s="407">
        <v>10138</v>
      </c>
      <c r="D384" s="407">
        <v>211668</v>
      </c>
      <c r="E384" s="468">
        <v>1203</v>
      </c>
      <c r="F384" s="468">
        <v>220603</v>
      </c>
      <c r="H384" s="377">
        <f>D384-BEBR2024!D384</f>
        <v>0</v>
      </c>
    </row>
    <row r="385" spans="1:8" ht="14.1" customHeight="1" x14ac:dyDescent="0.25">
      <c r="A385" s="418" t="s">
        <v>303</v>
      </c>
      <c r="B385" s="407">
        <v>466</v>
      </c>
      <c r="C385" s="407">
        <v>9</v>
      </c>
      <c r="D385" s="407">
        <v>457</v>
      </c>
      <c r="E385" s="468">
        <v>0</v>
      </c>
      <c r="F385" s="468">
        <v>466</v>
      </c>
      <c r="H385" s="377">
        <f>D385-BEBR2024!D385</f>
        <v>0</v>
      </c>
    </row>
    <row r="386" spans="1:8" ht="14.1" customHeight="1" x14ac:dyDescent="0.25">
      <c r="A386" s="418" t="s">
        <v>304</v>
      </c>
      <c r="B386" s="407">
        <v>29872</v>
      </c>
      <c r="C386" s="407">
        <v>2738</v>
      </c>
      <c r="D386" s="407">
        <v>27134</v>
      </c>
      <c r="E386" s="468">
        <v>0</v>
      </c>
      <c r="F386" s="468">
        <v>29872</v>
      </c>
      <c r="H386" s="377">
        <f>D386-BEBR2024!D386</f>
        <v>0</v>
      </c>
    </row>
    <row r="387" spans="1:8" ht="14.1" customHeight="1" x14ac:dyDescent="0.25">
      <c r="A387" s="418" t="s">
        <v>305</v>
      </c>
      <c r="B387" s="407">
        <v>14608</v>
      </c>
      <c r="C387" s="407">
        <v>677</v>
      </c>
      <c r="D387" s="407">
        <v>13931</v>
      </c>
      <c r="E387" s="468">
        <v>0</v>
      </c>
      <c r="F387" s="468">
        <v>14608</v>
      </c>
      <c r="H387" s="377">
        <f>D387-BEBR2024!D387</f>
        <v>0</v>
      </c>
    </row>
    <row r="388" spans="1:8" ht="14.1" customHeight="1" x14ac:dyDescent="0.25">
      <c r="A388" s="418" t="s">
        <v>306</v>
      </c>
      <c r="B388" s="407">
        <v>21090</v>
      </c>
      <c r="C388" s="407">
        <v>168</v>
      </c>
      <c r="D388" s="407">
        <v>20922</v>
      </c>
      <c r="E388" s="468">
        <v>0</v>
      </c>
      <c r="F388" s="468">
        <v>21090</v>
      </c>
      <c r="H388" s="377">
        <f>D388-BEBR2024!D388</f>
        <v>0</v>
      </c>
    </row>
    <row r="389" spans="1:8" ht="14.1" customHeight="1" x14ac:dyDescent="0.25">
      <c r="A389" s="418" t="s">
        <v>307</v>
      </c>
      <c r="B389" s="407">
        <v>685</v>
      </c>
      <c r="C389" s="407">
        <v>101</v>
      </c>
      <c r="D389" s="407">
        <v>584</v>
      </c>
      <c r="E389" s="468">
        <v>0</v>
      </c>
      <c r="F389" s="468">
        <v>685</v>
      </c>
      <c r="H389" s="377">
        <f>D389-BEBR2024!D389</f>
        <v>0</v>
      </c>
    </row>
    <row r="390" spans="1:8" ht="14.1" customHeight="1" x14ac:dyDescent="0.25">
      <c r="A390" s="418" t="s">
        <v>308</v>
      </c>
      <c r="B390" s="407">
        <v>4493</v>
      </c>
      <c r="C390" s="407">
        <v>511</v>
      </c>
      <c r="D390" s="407">
        <v>3982</v>
      </c>
      <c r="E390" s="468">
        <v>0</v>
      </c>
      <c r="F390" s="468">
        <v>4493</v>
      </c>
      <c r="H390" s="377">
        <f>D390-BEBR2024!D390</f>
        <v>0</v>
      </c>
    </row>
    <row r="391" spans="1:8" ht="14.1" customHeight="1" x14ac:dyDescent="0.25">
      <c r="A391" s="418" t="s">
        <v>309</v>
      </c>
      <c r="B391" s="407">
        <v>16594</v>
      </c>
      <c r="C391" s="407">
        <v>822</v>
      </c>
      <c r="D391" s="407">
        <v>15772</v>
      </c>
      <c r="E391" s="468">
        <v>0</v>
      </c>
      <c r="F391" s="468">
        <v>16594</v>
      </c>
      <c r="H391" s="377">
        <f>D391-BEBR2024!D391</f>
        <v>0</v>
      </c>
    </row>
    <row r="392" spans="1:8" ht="14.1" customHeight="1" x14ac:dyDescent="0.25">
      <c r="A392" s="418" t="s">
        <v>310</v>
      </c>
      <c r="B392" s="407">
        <v>756</v>
      </c>
      <c r="C392" s="407">
        <v>19</v>
      </c>
      <c r="D392" s="407">
        <v>737</v>
      </c>
      <c r="E392" s="468">
        <v>0</v>
      </c>
      <c r="F392" s="468">
        <v>756</v>
      </c>
      <c r="H392" s="377">
        <f>D392-BEBR2024!D392</f>
        <v>0</v>
      </c>
    </row>
    <row r="393" spans="1:8" ht="14.1" customHeight="1" x14ac:dyDescent="0.25">
      <c r="A393" s="418" t="s">
        <v>311</v>
      </c>
      <c r="B393" s="407">
        <v>5050</v>
      </c>
      <c r="C393" s="407">
        <v>298</v>
      </c>
      <c r="D393" s="407">
        <v>4752</v>
      </c>
      <c r="E393" s="468">
        <v>0</v>
      </c>
      <c r="F393" s="468">
        <v>5050</v>
      </c>
      <c r="H393" s="377">
        <f>D393-BEBR2024!D393</f>
        <v>0</v>
      </c>
    </row>
    <row r="394" spans="1:8" ht="14.1" customHeight="1" x14ac:dyDescent="0.25">
      <c r="A394" s="418" t="s">
        <v>143</v>
      </c>
      <c r="B394" s="407">
        <v>128192</v>
      </c>
      <c r="C394" s="407">
        <v>4795</v>
      </c>
      <c r="D394" s="407">
        <v>123397</v>
      </c>
      <c r="E394" s="468">
        <v>1203</v>
      </c>
      <c r="F394" s="468">
        <v>126989</v>
      </c>
      <c r="H394" s="377">
        <f>D394-BEBR2024!D394</f>
        <v>0</v>
      </c>
    </row>
    <row r="395" spans="1:8" ht="14.1" customHeight="1" x14ac:dyDescent="0.25">
      <c r="A395" s="418" t="s">
        <v>516</v>
      </c>
      <c r="B395" s="408" t="s">
        <v>516</v>
      </c>
      <c r="C395" s="408" t="s">
        <v>516</v>
      </c>
      <c r="D395" s="468" t="s">
        <v>516</v>
      </c>
      <c r="E395" s="468" t="s">
        <v>516</v>
      </c>
      <c r="F395" s="468" t="s">
        <v>516</v>
      </c>
      <c r="H395" s="377"/>
    </row>
    <row r="396" spans="1:8" ht="14.1" customHeight="1" x14ac:dyDescent="0.25">
      <c r="A396" s="403" t="s">
        <v>564</v>
      </c>
      <c r="B396" s="407">
        <v>40230</v>
      </c>
      <c r="C396" s="407">
        <v>586</v>
      </c>
      <c r="D396" s="407">
        <v>39644</v>
      </c>
      <c r="E396" s="468">
        <v>1887</v>
      </c>
      <c r="F396" s="468">
        <v>38343</v>
      </c>
      <c r="H396" s="377">
        <f>D396-BEBR2024!D396</f>
        <v>0</v>
      </c>
    </row>
    <row r="397" spans="1:8" ht="14.1" customHeight="1" x14ac:dyDescent="0.25">
      <c r="A397" s="418" t="s">
        <v>313</v>
      </c>
      <c r="B397" s="407">
        <v>5452</v>
      </c>
      <c r="C397" s="407">
        <v>198</v>
      </c>
      <c r="D397" s="407">
        <v>5254</v>
      </c>
      <c r="E397" s="468">
        <v>0</v>
      </c>
      <c r="F397" s="468">
        <v>5452</v>
      </c>
      <c r="H397" s="377">
        <f>D397-BEBR2024!D397</f>
        <v>0</v>
      </c>
    </row>
    <row r="398" spans="1:8" ht="14.1" customHeight="1" x14ac:dyDescent="0.25">
      <c r="A398" s="418" t="s">
        <v>143</v>
      </c>
      <c r="B398" s="407">
        <v>34778</v>
      </c>
      <c r="C398" s="407">
        <v>388</v>
      </c>
      <c r="D398" s="407">
        <v>34390</v>
      </c>
      <c r="E398" s="468">
        <v>1887</v>
      </c>
      <c r="F398" s="468">
        <v>32891</v>
      </c>
      <c r="H398" s="377">
        <f>D398-BEBR2024!D398</f>
        <v>0</v>
      </c>
    </row>
    <row r="399" spans="1:8" ht="14.1" customHeight="1" x14ac:dyDescent="0.25">
      <c r="A399" s="418" t="s">
        <v>516</v>
      </c>
      <c r="B399" s="408" t="s">
        <v>516</v>
      </c>
      <c r="C399" s="408" t="s">
        <v>516</v>
      </c>
      <c r="D399" s="468" t="s">
        <v>516</v>
      </c>
      <c r="E399" s="468" t="s">
        <v>516</v>
      </c>
      <c r="F399" s="468" t="s">
        <v>516</v>
      </c>
      <c r="H399" s="377"/>
    </row>
    <row r="400" spans="1:8" ht="14.1" customHeight="1" x14ac:dyDescent="0.25">
      <c r="A400" s="403" t="s">
        <v>565</v>
      </c>
      <c r="B400" s="407">
        <v>1511568</v>
      </c>
      <c r="C400" s="407">
        <v>81660</v>
      </c>
      <c r="D400" s="407">
        <v>1429908</v>
      </c>
      <c r="E400" s="468">
        <v>3689</v>
      </c>
      <c r="F400" s="468">
        <v>1507879</v>
      </c>
      <c r="H400" s="377">
        <f>D400-BEBR2024!D400</f>
        <v>0</v>
      </c>
    </row>
    <row r="401" spans="1:8" ht="14.1" customHeight="1" x14ac:dyDescent="0.25">
      <c r="A401" s="418" t="s">
        <v>315</v>
      </c>
      <c r="B401" s="407">
        <v>61820</v>
      </c>
      <c r="C401" s="407">
        <v>6947</v>
      </c>
      <c r="D401" s="407">
        <v>54873</v>
      </c>
      <c r="E401" s="468">
        <v>0</v>
      </c>
      <c r="F401" s="468">
        <v>61820</v>
      </c>
      <c r="H401" s="377">
        <f>D401-BEBR2024!D401</f>
        <v>0</v>
      </c>
    </row>
    <row r="402" spans="1:8" ht="14.1" customHeight="1" x14ac:dyDescent="0.25">
      <c r="A402" s="418" t="s">
        <v>316</v>
      </c>
      <c r="B402" s="407">
        <v>14</v>
      </c>
      <c r="C402" s="407">
        <v>-15</v>
      </c>
      <c r="D402" s="407">
        <v>29</v>
      </c>
      <c r="E402" s="468">
        <v>0</v>
      </c>
      <c r="F402" s="468">
        <v>14</v>
      </c>
      <c r="H402" s="377">
        <f>D402-BEBR2024!D402</f>
        <v>0</v>
      </c>
    </row>
    <row r="403" spans="1:8" ht="14.1" customHeight="1" x14ac:dyDescent="0.25">
      <c r="A403" s="418" t="s">
        <v>317</v>
      </c>
      <c r="B403" s="407">
        <v>7293</v>
      </c>
      <c r="C403" s="407">
        <v>261</v>
      </c>
      <c r="D403" s="407">
        <v>7032</v>
      </c>
      <c r="E403" s="468">
        <v>0</v>
      </c>
      <c r="F403" s="468">
        <v>7293</v>
      </c>
      <c r="H403" s="377">
        <f>D403-BEBR2024!D403</f>
        <v>0</v>
      </c>
    </row>
    <row r="404" spans="1:8" ht="14.1" customHeight="1" x14ac:dyDescent="0.25">
      <c r="A404" s="418" t="s">
        <v>318</v>
      </c>
      <c r="B404" s="407">
        <v>2464</v>
      </c>
      <c r="C404" s="407">
        <v>115</v>
      </c>
      <c r="D404" s="407">
        <v>2349</v>
      </c>
      <c r="E404" s="468">
        <v>0</v>
      </c>
      <c r="F404" s="468">
        <v>2464</v>
      </c>
      <c r="H404" s="377">
        <f>D404-BEBR2024!D404</f>
        <v>0</v>
      </c>
    </row>
    <row r="405" spans="1:8" ht="14.1" customHeight="1" x14ac:dyDescent="0.25">
      <c r="A405" s="418" t="s">
        <v>319</v>
      </c>
      <c r="B405" s="407">
        <v>2553</v>
      </c>
      <c r="C405" s="407">
        <v>-132</v>
      </c>
      <c r="D405" s="407">
        <v>2685</v>
      </c>
      <c r="E405" s="468">
        <v>0</v>
      </c>
      <c r="F405" s="468">
        <v>2553</v>
      </c>
      <c r="H405" s="377">
        <f>D405-BEBR2024!D405</f>
        <v>0</v>
      </c>
    </row>
    <row r="406" spans="1:8" ht="14.1" customHeight="1" x14ac:dyDescent="0.25">
      <c r="A406" s="418" t="s">
        <v>320</v>
      </c>
      <c r="B406" s="407">
        <v>21</v>
      </c>
      <c r="C406" s="407">
        <v>-3</v>
      </c>
      <c r="D406" s="407">
        <v>24</v>
      </c>
      <c r="E406" s="468">
        <v>0</v>
      </c>
      <c r="F406" s="468">
        <v>21</v>
      </c>
      <c r="H406" s="377">
        <f>D406-BEBR2024!D406</f>
        <v>0</v>
      </c>
    </row>
    <row r="407" spans="1:8" ht="14.1" customHeight="1" x14ac:dyDescent="0.25">
      <c r="A407" s="418" t="s">
        <v>321</v>
      </c>
      <c r="B407" s="407">
        <v>20042</v>
      </c>
      <c r="C407" s="407">
        <v>499</v>
      </c>
      <c r="D407" s="407">
        <v>19543</v>
      </c>
      <c r="E407" s="468">
        <v>0</v>
      </c>
      <c r="F407" s="468">
        <v>20042</v>
      </c>
      <c r="H407" s="377">
        <f>D407-BEBR2024!D407</f>
        <v>0</v>
      </c>
    </row>
    <row r="408" spans="1:8" ht="14.1" customHeight="1" x14ac:dyDescent="0.25">
      <c r="A408" s="418" t="s">
        <v>322</v>
      </c>
      <c r="B408" s="407">
        <v>5402</v>
      </c>
      <c r="C408" s="407">
        <v>1886</v>
      </c>
      <c r="D408" s="407">
        <v>3516</v>
      </c>
      <c r="E408" s="468">
        <v>0</v>
      </c>
      <c r="F408" s="468">
        <v>5402</v>
      </c>
      <c r="H408" s="377">
        <f>D408-BEBR2024!D408</f>
        <v>0</v>
      </c>
    </row>
    <row r="409" spans="1:8" ht="14.1" customHeight="1" x14ac:dyDescent="0.25">
      <c r="A409" s="418" t="s">
        <v>323</v>
      </c>
      <c r="B409" s="407">
        <v>51186</v>
      </c>
      <c r="C409" s="407">
        <v>3891</v>
      </c>
      <c r="D409" s="407">
        <v>47295</v>
      </c>
      <c r="E409" s="468">
        <v>0</v>
      </c>
      <c r="F409" s="468">
        <v>51186</v>
      </c>
      <c r="H409" s="377">
        <f>D409-BEBR2024!D409</f>
        <v>0</v>
      </c>
    </row>
    <row r="410" spans="1:8" ht="14.1" customHeight="1" x14ac:dyDescent="0.25">
      <c r="A410" s="418" t="s">
        <v>324</v>
      </c>
      <c r="B410" s="407">
        <v>335066</v>
      </c>
      <c r="C410" s="407">
        <v>27493</v>
      </c>
      <c r="D410" s="407">
        <v>307573</v>
      </c>
      <c r="E410" s="468">
        <v>576</v>
      </c>
      <c r="F410" s="468">
        <v>334490</v>
      </c>
      <c r="H410" s="377">
        <f>D410-BEBR2024!D410</f>
        <v>0</v>
      </c>
    </row>
    <row r="411" spans="1:8" ht="14.1" customHeight="1" x14ac:dyDescent="0.25">
      <c r="A411" s="418" t="s">
        <v>325</v>
      </c>
      <c r="B411" s="407">
        <v>3044</v>
      </c>
      <c r="C411" s="407">
        <v>14</v>
      </c>
      <c r="D411" s="407">
        <v>3030</v>
      </c>
      <c r="E411" s="468">
        <v>0</v>
      </c>
      <c r="F411" s="468">
        <v>3044</v>
      </c>
      <c r="H411" s="377">
        <f>D411-BEBR2024!D411</f>
        <v>0</v>
      </c>
    </row>
    <row r="412" spans="1:8" ht="14.1" customHeight="1" x14ac:dyDescent="0.25">
      <c r="A412" s="418" t="s">
        <v>326</v>
      </c>
      <c r="B412" s="407">
        <v>51495</v>
      </c>
      <c r="C412" s="407">
        <v>4531</v>
      </c>
      <c r="D412" s="407">
        <v>46964</v>
      </c>
      <c r="E412" s="468">
        <v>0</v>
      </c>
      <c r="F412" s="468">
        <v>51495</v>
      </c>
      <c r="H412" s="377">
        <f>D412-BEBR2024!D412</f>
        <v>0</v>
      </c>
    </row>
    <row r="413" spans="1:8" ht="14.1" customHeight="1" x14ac:dyDescent="0.25">
      <c r="A413" s="418" t="s">
        <v>327</v>
      </c>
      <c r="B413" s="407">
        <v>30565</v>
      </c>
      <c r="C413" s="407">
        <v>770</v>
      </c>
      <c r="D413" s="407">
        <v>29795</v>
      </c>
      <c r="E413" s="468">
        <v>58</v>
      </c>
      <c r="F413" s="468">
        <v>30507</v>
      </c>
      <c r="H413" s="377">
        <f>D413-BEBR2024!D413</f>
        <v>0</v>
      </c>
    </row>
    <row r="414" spans="1:8" ht="14.1" customHeight="1" x14ac:dyDescent="0.25">
      <c r="A414" s="418" t="s">
        <v>143</v>
      </c>
      <c r="B414" s="407">
        <v>940603</v>
      </c>
      <c r="C414" s="407">
        <v>35403</v>
      </c>
      <c r="D414" s="407">
        <v>905200</v>
      </c>
      <c r="E414" s="468">
        <v>3055</v>
      </c>
      <c r="F414" s="468">
        <v>937548</v>
      </c>
      <c r="H414" s="377">
        <f>D414-BEBR2024!D414</f>
        <v>0</v>
      </c>
    </row>
    <row r="415" spans="1:8" ht="14.1" customHeight="1" x14ac:dyDescent="0.25">
      <c r="A415" s="418" t="s">
        <v>516</v>
      </c>
      <c r="B415" s="408" t="s">
        <v>516</v>
      </c>
      <c r="C415" s="408" t="s">
        <v>516</v>
      </c>
      <c r="D415" s="468" t="s">
        <v>516</v>
      </c>
      <c r="E415" s="468" t="s">
        <v>516</v>
      </c>
      <c r="F415" s="468" t="s">
        <v>516</v>
      </c>
      <c r="H415" s="377"/>
    </row>
    <row r="416" spans="1:8" ht="14.1" customHeight="1" x14ac:dyDescent="0.25">
      <c r="A416" s="403" t="s">
        <v>566</v>
      </c>
      <c r="B416" s="407">
        <v>451231</v>
      </c>
      <c r="C416" s="407">
        <v>62575</v>
      </c>
      <c r="D416" s="407">
        <v>388656</v>
      </c>
      <c r="E416" s="468">
        <v>242</v>
      </c>
      <c r="F416" s="468">
        <v>450989</v>
      </c>
      <c r="H416" s="377">
        <f>D416-BEBR2024!D416</f>
        <v>0</v>
      </c>
    </row>
    <row r="417" spans="1:8" ht="14.1" customHeight="1" x14ac:dyDescent="0.25">
      <c r="A417" s="418" t="s">
        <v>329</v>
      </c>
      <c r="B417" s="407">
        <v>85141</v>
      </c>
      <c r="C417" s="407">
        <v>5915</v>
      </c>
      <c r="D417" s="407">
        <v>79226</v>
      </c>
      <c r="E417" s="468">
        <v>183</v>
      </c>
      <c r="F417" s="468">
        <v>84958</v>
      </c>
      <c r="H417" s="377">
        <f>D417-BEBR2024!D417</f>
        <v>0</v>
      </c>
    </row>
    <row r="418" spans="1:8" ht="14.1" customHeight="1" x14ac:dyDescent="0.25">
      <c r="A418" s="418" t="s">
        <v>330</v>
      </c>
      <c r="B418" s="407">
        <v>65974</v>
      </c>
      <c r="C418" s="407">
        <v>7010</v>
      </c>
      <c r="D418" s="407">
        <v>58964</v>
      </c>
      <c r="E418" s="468">
        <v>0</v>
      </c>
      <c r="F418" s="468">
        <v>65974</v>
      </c>
      <c r="H418" s="377">
        <f>D418-BEBR2024!D418</f>
        <v>0</v>
      </c>
    </row>
    <row r="419" spans="1:8" ht="14.1" customHeight="1" x14ac:dyDescent="0.25">
      <c r="A419" s="418" t="s">
        <v>143</v>
      </c>
      <c r="B419" s="407">
        <v>300116</v>
      </c>
      <c r="C419" s="407">
        <v>49650</v>
      </c>
      <c r="D419" s="407">
        <v>250466</v>
      </c>
      <c r="E419" s="468">
        <v>59</v>
      </c>
      <c r="F419" s="468">
        <v>300057</v>
      </c>
      <c r="H419" s="377">
        <f>D419-BEBR2024!D419</f>
        <v>0</v>
      </c>
    </row>
    <row r="420" spans="1:8" ht="14.1" customHeight="1" x14ac:dyDescent="0.25">
      <c r="A420" s="418" t="s">
        <v>516</v>
      </c>
      <c r="B420" s="408" t="s">
        <v>516</v>
      </c>
      <c r="C420" s="408" t="s">
        <v>516</v>
      </c>
      <c r="D420" s="468" t="s">
        <v>516</v>
      </c>
      <c r="E420" s="468" t="s">
        <v>516</v>
      </c>
      <c r="F420" s="468" t="s">
        <v>516</v>
      </c>
      <c r="H420" s="377"/>
    </row>
    <row r="421" spans="1:8" ht="14.1" customHeight="1" x14ac:dyDescent="0.25">
      <c r="A421" s="403" t="s">
        <v>567</v>
      </c>
      <c r="B421" s="407">
        <v>1545905</v>
      </c>
      <c r="C421" s="407">
        <v>53714</v>
      </c>
      <c r="D421" s="407">
        <v>1492191</v>
      </c>
      <c r="E421" s="468">
        <v>2702</v>
      </c>
      <c r="F421" s="468">
        <v>1543203</v>
      </c>
      <c r="H421" s="377">
        <f>D421-BEBR2024!D421</f>
        <v>0</v>
      </c>
    </row>
    <row r="422" spans="1:8" ht="14.1" customHeight="1" x14ac:dyDescent="0.25">
      <c r="A422" s="418" t="s">
        <v>332</v>
      </c>
      <c r="B422" s="407">
        <v>2135</v>
      </c>
      <c r="C422" s="407">
        <v>-7</v>
      </c>
      <c r="D422" s="407">
        <v>2142</v>
      </c>
      <c r="E422" s="468">
        <v>0</v>
      </c>
      <c r="F422" s="468">
        <v>2135</v>
      </c>
      <c r="H422" s="377">
        <f>D422-BEBR2024!D422</f>
        <v>0</v>
      </c>
    </row>
    <row r="423" spans="1:8" ht="14.1" customHeight="1" x14ac:dyDescent="0.25">
      <c r="A423" s="418" t="s">
        <v>333</v>
      </c>
      <c r="B423" s="407">
        <v>17468</v>
      </c>
      <c r="C423" s="407">
        <v>770</v>
      </c>
      <c r="D423" s="407">
        <v>16698</v>
      </c>
      <c r="E423" s="468">
        <v>0</v>
      </c>
      <c r="F423" s="468">
        <v>17468</v>
      </c>
      <c r="H423" s="377">
        <f>D423-BEBR2024!D423</f>
        <v>0</v>
      </c>
    </row>
    <row r="424" spans="1:8" ht="14.1" customHeight="1" x14ac:dyDescent="0.25">
      <c r="A424" s="418" t="s">
        <v>334</v>
      </c>
      <c r="B424" s="407">
        <v>100560</v>
      </c>
      <c r="C424" s="407">
        <v>3138</v>
      </c>
      <c r="D424" s="407">
        <v>97422</v>
      </c>
      <c r="E424" s="468">
        <v>0</v>
      </c>
      <c r="F424" s="468">
        <v>100560</v>
      </c>
      <c r="H424" s="377">
        <f>D424-BEBR2024!D424</f>
        <v>0</v>
      </c>
    </row>
    <row r="425" spans="1:8" ht="14.1" customHeight="1" x14ac:dyDescent="0.25">
      <c r="A425" s="418" t="s">
        <v>335</v>
      </c>
      <c r="B425" s="407">
        <v>82393</v>
      </c>
      <c r="C425" s="407">
        <v>2013</v>
      </c>
      <c r="D425" s="407">
        <v>80380</v>
      </c>
      <c r="E425" s="468">
        <v>0</v>
      </c>
      <c r="F425" s="468">
        <v>82393</v>
      </c>
      <c r="H425" s="377">
        <f>D425-BEBR2024!D425</f>
        <v>0</v>
      </c>
    </row>
    <row r="426" spans="1:8" ht="14.1" customHeight="1" x14ac:dyDescent="0.25">
      <c r="A426" s="418" t="s">
        <v>336</v>
      </c>
      <c r="B426" s="407">
        <v>498</v>
      </c>
      <c r="C426" s="407">
        <v>-4</v>
      </c>
      <c r="D426" s="407">
        <v>502</v>
      </c>
      <c r="E426" s="468">
        <v>0</v>
      </c>
      <c r="F426" s="468">
        <v>498</v>
      </c>
      <c r="H426" s="377">
        <f>D426-BEBR2024!D426</f>
        <v>0</v>
      </c>
    </row>
    <row r="427" spans="1:8" ht="14.1" customHeight="1" x14ac:dyDescent="0.25">
      <c r="A427" s="418" t="s">
        <v>337</v>
      </c>
      <c r="B427" s="407">
        <v>137</v>
      </c>
      <c r="C427" s="407">
        <v>3</v>
      </c>
      <c r="D427" s="407">
        <v>134</v>
      </c>
      <c r="E427" s="468">
        <v>0</v>
      </c>
      <c r="F427" s="468">
        <v>137</v>
      </c>
      <c r="H427" s="377">
        <f>D427-BEBR2024!D427</f>
        <v>0</v>
      </c>
    </row>
    <row r="428" spans="1:8" ht="14.1" customHeight="1" x14ac:dyDescent="0.25">
      <c r="A428" s="418" t="s">
        <v>338</v>
      </c>
      <c r="B428" s="407">
        <v>68096</v>
      </c>
      <c r="C428" s="407">
        <v>1250</v>
      </c>
      <c r="D428" s="407">
        <v>66846</v>
      </c>
      <c r="E428" s="468">
        <v>0</v>
      </c>
      <c r="F428" s="468">
        <v>68096</v>
      </c>
      <c r="H428" s="377">
        <f>D428-BEBR2024!D428</f>
        <v>0</v>
      </c>
    </row>
    <row r="429" spans="1:8" ht="14.1" customHeight="1" x14ac:dyDescent="0.25">
      <c r="A429" s="418" t="s">
        <v>339</v>
      </c>
      <c r="B429" s="407">
        <v>214</v>
      </c>
      <c r="C429" s="407">
        <v>-3</v>
      </c>
      <c r="D429" s="407">
        <v>217</v>
      </c>
      <c r="E429" s="468">
        <v>0</v>
      </c>
      <c r="F429" s="468">
        <v>214</v>
      </c>
      <c r="H429" s="377">
        <f>D429-BEBR2024!D429</f>
        <v>0</v>
      </c>
    </row>
    <row r="430" spans="1:8" ht="14.1" customHeight="1" x14ac:dyDescent="0.25">
      <c r="A430" s="418" t="s">
        <v>340</v>
      </c>
      <c r="B430" s="407">
        <v>287</v>
      </c>
      <c r="C430" s="407">
        <v>32</v>
      </c>
      <c r="D430" s="407">
        <v>255</v>
      </c>
      <c r="E430" s="468">
        <v>0</v>
      </c>
      <c r="F430" s="468">
        <v>287</v>
      </c>
      <c r="H430" s="377">
        <f>D430-BEBR2024!D430</f>
        <v>0</v>
      </c>
    </row>
    <row r="431" spans="1:8" ht="14.1" customHeight="1" x14ac:dyDescent="0.25">
      <c r="A431" s="418" t="s">
        <v>341</v>
      </c>
      <c r="B431" s="407">
        <v>45439</v>
      </c>
      <c r="C431" s="407">
        <v>1449</v>
      </c>
      <c r="D431" s="407">
        <v>43990</v>
      </c>
      <c r="E431" s="468">
        <v>0</v>
      </c>
      <c r="F431" s="468">
        <v>45439</v>
      </c>
      <c r="H431" s="377">
        <f>D431-BEBR2024!D431</f>
        <v>0</v>
      </c>
    </row>
    <row r="432" spans="1:8" ht="14.1" customHeight="1" x14ac:dyDescent="0.25">
      <c r="A432" s="418" t="s">
        <v>342</v>
      </c>
      <c r="B432" s="407">
        <v>956</v>
      </c>
      <c r="C432" s="407">
        <v>2</v>
      </c>
      <c r="D432" s="407">
        <v>954</v>
      </c>
      <c r="E432" s="468">
        <v>0</v>
      </c>
      <c r="F432" s="468">
        <v>956</v>
      </c>
      <c r="H432" s="377">
        <f>D432-BEBR2024!D432</f>
        <v>0</v>
      </c>
    </row>
    <row r="433" spans="1:8" ht="14.1" customHeight="1" x14ac:dyDescent="0.25">
      <c r="A433" s="418" t="s">
        <v>343</v>
      </c>
      <c r="B433" s="407">
        <v>2188</v>
      </c>
      <c r="C433" s="407">
        <v>1</v>
      </c>
      <c r="D433" s="407">
        <v>2187</v>
      </c>
      <c r="E433" s="468">
        <v>0</v>
      </c>
      <c r="F433" s="468">
        <v>2188</v>
      </c>
      <c r="H433" s="377">
        <f>D433-BEBR2024!D433</f>
        <v>0</v>
      </c>
    </row>
    <row r="434" spans="1:8" ht="14.1" customHeight="1" x14ac:dyDescent="0.25">
      <c r="A434" s="418" t="s">
        <v>344</v>
      </c>
      <c r="B434" s="407">
        <v>4287</v>
      </c>
      <c r="C434" s="407">
        <v>-8</v>
      </c>
      <c r="D434" s="407">
        <v>4295</v>
      </c>
      <c r="E434" s="468">
        <v>0</v>
      </c>
      <c r="F434" s="468">
        <v>4287</v>
      </c>
      <c r="H434" s="377">
        <f>D434-BEBR2024!D434</f>
        <v>0</v>
      </c>
    </row>
    <row r="435" spans="1:8" ht="14.1" customHeight="1" x14ac:dyDescent="0.25">
      <c r="A435" s="418" t="s">
        <v>345</v>
      </c>
      <c r="B435" s="407">
        <v>2672</v>
      </c>
      <c r="C435" s="407">
        <v>-15</v>
      </c>
      <c r="D435" s="407">
        <v>2687</v>
      </c>
      <c r="E435" s="468">
        <v>0</v>
      </c>
      <c r="F435" s="468">
        <v>2672</v>
      </c>
      <c r="H435" s="377">
        <f>D435-BEBR2024!D435</f>
        <v>0</v>
      </c>
    </row>
    <row r="436" spans="1:8" ht="14.1" customHeight="1" x14ac:dyDescent="0.25">
      <c r="A436" s="418" t="s">
        <v>346</v>
      </c>
      <c r="B436" s="407">
        <v>3871</v>
      </c>
      <c r="C436" s="407">
        <v>13</v>
      </c>
      <c r="D436" s="407">
        <v>3858</v>
      </c>
      <c r="E436" s="468">
        <v>0</v>
      </c>
      <c r="F436" s="468">
        <v>3871</v>
      </c>
      <c r="H436" s="377">
        <f>D436-BEBR2024!D436</f>
        <v>0</v>
      </c>
    </row>
    <row r="437" spans="1:8" ht="14.1" customHeight="1" x14ac:dyDescent="0.25">
      <c r="A437" s="418" t="s">
        <v>347</v>
      </c>
      <c r="B437" s="407">
        <v>61215</v>
      </c>
      <c r="C437" s="407">
        <v>168</v>
      </c>
      <c r="D437" s="407">
        <v>61047</v>
      </c>
      <c r="E437" s="468">
        <v>0</v>
      </c>
      <c r="F437" s="468">
        <v>61215</v>
      </c>
      <c r="H437" s="377">
        <f>D437-BEBR2024!D437</f>
        <v>0</v>
      </c>
    </row>
    <row r="438" spans="1:8" ht="14.1" customHeight="1" x14ac:dyDescent="0.25">
      <c r="A438" s="418" t="s">
        <v>348</v>
      </c>
      <c r="B438" s="407">
        <v>412</v>
      </c>
      <c r="C438" s="407">
        <v>7</v>
      </c>
      <c r="D438" s="407">
        <v>405</v>
      </c>
      <c r="E438" s="468">
        <v>0</v>
      </c>
      <c r="F438" s="468">
        <v>412</v>
      </c>
      <c r="H438" s="377">
        <f>D438-BEBR2024!D438</f>
        <v>0</v>
      </c>
    </row>
    <row r="439" spans="1:8" ht="14.1" customHeight="1" x14ac:dyDescent="0.25">
      <c r="A439" s="418" t="s">
        <v>349</v>
      </c>
      <c r="B439" s="407">
        <v>3545</v>
      </c>
      <c r="C439" s="407">
        <v>-19</v>
      </c>
      <c r="D439" s="407">
        <v>3564</v>
      </c>
      <c r="E439" s="468">
        <v>0</v>
      </c>
      <c r="F439" s="468">
        <v>3545</v>
      </c>
      <c r="H439" s="377">
        <f>D439-BEBR2024!D439</f>
        <v>0</v>
      </c>
    </row>
    <row r="440" spans="1:8" ht="14.1" customHeight="1" x14ac:dyDescent="0.25">
      <c r="A440" s="418" t="s">
        <v>350</v>
      </c>
      <c r="B440" s="407">
        <v>9014</v>
      </c>
      <c r="C440" s="407">
        <v>-33</v>
      </c>
      <c r="D440" s="407">
        <v>9047</v>
      </c>
      <c r="E440" s="468">
        <v>0</v>
      </c>
      <c r="F440" s="468">
        <v>9014</v>
      </c>
      <c r="H440" s="377">
        <f>D440-BEBR2024!D440</f>
        <v>0</v>
      </c>
    </row>
    <row r="441" spans="1:8" ht="14.1" customHeight="1" x14ac:dyDescent="0.25">
      <c r="A441" s="418" t="s">
        <v>351</v>
      </c>
      <c r="B441" s="407">
        <v>43472</v>
      </c>
      <c r="C441" s="407">
        <v>1253</v>
      </c>
      <c r="D441" s="407">
        <v>42219</v>
      </c>
      <c r="E441" s="468">
        <v>0</v>
      </c>
      <c r="F441" s="468">
        <v>43472</v>
      </c>
      <c r="H441" s="377">
        <f>D441-BEBR2024!D441</f>
        <v>0</v>
      </c>
    </row>
    <row r="442" spans="1:8" ht="14.1" customHeight="1" x14ac:dyDescent="0.25">
      <c r="A442" s="418" t="s">
        <v>352</v>
      </c>
      <c r="B442" s="407">
        <v>12239</v>
      </c>
      <c r="C442" s="407">
        <v>735</v>
      </c>
      <c r="D442" s="407">
        <v>11504</v>
      </c>
      <c r="E442" s="468">
        <v>21</v>
      </c>
      <c r="F442" s="468">
        <v>12218</v>
      </c>
      <c r="H442" s="377">
        <f>D442-BEBR2024!D442</f>
        <v>0</v>
      </c>
    </row>
    <row r="443" spans="1:8" ht="14.1" customHeight="1" x14ac:dyDescent="0.25">
      <c r="A443" s="418" t="s">
        <v>353</v>
      </c>
      <c r="B443" s="407">
        <v>3374</v>
      </c>
      <c r="C443" s="407">
        <v>19</v>
      </c>
      <c r="D443" s="407">
        <v>3355</v>
      </c>
      <c r="E443" s="468">
        <v>0</v>
      </c>
      <c r="F443" s="468">
        <v>3374</v>
      </c>
      <c r="H443" s="377">
        <f>D443-BEBR2024!D443</f>
        <v>0</v>
      </c>
    </row>
    <row r="444" spans="1:8" ht="14.1" customHeight="1" x14ac:dyDescent="0.25">
      <c r="A444" s="418" t="s">
        <v>354</v>
      </c>
      <c r="B444" s="407">
        <v>416</v>
      </c>
      <c r="C444" s="407">
        <v>-3</v>
      </c>
      <c r="D444" s="407">
        <v>419</v>
      </c>
      <c r="E444" s="468">
        <v>0</v>
      </c>
      <c r="F444" s="468">
        <v>416</v>
      </c>
      <c r="H444" s="377">
        <f>D444-BEBR2024!D444</f>
        <v>0</v>
      </c>
    </row>
    <row r="445" spans="1:8" ht="14.1" customHeight="1" x14ac:dyDescent="0.25">
      <c r="A445" s="418" t="s">
        <v>355</v>
      </c>
      <c r="B445" s="407">
        <v>2511</v>
      </c>
      <c r="C445" s="407">
        <v>369</v>
      </c>
      <c r="D445" s="407">
        <v>2142</v>
      </c>
      <c r="E445" s="468">
        <v>0</v>
      </c>
      <c r="F445" s="468">
        <v>2511</v>
      </c>
      <c r="H445" s="377">
        <f>D445-BEBR2024!D445</f>
        <v>0</v>
      </c>
    </row>
    <row r="446" spans="1:8" ht="14.1" customHeight="1" x14ac:dyDescent="0.25">
      <c r="A446" s="418" t="s">
        <v>356</v>
      </c>
      <c r="B446" s="407">
        <v>13101</v>
      </c>
      <c r="C446" s="407">
        <v>-61</v>
      </c>
      <c r="D446" s="407">
        <v>13162</v>
      </c>
      <c r="E446" s="468">
        <v>0</v>
      </c>
      <c r="F446" s="468">
        <v>13101</v>
      </c>
      <c r="H446" s="377">
        <f>D446-BEBR2024!D446</f>
        <v>0</v>
      </c>
    </row>
    <row r="447" spans="1:8" ht="14.1" customHeight="1" x14ac:dyDescent="0.25">
      <c r="A447" s="418" t="s">
        <v>357</v>
      </c>
      <c r="B447" s="407">
        <v>1810</v>
      </c>
      <c r="C447" s="407">
        <v>-20</v>
      </c>
      <c r="D447" s="407">
        <v>1830</v>
      </c>
      <c r="E447" s="468">
        <v>0</v>
      </c>
      <c r="F447" s="468">
        <v>1810</v>
      </c>
      <c r="H447" s="377">
        <f>D447-BEBR2024!D447</f>
        <v>0</v>
      </c>
    </row>
    <row r="448" spans="1:8" ht="14.1" customHeight="1" x14ac:dyDescent="0.25">
      <c r="A448" s="418" t="s">
        <v>358</v>
      </c>
      <c r="B448" s="407">
        <v>5666</v>
      </c>
      <c r="C448" s="407">
        <v>142</v>
      </c>
      <c r="D448" s="407">
        <v>5524</v>
      </c>
      <c r="E448" s="468">
        <v>364</v>
      </c>
      <c r="F448" s="468">
        <v>5302</v>
      </c>
      <c r="H448" s="377">
        <f>D448-BEBR2024!D448</f>
        <v>0</v>
      </c>
    </row>
    <row r="449" spans="1:8" ht="14.1" customHeight="1" x14ac:dyDescent="0.25">
      <c r="A449" s="418" t="s">
        <v>359</v>
      </c>
      <c r="B449" s="407">
        <v>9212</v>
      </c>
      <c r="C449" s="407">
        <v>-33</v>
      </c>
      <c r="D449" s="407">
        <v>9245</v>
      </c>
      <c r="E449" s="468">
        <v>0</v>
      </c>
      <c r="F449" s="468">
        <v>9212</v>
      </c>
      <c r="H449" s="377">
        <f>D449-BEBR2024!D449</f>
        <v>0</v>
      </c>
    </row>
    <row r="450" spans="1:8" ht="14.1" customHeight="1" x14ac:dyDescent="0.25">
      <c r="A450" s="418" t="s">
        <v>360</v>
      </c>
      <c r="B450" s="407">
        <v>62469</v>
      </c>
      <c r="C450" s="407">
        <v>3287</v>
      </c>
      <c r="D450" s="469">
        <v>59182</v>
      </c>
      <c r="E450" s="468">
        <v>0</v>
      </c>
      <c r="F450" s="468">
        <v>62469</v>
      </c>
      <c r="H450" s="377">
        <f>D450-BEBR2024!D450</f>
        <v>0</v>
      </c>
    </row>
    <row r="451" spans="1:8" ht="14.1" customHeight="1" x14ac:dyDescent="0.25">
      <c r="A451" s="418" t="s">
        <v>361</v>
      </c>
      <c r="B451" s="407">
        <v>1283</v>
      </c>
      <c r="C451" s="407">
        <v>-47</v>
      </c>
      <c r="D451" s="407">
        <v>1330</v>
      </c>
      <c r="E451" s="468">
        <v>0</v>
      </c>
      <c r="F451" s="468">
        <v>1283</v>
      </c>
      <c r="H451" s="377">
        <f>D451-BEBR2024!D451</f>
        <v>0</v>
      </c>
    </row>
    <row r="452" spans="1:8" ht="14.1" customHeight="1" x14ac:dyDescent="0.25">
      <c r="A452" s="418" t="s">
        <v>362</v>
      </c>
      <c r="B452" s="407">
        <v>27312</v>
      </c>
      <c r="C452" s="407">
        <v>422</v>
      </c>
      <c r="D452" s="407">
        <v>26890</v>
      </c>
      <c r="E452" s="468">
        <v>0</v>
      </c>
      <c r="F452" s="468">
        <v>27312</v>
      </c>
      <c r="H452" s="377">
        <f>D452-BEBR2024!D452</f>
        <v>0</v>
      </c>
    </row>
    <row r="453" spans="1:8" ht="14.1" customHeight="1" x14ac:dyDescent="0.25">
      <c r="A453" s="418" t="s">
        <v>363</v>
      </c>
      <c r="B453" s="407">
        <v>39390</v>
      </c>
      <c r="C453" s="407">
        <v>1786</v>
      </c>
      <c r="D453" s="407">
        <v>37604</v>
      </c>
      <c r="E453" s="468">
        <v>0</v>
      </c>
      <c r="F453" s="468">
        <v>39390</v>
      </c>
      <c r="H453" s="377">
        <f>D453-BEBR2024!D453</f>
        <v>0</v>
      </c>
    </row>
    <row r="454" spans="1:8" ht="14.1" customHeight="1" x14ac:dyDescent="0.25">
      <c r="A454" s="418" t="s">
        <v>364</v>
      </c>
      <c r="B454" s="407">
        <v>40430</v>
      </c>
      <c r="C454" s="407">
        <v>1498</v>
      </c>
      <c r="D454" s="407">
        <v>38932</v>
      </c>
      <c r="E454" s="468">
        <v>0</v>
      </c>
      <c r="F454" s="468">
        <v>40430</v>
      </c>
      <c r="H454" s="377">
        <f>D454-BEBR2024!D454</f>
        <v>0</v>
      </c>
    </row>
    <row r="455" spans="1:8" ht="14.1" customHeight="1" x14ac:dyDescent="0.25">
      <c r="A455" s="418" t="s">
        <v>365</v>
      </c>
      <c r="B455" s="407">
        <v>4984</v>
      </c>
      <c r="C455" s="407">
        <v>124</v>
      </c>
      <c r="D455" s="407">
        <v>4860</v>
      </c>
      <c r="E455" s="468">
        <v>1919</v>
      </c>
      <c r="F455" s="468">
        <v>3065</v>
      </c>
      <c r="H455" s="377">
        <f>D455-BEBR2024!D455</f>
        <v>0</v>
      </c>
    </row>
    <row r="456" spans="1:8" ht="14.1" customHeight="1" x14ac:dyDescent="0.25">
      <c r="A456" s="418" t="s">
        <v>366</v>
      </c>
      <c r="B456" s="407">
        <v>1465</v>
      </c>
      <c r="C456" s="407">
        <v>-6</v>
      </c>
      <c r="D456" s="407">
        <v>1471</v>
      </c>
      <c r="E456" s="468">
        <v>0</v>
      </c>
      <c r="F456" s="468">
        <v>1465</v>
      </c>
      <c r="H456" s="377">
        <f>D456-BEBR2024!D456</f>
        <v>0</v>
      </c>
    </row>
    <row r="457" spans="1:8" ht="14.1" customHeight="1" x14ac:dyDescent="0.25">
      <c r="A457" s="418" t="s">
        <v>367</v>
      </c>
      <c r="B457" s="407">
        <v>6093</v>
      </c>
      <c r="C457" s="407">
        <v>-65</v>
      </c>
      <c r="D457" s="407">
        <v>6158</v>
      </c>
      <c r="E457" s="468">
        <v>0</v>
      </c>
      <c r="F457" s="468">
        <v>6093</v>
      </c>
      <c r="H457" s="377">
        <f>D457-BEBR2024!D457</f>
        <v>0</v>
      </c>
    </row>
    <row r="458" spans="1:8" ht="14.1" customHeight="1" x14ac:dyDescent="0.25">
      <c r="A458" s="418" t="s">
        <v>368</v>
      </c>
      <c r="B458" s="407">
        <v>61794</v>
      </c>
      <c r="C458" s="407">
        <v>157</v>
      </c>
      <c r="D458" s="407">
        <v>61637</v>
      </c>
      <c r="E458" s="468">
        <v>0</v>
      </c>
      <c r="F458" s="468">
        <v>61794</v>
      </c>
      <c r="H458" s="377">
        <f>D458-BEBR2024!D458</f>
        <v>0</v>
      </c>
    </row>
    <row r="459" spans="1:8" ht="14.1" customHeight="1" x14ac:dyDescent="0.25">
      <c r="A459" s="418" t="s">
        <v>369</v>
      </c>
      <c r="B459" s="407">
        <v>6419</v>
      </c>
      <c r="C459" s="407">
        <v>5513</v>
      </c>
      <c r="D459" s="407">
        <v>906</v>
      </c>
      <c r="E459" s="468">
        <v>0</v>
      </c>
      <c r="F459" s="468">
        <v>6419</v>
      </c>
      <c r="H459" s="377">
        <f>D459-BEBR2024!D459</f>
        <v>0</v>
      </c>
    </row>
    <row r="460" spans="1:8" ht="14.1" customHeight="1" x14ac:dyDescent="0.25">
      <c r="A460" s="418" t="s">
        <v>370</v>
      </c>
      <c r="B460" s="407">
        <v>125401</v>
      </c>
      <c r="C460" s="407">
        <v>7986</v>
      </c>
      <c r="D460" s="407">
        <v>117415</v>
      </c>
      <c r="E460" s="468">
        <v>82</v>
      </c>
      <c r="F460" s="468">
        <v>125319</v>
      </c>
      <c r="H460" s="377">
        <f>D460-BEBR2024!D460</f>
        <v>0</v>
      </c>
    </row>
    <row r="461" spans="1:8" ht="14.1" customHeight="1" x14ac:dyDescent="0.25">
      <c r="A461" s="418" t="s">
        <v>143</v>
      </c>
      <c r="B461" s="407">
        <v>671677</v>
      </c>
      <c r="C461" s="407">
        <v>21901</v>
      </c>
      <c r="D461" s="407">
        <v>649776</v>
      </c>
      <c r="E461" s="468">
        <v>316</v>
      </c>
      <c r="F461" s="468">
        <v>671361</v>
      </c>
      <c r="H461" s="377">
        <f>D461-BEBR2024!D461</f>
        <v>0</v>
      </c>
    </row>
    <row r="462" spans="1:8" ht="14.1" customHeight="1" x14ac:dyDescent="0.25">
      <c r="A462" s="418" t="s">
        <v>516</v>
      </c>
      <c r="B462" s="408" t="s">
        <v>516</v>
      </c>
      <c r="C462" s="408" t="s">
        <v>516</v>
      </c>
      <c r="D462" s="468" t="s">
        <v>516</v>
      </c>
      <c r="E462" s="468" t="s">
        <v>516</v>
      </c>
      <c r="F462" s="468" t="s">
        <v>516</v>
      </c>
      <c r="H462" s="377"/>
    </row>
    <row r="463" spans="1:8" ht="14.1" customHeight="1" x14ac:dyDescent="0.25">
      <c r="A463" s="403" t="s">
        <v>568</v>
      </c>
      <c r="B463" s="407">
        <v>633029</v>
      </c>
      <c r="C463" s="407">
        <v>71138</v>
      </c>
      <c r="D463" s="407">
        <v>561891</v>
      </c>
      <c r="E463" s="468">
        <v>657</v>
      </c>
      <c r="F463" s="468">
        <v>632372</v>
      </c>
      <c r="H463" s="377">
        <f>D463-BEBR2024!D463</f>
        <v>0</v>
      </c>
    </row>
    <row r="464" spans="1:8" ht="14.1" customHeight="1" x14ac:dyDescent="0.25">
      <c r="A464" s="418" t="s">
        <v>372</v>
      </c>
      <c r="B464" s="407">
        <v>9382</v>
      </c>
      <c r="C464" s="407">
        <v>2107</v>
      </c>
      <c r="D464" s="407">
        <v>7275</v>
      </c>
      <c r="E464" s="468">
        <v>0</v>
      </c>
      <c r="F464" s="468">
        <v>9382</v>
      </c>
      <c r="H464" s="377">
        <f>D464-BEBR2024!D464</f>
        <v>0</v>
      </c>
    </row>
    <row r="465" spans="1:8" ht="14.1" customHeight="1" x14ac:dyDescent="0.25">
      <c r="A465" s="418" t="s">
        <v>373</v>
      </c>
      <c r="B465" s="407">
        <v>17270</v>
      </c>
      <c r="C465" s="407">
        <v>542</v>
      </c>
      <c r="D465" s="407">
        <v>16728</v>
      </c>
      <c r="E465" s="468">
        <v>0</v>
      </c>
      <c r="F465" s="468">
        <v>17270</v>
      </c>
      <c r="H465" s="377">
        <f>D465-BEBR2024!D465</f>
        <v>0</v>
      </c>
    </row>
    <row r="466" spans="1:8" ht="14.1" customHeight="1" x14ac:dyDescent="0.25">
      <c r="A466" s="418" t="s">
        <v>374</v>
      </c>
      <c r="B466" s="407">
        <v>3251</v>
      </c>
      <c r="C466" s="407">
        <v>199</v>
      </c>
      <c r="D466" s="407">
        <v>3052</v>
      </c>
      <c r="E466" s="468">
        <v>0</v>
      </c>
      <c r="F466" s="468">
        <v>3251</v>
      </c>
      <c r="H466" s="377">
        <f>D466-BEBR2024!D466</f>
        <v>0</v>
      </c>
    </row>
    <row r="467" spans="1:8" ht="14.1" customHeight="1" x14ac:dyDescent="0.25">
      <c r="A467" s="418" t="s">
        <v>375</v>
      </c>
      <c r="B467" s="407">
        <v>2282</v>
      </c>
      <c r="C467" s="407">
        <v>-80</v>
      </c>
      <c r="D467" s="407">
        <v>2362</v>
      </c>
      <c r="E467" s="468">
        <v>0</v>
      </c>
      <c r="F467" s="468">
        <v>2282</v>
      </c>
      <c r="H467" s="377">
        <f>D467-BEBR2024!D467</f>
        <v>0</v>
      </c>
    </row>
    <row r="468" spans="1:8" ht="14.1" customHeight="1" x14ac:dyDescent="0.25">
      <c r="A468" s="418" t="s">
        <v>376</v>
      </c>
      <c r="B468" s="407">
        <v>1403</v>
      </c>
      <c r="C468" s="407">
        <v>106</v>
      </c>
      <c r="D468" s="407">
        <v>1297</v>
      </c>
      <c r="E468" s="468">
        <v>0</v>
      </c>
      <c r="F468" s="468">
        <v>1403</v>
      </c>
      <c r="H468" s="377">
        <f>D468-BEBR2024!D468</f>
        <v>0</v>
      </c>
    </row>
    <row r="469" spans="1:8" ht="14.1" customHeight="1" x14ac:dyDescent="0.25">
      <c r="A469" s="418" t="s">
        <v>377</v>
      </c>
      <c r="B469" s="407">
        <v>19666</v>
      </c>
      <c r="C469" s="407">
        <v>2472</v>
      </c>
      <c r="D469" s="407">
        <v>17194</v>
      </c>
      <c r="E469" s="468">
        <v>0</v>
      </c>
      <c r="F469" s="468">
        <v>19666</v>
      </c>
      <c r="H469" s="377">
        <f>D469-BEBR2024!D469</f>
        <v>0</v>
      </c>
    </row>
    <row r="470" spans="1:8" ht="14.1" customHeight="1" x14ac:dyDescent="0.25">
      <c r="A470" s="418" t="s">
        <v>143</v>
      </c>
      <c r="B470" s="407">
        <v>579775</v>
      </c>
      <c r="C470" s="407">
        <v>65792</v>
      </c>
      <c r="D470" s="407">
        <v>513983</v>
      </c>
      <c r="E470" s="468">
        <v>657</v>
      </c>
      <c r="F470" s="468">
        <v>579118</v>
      </c>
      <c r="H470" s="377">
        <f>D470-BEBR2024!D470</f>
        <v>0</v>
      </c>
    </row>
    <row r="471" spans="1:8" ht="14.1" customHeight="1" x14ac:dyDescent="0.25">
      <c r="A471" s="418" t="s">
        <v>516</v>
      </c>
      <c r="B471" s="408" t="s">
        <v>516</v>
      </c>
      <c r="C471" s="408" t="s">
        <v>516</v>
      </c>
      <c r="D471" s="468" t="s">
        <v>516</v>
      </c>
      <c r="E471" s="468" t="s">
        <v>516</v>
      </c>
      <c r="F471" s="468" t="s">
        <v>516</v>
      </c>
      <c r="H471" s="377"/>
    </row>
    <row r="472" spans="1:8" ht="14.1" customHeight="1" x14ac:dyDescent="0.25">
      <c r="A472" s="403" t="s">
        <v>569</v>
      </c>
      <c r="B472" s="407">
        <v>971218</v>
      </c>
      <c r="C472" s="407">
        <v>12111</v>
      </c>
      <c r="D472" s="407">
        <v>959107</v>
      </c>
      <c r="E472" s="468">
        <v>863</v>
      </c>
      <c r="F472" s="468">
        <v>970355</v>
      </c>
      <c r="H472" s="377">
        <f>D472-BEBR2024!D472</f>
        <v>0</v>
      </c>
    </row>
    <row r="473" spans="1:8" ht="14.1" customHeight="1" x14ac:dyDescent="0.25">
      <c r="A473" s="418" t="s">
        <v>379</v>
      </c>
      <c r="B473" s="407">
        <v>4310</v>
      </c>
      <c r="C473" s="407">
        <v>37</v>
      </c>
      <c r="D473" s="407">
        <v>4273</v>
      </c>
      <c r="E473" s="468">
        <v>0</v>
      </c>
      <c r="F473" s="468">
        <v>4310</v>
      </c>
      <c r="H473" s="377">
        <f>D473-BEBR2024!D473</f>
        <v>0</v>
      </c>
    </row>
    <row r="474" spans="1:8" ht="14.1" customHeight="1" x14ac:dyDescent="0.25">
      <c r="A474" s="418" t="s">
        <v>380</v>
      </c>
      <c r="B474" s="407">
        <v>1633</v>
      </c>
      <c r="C474" s="407">
        <v>0</v>
      </c>
      <c r="D474" s="407">
        <v>1633</v>
      </c>
      <c r="E474" s="468">
        <v>0</v>
      </c>
      <c r="F474" s="468">
        <v>1633</v>
      </c>
      <c r="H474" s="377">
        <f>D474-BEBR2024!D474</f>
        <v>0</v>
      </c>
    </row>
    <row r="475" spans="1:8" ht="14.1" customHeight="1" x14ac:dyDescent="0.25">
      <c r="A475" s="418" t="s">
        <v>381</v>
      </c>
      <c r="B475" s="408">
        <v>2312</v>
      </c>
      <c r="C475" s="407">
        <v>1</v>
      </c>
      <c r="D475" s="407">
        <v>2311</v>
      </c>
      <c r="E475" s="468">
        <v>0</v>
      </c>
      <c r="F475" s="468">
        <v>2312</v>
      </c>
      <c r="H475" s="377">
        <f>D475-BEBR2024!D475</f>
        <v>0</v>
      </c>
    </row>
    <row r="476" spans="1:8" ht="14.1" customHeight="1" x14ac:dyDescent="0.25">
      <c r="A476" s="418" t="s">
        <v>382</v>
      </c>
      <c r="B476" s="408">
        <v>70</v>
      </c>
      <c r="C476" s="407">
        <v>-3</v>
      </c>
      <c r="D476" s="407">
        <v>73</v>
      </c>
      <c r="E476" s="468">
        <v>0</v>
      </c>
      <c r="F476" s="468">
        <v>70</v>
      </c>
      <c r="H476" s="377">
        <f>D476-BEBR2024!D476</f>
        <v>0</v>
      </c>
    </row>
    <row r="477" spans="1:8" ht="14.1" customHeight="1" x14ac:dyDescent="0.25">
      <c r="A477" s="418" t="s">
        <v>383</v>
      </c>
      <c r="B477" s="408">
        <v>118463</v>
      </c>
      <c r="C477" s="407">
        <v>1171</v>
      </c>
      <c r="D477" s="407">
        <v>117292</v>
      </c>
      <c r="E477" s="468">
        <v>0</v>
      </c>
      <c r="F477" s="468">
        <v>118463</v>
      </c>
      <c r="H477" s="377">
        <f>D477-BEBR2024!D477</f>
        <v>0</v>
      </c>
    </row>
    <row r="478" spans="1:8" ht="14.1" customHeight="1" x14ac:dyDescent="0.25">
      <c r="A478" s="418" t="s">
        <v>384</v>
      </c>
      <c r="B478" s="407">
        <v>35606</v>
      </c>
      <c r="C478" s="407">
        <v>-462</v>
      </c>
      <c r="D478" s="407">
        <v>36068</v>
      </c>
      <c r="E478" s="468">
        <v>12</v>
      </c>
      <c r="F478" s="468">
        <v>35594</v>
      </c>
      <c r="H478" s="377">
        <f>D478-BEBR2024!D478</f>
        <v>0</v>
      </c>
    </row>
    <row r="479" spans="1:8" ht="14.1" customHeight="1" x14ac:dyDescent="0.25">
      <c r="A479" s="418" t="s">
        <v>385</v>
      </c>
      <c r="B479" s="407">
        <v>11757</v>
      </c>
      <c r="C479" s="407">
        <v>-26</v>
      </c>
      <c r="D479" s="407">
        <v>11783</v>
      </c>
      <c r="E479" s="468">
        <v>0</v>
      </c>
      <c r="F479" s="468">
        <v>11757</v>
      </c>
      <c r="H479" s="377">
        <f>D479-BEBR2024!D479</f>
        <v>0</v>
      </c>
    </row>
    <row r="480" spans="1:8" ht="14.1" customHeight="1" x14ac:dyDescent="0.25">
      <c r="A480" s="418" t="s">
        <v>386</v>
      </c>
      <c r="B480" s="407">
        <v>3702</v>
      </c>
      <c r="C480" s="407">
        <v>29</v>
      </c>
      <c r="D480" s="407">
        <v>3673</v>
      </c>
      <c r="E480" s="468">
        <v>0</v>
      </c>
      <c r="F480" s="468">
        <v>3702</v>
      </c>
      <c r="H480" s="377">
        <f>D480-BEBR2024!D480</f>
        <v>0</v>
      </c>
    </row>
    <row r="481" spans="1:8" ht="14.1" customHeight="1" x14ac:dyDescent="0.25">
      <c r="A481" s="418" t="s">
        <v>387</v>
      </c>
      <c r="B481" s="407">
        <v>1206</v>
      </c>
      <c r="C481" s="407">
        <v>16</v>
      </c>
      <c r="D481" s="407">
        <v>1190</v>
      </c>
      <c r="E481" s="468">
        <v>0</v>
      </c>
      <c r="F481" s="468">
        <v>1206</v>
      </c>
      <c r="H481" s="377">
        <f>D481-BEBR2024!D481</f>
        <v>0</v>
      </c>
    </row>
    <row r="482" spans="1:8" ht="14.1" customHeight="1" x14ac:dyDescent="0.25">
      <c r="A482" s="418" t="s">
        <v>388</v>
      </c>
      <c r="B482" s="407">
        <v>4943</v>
      </c>
      <c r="C482" s="407">
        <v>-104</v>
      </c>
      <c r="D482" s="407">
        <v>5047</v>
      </c>
      <c r="E482" s="468">
        <v>0</v>
      </c>
      <c r="F482" s="468">
        <v>4943</v>
      </c>
      <c r="H482" s="377">
        <f>D482-BEBR2024!D482</f>
        <v>0</v>
      </c>
    </row>
    <row r="483" spans="1:8" ht="14.1" customHeight="1" x14ac:dyDescent="0.25">
      <c r="A483" s="418" t="s">
        <v>389</v>
      </c>
      <c r="B483" s="407">
        <v>83950</v>
      </c>
      <c r="C483" s="407">
        <v>1465</v>
      </c>
      <c r="D483" s="407">
        <v>82485</v>
      </c>
      <c r="E483" s="468">
        <v>0</v>
      </c>
      <c r="F483" s="468">
        <v>83950</v>
      </c>
      <c r="H483" s="377">
        <f>D483-BEBR2024!D483</f>
        <v>0</v>
      </c>
    </row>
    <row r="484" spans="1:8" ht="14.1" customHeight="1" x14ac:dyDescent="0.25">
      <c r="A484" s="418" t="s">
        <v>390</v>
      </c>
      <c r="B484" s="407">
        <v>4006</v>
      </c>
      <c r="C484" s="407">
        <v>111</v>
      </c>
      <c r="D484" s="407">
        <v>3895</v>
      </c>
      <c r="E484" s="468">
        <v>0</v>
      </c>
      <c r="F484" s="468">
        <v>4006</v>
      </c>
      <c r="H484" s="377">
        <f>D484-BEBR2024!D484</f>
        <v>0</v>
      </c>
    </row>
    <row r="485" spans="1:8" ht="14.1" customHeight="1" x14ac:dyDescent="0.25">
      <c r="A485" s="418" t="s">
        <v>391</v>
      </c>
      <c r="B485" s="407">
        <v>1472</v>
      </c>
      <c r="C485" s="407">
        <v>-23</v>
      </c>
      <c r="D485" s="407">
        <v>1495</v>
      </c>
      <c r="E485" s="468">
        <v>0</v>
      </c>
      <c r="F485" s="468">
        <v>1472</v>
      </c>
      <c r="H485" s="377">
        <f>D485-BEBR2024!D485</f>
        <v>0</v>
      </c>
    </row>
    <row r="486" spans="1:8" ht="14.1" customHeight="1" x14ac:dyDescent="0.25">
      <c r="A486" s="418" t="s">
        <v>392</v>
      </c>
      <c r="B486" s="407">
        <v>14888</v>
      </c>
      <c r="C486" s="407">
        <v>-10</v>
      </c>
      <c r="D486" s="407">
        <v>14898</v>
      </c>
      <c r="E486" s="468">
        <v>0</v>
      </c>
      <c r="F486" s="468">
        <v>14888</v>
      </c>
      <c r="H486" s="377">
        <f>D486-BEBR2024!D486</f>
        <v>0</v>
      </c>
    </row>
    <row r="487" spans="1:8" ht="14.1" customHeight="1" x14ac:dyDescent="0.25">
      <c r="A487" s="418" t="s">
        <v>393</v>
      </c>
      <c r="B487" s="407">
        <v>54952</v>
      </c>
      <c r="C487" s="407">
        <v>1859</v>
      </c>
      <c r="D487" s="407">
        <v>53093</v>
      </c>
      <c r="E487" s="468">
        <v>0</v>
      </c>
      <c r="F487" s="468">
        <v>54952</v>
      </c>
      <c r="H487" s="377">
        <f>D487-BEBR2024!D487</f>
        <v>0</v>
      </c>
    </row>
    <row r="488" spans="1:8" ht="14.1" customHeight="1" x14ac:dyDescent="0.25">
      <c r="A488" s="418" t="s">
        <v>394</v>
      </c>
      <c r="B488" s="407">
        <v>1346</v>
      </c>
      <c r="C488" s="407">
        <v>-30</v>
      </c>
      <c r="D488" s="407">
        <v>1376</v>
      </c>
      <c r="E488" s="468">
        <v>0</v>
      </c>
      <c r="F488" s="468">
        <v>1346</v>
      </c>
      <c r="H488" s="377">
        <f>D488-BEBR2024!D488</f>
        <v>0</v>
      </c>
    </row>
    <row r="489" spans="1:8" ht="14.1" customHeight="1" x14ac:dyDescent="0.25">
      <c r="A489" s="418" t="s">
        <v>395</v>
      </c>
      <c r="B489" s="407">
        <v>2154</v>
      </c>
      <c r="C489" s="407">
        <v>-22</v>
      </c>
      <c r="D489" s="407">
        <v>2176</v>
      </c>
      <c r="E489" s="468">
        <v>0</v>
      </c>
      <c r="F489" s="468">
        <v>2154</v>
      </c>
      <c r="H489" s="377">
        <f>D489-BEBR2024!D489</f>
        <v>0</v>
      </c>
    </row>
    <row r="490" spans="1:8" ht="14.1" customHeight="1" x14ac:dyDescent="0.25">
      <c r="A490" s="418" t="s">
        <v>396</v>
      </c>
      <c r="B490" s="407">
        <v>16762</v>
      </c>
      <c r="C490" s="407">
        <v>-310</v>
      </c>
      <c r="D490" s="407">
        <v>17072</v>
      </c>
      <c r="E490" s="468">
        <v>6</v>
      </c>
      <c r="F490" s="468">
        <v>16756</v>
      </c>
      <c r="H490" s="377">
        <f>D490-BEBR2024!D490</f>
        <v>0</v>
      </c>
    </row>
    <row r="491" spans="1:8" ht="14.1" customHeight="1" x14ac:dyDescent="0.25">
      <c r="A491" s="418" t="s">
        <v>397</v>
      </c>
      <c r="B491" s="407">
        <v>8765</v>
      </c>
      <c r="C491" s="407">
        <v>-114</v>
      </c>
      <c r="D491" s="407">
        <v>8879</v>
      </c>
      <c r="E491" s="468">
        <v>0</v>
      </c>
      <c r="F491" s="468">
        <v>8765</v>
      </c>
      <c r="H491" s="377">
        <f>D491-BEBR2024!D491</f>
        <v>0</v>
      </c>
    </row>
    <row r="492" spans="1:8" ht="14.1" customHeight="1" x14ac:dyDescent="0.25">
      <c r="A492" s="418" t="s">
        <v>398</v>
      </c>
      <c r="B492" s="407">
        <v>267031</v>
      </c>
      <c r="C492" s="407">
        <v>8723</v>
      </c>
      <c r="D492" s="407">
        <v>258308</v>
      </c>
      <c r="E492" s="468">
        <v>378</v>
      </c>
      <c r="F492" s="468">
        <v>266653</v>
      </c>
      <c r="H492" s="377">
        <f>D492-BEBR2024!D492</f>
        <v>0</v>
      </c>
    </row>
    <row r="493" spans="1:8" ht="14.1" customHeight="1" x14ac:dyDescent="0.25">
      <c r="A493" s="418" t="s">
        <v>399</v>
      </c>
      <c r="B493" s="407">
        <v>19338</v>
      </c>
      <c r="C493" s="407">
        <v>-26</v>
      </c>
      <c r="D493" s="407">
        <v>19364</v>
      </c>
      <c r="E493" s="468">
        <v>0</v>
      </c>
      <c r="F493" s="468">
        <v>19338</v>
      </c>
      <c r="H493" s="377">
        <f>D493-BEBR2024!D493</f>
        <v>0</v>
      </c>
    </row>
    <row r="494" spans="1:8" ht="14.1" customHeight="1" x14ac:dyDescent="0.25">
      <c r="A494" s="418" t="s">
        <v>400</v>
      </c>
      <c r="B494" s="407">
        <v>5403</v>
      </c>
      <c r="C494" s="407">
        <v>50</v>
      </c>
      <c r="D494" s="407">
        <v>5353</v>
      </c>
      <c r="E494" s="468">
        <v>0</v>
      </c>
      <c r="F494" s="468">
        <v>5403</v>
      </c>
      <c r="H494" s="377">
        <f>D494-BEBR2024!D494</f>
        <v>0</v>
      </c>
    </row>
    <row r="495" spans="1:8" ht="14.1" customHeight="1" x14ac:dyDescent="0.25">
      <c r="A495" s="418" t="s">
        <v>401</v>
      </c>
      <c r="B495" s="407">
        <v>25949</v>
      </c>
      <c r="C495" s="407">
        <v>832</v>
      </c>
      <c r="D495" s="407">
        <v>25117</v>
      </c>
      <c r="E495" s="468">
        <v>0</v>
      </c>
      <c r="F495" s="468">
        <v>25949</v>
      </c>
      <c r="H495" s="377">
        <f>D495-BEBR2024!D495</f>
        <v>0</v>
      </c>
    </row>
    <row r="496" spans="1:8" ht="14.1" customHeight="1" x14ac:dyDescent="0.25">
      <c r="A496" s="418" t="s">
        <v>402</v>
      </c>
      <c r="B496" s="407">
        <v>6510</v>
      </c>
      <c r="C496" s="407">
        <v>-74</v>
      </c>
      <c r="D496" s="407">
        <v>6584</v>
      </c>
      <c r="E496" s="468">
        <v>0</v>
      </c>
      <c r="F496" s="468">
        <v>6510</v>
      </c>
      <c r="H496" s="377">
        <f>D496-BEBR2024!D496</f>
        <v>0</v>
      </c>
    </row>
    <row r="497" spans="1:8" ht="14.1" customHeight="1" x14ac:dyDescent="0.25">
      <c r="A497" s="418" t="s">
        <v>143</v>
      </c>
      <c r="B497" s="407">
        <v>274690</v>
      </c>
      <c r="C497" s="407">
        <v>-979</v>
      </c>
      <c r="D497" s="407">
        <v>275669</v>
      </c>
      <c r="E497" s="468">
        <v>467</v>
      </c>
      <c r="F497" s="468">
        <v>274223</v>
      </c>
      <c r="H497" s="377">
        <f>D497-BEBR2024!D497</f>
        <v>0</v>
      </c>
    </row>
    <row r="498" spans="1:8" ht="14.1" customHeight="1" x14ac:dyDescent="0.25">
      <c r="A498" s="418" t="s">
        <v>516</v>
      </c>
      <c r="B498" s="408" t="s">
        <v>516</v>
      </c>
      <c r="C498" s="408" t="s">
        <v>516</v>
      </c>
      <c r="D498" s="468" t="s">
        <v>516</v>
      </c>
      <c r="E498" s="468" t="s">
        <v>516</v>
      </c>
      <c r="F498" s="468" t="s">
        <v>516</v>
      </c>
      <c r="H498" s="377"/>
    </row>
    <row r="499" spans="1:8" ht="14.1" customHeight="1" x14ac:dyDescent="0.25">
      <c r="A499" s="403" t="s">
        <v>570</v>
      </c>
      <c r="B499" s="407">
        <v>826090</v>
      </c>
      <c r="C499" s="407">
        <v>101044</v>
      </c>
      <c r="D499" s="407">
        <v>725046</v>
      </c>
      <c r="E499" s="468">
        <v>3321</v>
      </c>
      <c r="F499" s="468">
        <v>822769</v>
      </c>
      <c r="H499" s="377">
        <f>D499-BEBR2024!D499</f>
        <v>0</v>
      </c>
    </row>
    <row r="500" spans="1:8" ht="14.1" customHeight="1" x14ac:dyDescent="0.25">
      <c r="A500" s="418" t="s">
        <v>404</v>
      </c>
      <c r="B500" s="407">
        <v>20186</v>
      </c>
      <c r="C500" s="407">
        <v>4570</v>
      </c>
      <c r="D500" s="407">
        <v>15616</v>
      </c>
      <c r="E500" s="468">
        <v>0</v>
      </c>
      <c r="F500" s="468">
        <v>20186</v>
      </c>
      <c r="H500" s="377">
        <f>D500-BEBR2024!D500</f>
        <v>0</v>
      </c>
    </row>
    <row r="501" spans="1:8" ht="14.1" customHeight="1" x14ac:dyDescent="0.25">
      <c r="A501" s="418" t="s">
        <v>405</v>
      </c>
      <c r="B501" s="407">
        <v>20502</v>
      </c>
      <c r="C501" s="407">
        <v>1193</v>
      </c>
      <c r="D501" s="407">
        <v>19309</v>
      </c>
      <c r="E501" s="468">
        <v>148</v>
      </c>
      <c r="F501" s="468">
        <v>20354</v>
      </c>
      <c r="H501" s="377">
        <f>D501-BEBR2024!D501</f>
        <v>0</v>
      </c>
    </row>
    <row r="502" spans="1:8" ht="14.1" customHeight="1" x14ac:dyDescent="0.25">
      <c r="A502" s="418" t="s">
        <v>406</v>
      </c>
      <c r="B502" s="407">
        <v>13630</v>
      </c>
      <c r="C502" s="407">
        <v>4587</v>
      </c>
      <c r="D502" s="407">
        <v>9043</v>
      </c>
      <c r="E502" s="468">
        <v>0</v>
      </c>
      <c r="F502" s="468">
        <v>13630</v>
      </c>
      <c r="H502" s="377">
        <f>D502-BEBR2024!D502</f>
        <v>0</v>
      </c>
    </row>
    <row r="503" spans="1:8" ht="14.1" customHeight="1" x14ac:dyDescent="0.25">
      <c r="A503" s="418" t="s">
        <v>407</v>
      </c>
      <c r="B503" s="407">
        <v>5762</v>
      </c>
      <c r="C503" s="407">
        <v>527</v>
      </c>
      <c r="D503" s="407">
        <v>5235</v>
      </c>
      <c r="E503" s="468">
        <v>0</v>
      </c>
      <c r="F503" s="468">
        <v>5762</v>
      </c>
      <c r="H503" s="377">
        <f>D503-BEBR2024!D503</f>
        <v>0</v>
      </c>
    </row>
    <row r="504" spans="1:8" ht="14.1" customHeight="1" x14ac:dyDescent="0.25">
      <c r="A504" s="418" t="s">
        <v>408</v>
      </c>
      <c r="B504" s="407">
        <v>4902</v>
      </c>
      <c r="C504" s="407">
        <v>1894</v>
      </c>
      <c r="D504" s="407">
        <v>3008</v>
      </c>
      <c r="E504" s="468">
        <v>0</v>
      </c>
      <c r="F504" s="468">
        <v>4902</v>
      </c>
      <c r="H504" s="377">
        <f>D504-BEBR2024!D504</f>
        <v>0</v>
      </c>
    </row>
    <row r="505" spans="1:8" ht="14.1" customHeight="1" x14ac:dyDescent="0.25">
      <c r="A505" s="418" t="s">
        <v>409</v>
      </c>
      <c r="B505" s="407">
        <v>5219</v>
      </c>
      <c r="C505" s="407">
        <v>119</v>
      </c>
      <c r="D505" s="407">
        <v>5100</v>
      </c>
      <c r="E505" s="468">
        <v>0</v>
      </c>
      <c r="F505" s="468">
        <v>5219</v>
      </c>
      <c r="H505" s="377">
        <f>D505-BEBR2024!D505</f>
        <v>0</v>
      </c>
    </row>
    <row r="506" spans="1:8" ht="14.1" customHeight="1" x14ac:dyDescent="0.25">
      <c r="A506" s="418" t="s">
        <v>410</v>
      </c>
      <c r="B506" s="407">
        <v>3032</v>
      </c>
      <c r="C506" s="407">
        <v>155</v>
      </c>
      <c r="D506" s="407">
        <v>2877</v>
      </c>
      <c r="E506" s="468">
        <v>0</v>
      </c>
      <c r="F506" s="468">
        <v>3032</v>
      </c>
      <c r="H506" s="377">
        <f>D506-BEBR2024!D506</f>
        <v>0</v>
      </c>
    </row>
    <row r="507" spans="1:8" ht="14.1" customHeight="1" x14ac:dyDescent="0.25">
      <c r="A507" s="418" t="s">
        <v>411</v>
      </c>
      <c r="B507" s="407">
        <v>39514</v>
      </c>
      <c r="C507" s="407">
        <v>12845</v>
      </c>
      <c r="D507" s="407">
        <v>26669</v>
      </c>
      <c r="E507" s="468">
        <v>0</v>
      </c>
      <c r="F507" s="468">
        <v>39514</v>
      </c>
      <c r="H507" s="377">
        <f>D507-BEBR2024!D507</f>
        <v>0</v>
      </c>
    </row>
    <row r="508" spans="1:8" ht="14.1" customHeight="1" x14ac:dyDescent="0.25">
      <c r="A508" s="418" t="s">
        <v>412</v>
      </c>
      <c r="B508" s="407">
        <v>245</v>
      </c>
      <c r="C508" s="407">
        <v>-6</v>
      </c>
      <c r="D508" s="407">
        <v>251</v>
      </c>
      <c r="E508" s="468">
        <v>0</v>
      </c>
      <c r="F508" s="468">
        <v>245</v>
      </c>
      <c r="H508" s="377">
        <f>D508-BEBR2024!D508</f>
        <v>0</v>
      </c>
    </row>
    <row r="509" spans="1:8" ht="14.1" customHeight="1" x14ac:dyDescent="0.25">
      <c r="A509" s="418" t="s">
        <v>413</v>
      </c>
      <c r="B509" s="407">
        <v>234</v>
      </c>
      <c r="C509" s="407">
        <v>-9</v>
      </c>
      <c r="D509" s="407">
        <v>243</v>
      </c>
      <c r="E509" s="468">
        <v>0</v>
      </c>
      <c r="F509" s="468">
        <v>234</v>
      </c>
      <c r="H509" s="377">
        <f>D509-BEBR2024!D509</f>
        <v>0</v>
      </c>
    </row>
    <row r="510" spans="1:8" ht="14.1" customHeight="1" x14ac:dyDescent="0.25">
      <c r="A510" s="418" t="s">
        <v>414</v>
      </c>
      <c r="B510" s="407">
        <v>8037</v>
      </c>
      <c r="C510" s="407">
        <v>1663</v>
      </c>
      <c r="D510" s="407">
        <v>6374</v>
      </c>
      <c r="E510" s="468">
        <v>0</v>
      </c>
      <c r="F510" s="468">
        <v>8037</v>
      </c>
      <c r="H510" s="377">
        <f>D510-BEBR2024!D510</f>
        <v>0</v>
      </c>
    </row>
    <row r="511" spans="1:8" ht="14.1" customHeight="1" x14ac:dyDescent="0.25">
      <c r="A511" s="418" t="s">
        <v>415</v>
      </c>
      <c r="B511" s="407">
        <v>1702</v>
      </c>
      <c r="C511" s="407">
        <v>165</v>
      </c>
      <c r="D511" s="407">
        <v>1537</v>
      </c>
      <c r="E511" s="468">
        <v>0</v>
      </c>
      <c r="F511" s="468">
        <v>1702</v>
      </c>
      <c r="H511" s="377">
        <f>D511-BEBR2024!D511</f>
        <v>0</v>
      </c>
    </row>
    <row r="512" spans="1:8" ht="14.1" customHeight="1" x14ac:dyDescent="0.25">
      <c r="A512" s="418" t="s">
        <v>416</v>
      </c>
      <c r="B512" s="407">
        <v>123760</v>
      </c>
      <c r="C512" s="407">
        <v>11119</v>
      </c>
      <c r="D512" s="407">
        <v>112641</v>
      </c>
      <c r="E512" s="468">
        <v>0</v>
      </c>
      <c r="F512" s="468">
        <v>123760</v>
      </c>
      <c r="H512" s="377">
        <f>D512-BEBR2024!D512</f>
        <v>0</v>
      </c>
    </row>
    <row r="513" spans="1:8" ht="14.1" customHeight="1" x14ac:dyDescent="0.25">
      <c r="A513" s="418" t="s">
        <v>417</v>
      </c>
      <c r="B513" s="407">
        <v>17558</v>
      </c>
      <c r="C513" s="407">
        <v>1197</v>
      </c>
      <c r="D513" s="407">
        <v>16361</v>
      </c>
      <c r="E513" s="468">
        <v>0</v>
      </c>
      <c r="F513" s="468">
        <v>17558</v>
      </c>
      <c r="H513" s="377">
        <f>D513-BEBR2024!D513</f>
        <v>0</v>
      </c>
    </row>
    <row r="514" spans="1:8" ht="14.1" customHeight="1" x14ac:dyDescent="0.25">
      <c r="A514" s="418" t="s">
        <v>418</v>
      </c>
      <c r="B514" s="407">
        <v>4483</v>
      </c>
      <c r="C514" s="407">
        <v>531</v>
      </c>
      <c r="D514" s="407">
        <v>3952</v>
      </c>
      <c r="E514" s="468">
        <v>0</v>
      </c>
      <c r="F514" s="468">
        <v>4483</v>
      </c>
      <c r="H514" s="377">
        <f>D514-BEBR2024!D514</f>
        <v>0</v>
      </c>
    </row>
    <row r="515" spans="1:8" ht="14.1" customHeight="1" x14ac:dyDescent="0.25">
      <c r="A515" s="418" t="s">
        <v>419</v>
      </c>
      <c r="B515" s="407">
        <v>3049</v>
      </c>
      <c r="C515" s="407">
        <v>336</v>
      </c>
      <c r="D515" s="407">
        <v>2713</v>
      </c>
      <c r="E515" s="468">
        <v>0</v>
      </c>
      <c r="F515" s="468">
        <v>3049</v>
      </c>
      <c r="H515" s="377">
        <f>D515-BEBR2024!D515</f>
        <v>0</v>
      </c>
    </row>
    <row r="516" spans="1:8" ht="14.1" customHeight="1" x14ac:dyDescent="0.25">
      <c r="A516" s="418" t="s">
        <v>420</v>
      </c>
      <c r="B516" s="407">
        <v>57923</v>
      </c>
      <c r="C516" s="407">
        <v>8704</v>
      </c>
      <c r="D516" s="407">
        <v>49219</v>
      </c>
      <c r="E516" s="468">
        <v>0</v>
      </c>
      <c r="F516" s="468">
        <v>57923</v>
      </c>
      <c r="H516" s="377">
        <f>D516-BEBR2024!D516</f>
        <v>0</v>
      </c>
    </row>
    <row r="517" spans="1:8" ht="14.1" customHeight="1" x14ac:dyDescent="0.25">
      <c r="A517" s="418" t="s">
        <v>143</v>
      </c>
      <c r="B517" s="407">
        <v>496352</v>
      </c>
      <c r="C517" s="407">
        <v>51454</v>
      </c>
      <c r="D517" s="407">
        <v>444898</v>
      </c>
      <c r="E517" s="468">
        <v>3173</v>
      </c>
      <c r="F517" s="468">
        <v>493179</v>
      </c>
      <c r="H517" s="377">
        <f>D517-BEBR2024!D517</f>
        <v>0</v>
      </c>
    </row>
    <row r="518" spans="1:8" ht="14.1" customHeight="1" x14ac:dyDescent="0.25">
      <c r="A518" s="418" t="s">
        <v>516</v>
      </c>
      <c r="B518" s="408" t="s">
        <v>516</v>
      </c>
      <c r="C518" s="408" t="s">
        <v>516</v>
      </c>
      <c r="D518" s="468" t="s">
        <v>516</v>
      </c>
      <c r="E518" s="468" t="s">
        <v>516</v>
      </c>
      <c r="F518" s="468" t="s">
        <v>516</v>
      </c>
      <c r="H518" s="377"/>
    </row>
    <row r="519" spans="1:8" ht="14.1" customHeight="1" x14ac:dyDescent="0.25">
      <c r="A519" s="403" t="s">
        <v>571</v>
      </c>
      <c r="B519" s="407">
        <v>76138</v>
      </c>
      <c r="C519" s="407">
        <v>2817</v>
      </c>
      <c r="D519" s="407">
        <v>73321</v>
      </c>
      <c r="E519" s="468">
        <v>481</v>
      </c>
      <c r="F519" s="468">
        <v>75657</v>
      </c>
      <c r="H519" s="377">
        <f>D519-BEBR2024!D519</f>
        <v>0</v>
      </c>
    </row>
    <row r="520" spans="1:8" ht="14.1" customHeight="1" x14ac:dyDescent="0.25">
      <c r="A520" s="418" t="s">
        <v>422</v>
      </c>
      <c r="B520" s="407">
        <v>1702</v>
      </c>
      <c r="C520" s="407">
        <v>48</v>
      </c>
      <c r="D520" s="407">
        <v>1654</v>
      </c>
      <c r="E520" s="468">
        <v>0</v>
      </c>
      <c r="F520" s="468">
        <v>1702</v>
      </c>
      <c r="H520" s="377">
        <f>D520-BEBR2024!D520</f>
        <v>0</v>
      </c>
    </row>
    <row r="521" spans="1:8" ht="14.1" customHeight="1" x14ac:dyDescent="0.25">
      <c r="A521" s="418" t="s">
        <v>423</v>
      </c>
      <c r="B521" s="407">
        <v>1495</v>
      </c>
      <c r="C521" s="407">
        <v>54</v>
      </c>
      <c r="D521" s="407">
        <v>1441</v>
      </c>
      <c r="E521" s="468">
        <v>0</v>
      </c>
      <c r="F521" s="468">
        <v>1495</v>
      </c>
      <c r="H521" s="377">
        <f>D521-BEBR2024!D521</f>
        <v>0</v>
      </c>
    </row>
    <row r="522" spans="1:8" ht="14.1" customHeight="1" x14ac:dyDescent="0.25">
      <c r="A522" s="418" t="s">
        <v>424</v>
      </c>
      <c r="B522" s="407">
        <v>10503</v>
      </c>
      <c r="C522" s="407">
        <v>57</v>
      </c>
      <c r="D522" s="407">
        <v>10446</v>
      </c>
      <c r="E522" s="468">
        <v>0</v>
      </c>
      <c r="F522" s="468">
        <v>10503</v>
      </c>
      <c r="H522" s="377">
        <f>D522-BEBR2024!D522</f>
        <v>0</v>
      </c>
    </row>
    <row r="523" spans="1:8" ht="14.1" customHeight="1" x14ac:dyDescent="0.25">
      <c r="A523" s="418" t="s">
        <v>425</v>
      </c>
      <c r="B523" s="407">
        <v>801</v>
      </c>
      <c r="C523" s="407">
        <v>17</v>
      </c>
      <c r="D523" s="407">
        <v>784</v>
      </c>
      <c r="E523" s="468">
        <v>0</v>
      </c>
      <c r="F523" s="468">
        <v>801</v>
      </c>
      <c r="H523" s="377">
        <f>D523-BEBR2024!D523</f>
        <v>0</v>
      </c>
    </row>
    <row r="524" spans="1:8" ht="14.1" customHeight="1" x14ac:dyDescent="0.25">
      <c r="A524" s="418" t="s">
        <v>426</v>
      </c>
      <c r="B524" s="407">
        <v>815</v>
      </c>
      <c r="C524" s="407">
        <v>101</v>
      </c>
      <c r="D524" s="407">
        <v>714</v>
      </c>
      <c r="E524" s="468">
        <v>0</v>
      </c>
      <c r="F524" s="468">
        <v>815</v>
      </c>
      <c r="H524" s="377">
        <f>D524-BEBR2024!D524</f>
        <v>0</v>
      </c>
    </row>
    <row r="525" spans="1:8" ht="14.1" customHeight="1" x14ac:dyDescent="0.25">
      <c r="A525" s="418" t="s">
        <v>143</v>
      </c>
      <c r="B525" s="407">
        <v>60822</v>
      </c>
      <c r="C525" s="407">
        <v>2540</v>
      </c>
      <c r="D525" s="407">
        <v>58282</v>
      </c>
      <c r="E525" s="468">
        <v>481</v>
      </c>
      <c r="F525" s="468">
        <v>60341</v>
      </c>
      <c r="H525" s="377">
        <f>D525-BEBR2024!D525</f>
        <v>0</v>
      </c>
    </row>
    <row r="526" spans="1:8" ht="14.1" customHeight="1" x14ac:dyDescent="0.25">
      <c r="A526" s="418" t="s">
        <v>516</v>
      </c>
      <c r="B526" s="408" t="s">
        <v>516</v>
      </c>
      <c r="C526" s="408" t="s">
        <v>516</v>
      </c>
      <c r="D526" s="468" t="s">
        <v>516</v>
      </c>
      <c r="E526" s="468" t="s">
        <v>516</v>
      </c>
      <c r="F526" s="468" t="s">
        <v>516</v>
      </c>
      <c r="H526" s="377"/>
    </row>
    <row r="527" spans="1:8" ht="14.1" customHeight="1" x14ac:dyDescent="0.25">
      <c r="A527" s="403" t="s">
        <v>572</v>
      </c>
      <c r="B527" s="407">
        <v>331479</v>
      </c>
      <c r="C527" s="407">
        <v>58054</v>
      </c>
      <c r="D527" s="407">
        <v>273425</v>
      </c>
      <c r="E527" s="468">
        <v>152</v>
      </c>
      <c r="F527" s="468">
        <v>331327</v>
      </c>
      <c r="H527" s="377">
        <f>D527-BEBR2024!D527</f>
        <v>0</v>
      </c>
    </row>
    <row r="528" spans="1:8" ht="14.1" customHeight="1" x14ac:dyDescent="0.25">
      <c r="A528" s="418" t="s">
        <v>125</v>
      </c>
      <c r="B528" s="407">
        <v>3</v>
      </c>
      <c r="C528" s="407">
        <v>0</v>
      </c>
      <c r="D528" s="407">
        <v>3</v>
      </c>
      <c r="E528" s="468">
        <v>0</v>
      </c>
      <c r="F528" s="468">
        <v>3</v>
      </c>
      <c r="H528" s="377">
        <f>D528-BEBR2024!D528</f>
        <v>0</v>
      </c>
    </row>
    <row r="529" spans="1:8" ht="14.1" customHeight="1" x14ac:dyDescent="0.25">
      <c r="A529" s="418" t="s">
        <v>428</v>
      </c>
      <c r="B529" s="407">
        <v>15684</v>
      </c>
      <c r="C529" s="407">
        <v>1355</v>
      </c>
      <c r="D529" s="407">
        <v>14329</v>
      </c>
      <c r="E529" s="468">
        <v>0</v>
      </c>
      <c r="F529" s="468">
        <v>15684</v>
      </c>
      <c r="H529" s="377">
        <f>D529-BEBR2024!D529</f>
        <v>0</v>
      </c>
    </row>
    <row r="530" spans="1:8" ht="14.1" customHeight="1" x14ac:dyDescent="0.25">
      <c r="A530" s="418" t="s">
        <v>429</v>
      </c>
      <c r="B530" s="407">
        <v>6972</v>
      </c>
      <c r="C530" s="407">
        <v>169</v>
      </c>
      <c r="D530" s="407">
        <v>6803</v>
      </c>
      <c r="E530" s="468">
        <v>0</v>
      </c>
      <c r="F530" s="468">
        <v>6972</v>
      </c>
      <c r="H530" s="377">
        <f>D530-BEBR2024!D530</f>
        <v>0</v>
      </c>
    </row>
    <row r="531" spans="1:8" ht="14.1" customHeight="1" x14ac:dyDescent="0.25">
      <c r="A531" s="418" t="s">
        <v>143</v>
      </c>
      <c r="B531" s="407">
        <v>308820</v>
      </c>
      <c r="C531" s="407">
        <v>56530</v>
      </c>
      <c r="D531" s="407">
        <v>252290</v>
      </c>
      <c r="E531" s="468">
        <v>152</v>
      </c>
      <c r="F531" s="468">
        <v>308668</v>
      </c>
      <c r="H531" s="377">
        <f>D531-BEBR2024!D531</f>
        <v>0</v>
      </c>
    </row>
    <row r="532" spans="1:8" ht="14.1" customHeight="1" x14ac:dyDescent="0.25">
      <c r="A532" s="418" t="s">
        <v>516</v>
      </c>
      <c r="B532" s="408" t="s">
        <v>516</v>
      </c>
      <c r="C532" s="408" t="s">
        <v>516</v>
      </c>
      <c r="D532" s="468" t="s">
        <v>516</v>
      </c>
      <c r="E532" s="468" t="s">
        <v>516</v>
      </c>
      <c r="F532" s="468" t="s">
        <v>516</v>
      </c>
      <c r="H532" s="377"/>
    </row>
    <row r="533" spans="1:8" ht="14.1" customHeight="1" x14ac:dyDescent="0.25">
      <c r="A533" s="403" t="s">
        <v>573</v>
      </c>
      <c r="B533" s="407">
        <v>385746</v>
      </c>
      <c r="C533" s="407">
        <v>56520</v>
      </c>
      <c r="D533" s="407">
        <v>329226</v>
      </c>
      <c r="E533" s="468">
        <v>141</v>
      </c>
      <c r="F533" s="468">
        <v>385605</v>
      </c>
      <c r="H533" s="377">
        <f>D533-BEBR2024!D533</f>
        <v>0</v>
      </c>
    </row>
    <row r="534" spans="1:8" ht="14.1" customHeight="1" x14ac:dyDescent="0.25">
      <c r="A534" s="418" t="s">
        <v>431</v>
      </c>
      <c r="B534" s="407">
        <v>50823</v>
      </c>
      <c r="C534" s="407">
        <v>3526</v>
      </c>
      <c r="D534" s="407">
        <v>47297</v>
      </c>
      <c r="E534" s="468">
        <v>133</v>
      </c>
      <c r="F534" s="468">
        <v>50690</v>
      </c>
      <c r="H534" s="377">
        <f>D534-BEBR2024!D534</f>
        <v>0</v>
      </c>
    </row>
    <row r="535" spans="1:8" ht="14.1" customHeight="1" x14ac:dyDescent="0.25">
      <c r="A535" s="418" t="s">
        <v>432</v>
      </c>
      <c r="B535" s="407">
        <v>253959</v>
      </c>
      <c r="C535" s="407">
        <v>49108</v>
      </c>
      <c r="D535" s="407">
        <v>204851</v>
      </c>
      <c r="E535" s="468">
        <v>8</v>
      </c>
      <c r="F535" s="468">
        <v>253951</v>
      </c>
      <c r="H535" s="377">
        <f>D535-BEBR2024!D535</f>
        <v>0</v>
      </c>
    </row>
    <row r="536" spans="1:8" ht="14.1" customHeight="1" x14ac:dyDescent="0.25">
      <c r="A536" s="418" t="s">
        <v>433</v>
      </c>
      <c r="B536" s="407">
        <v>624</v>
      </c>
      <c r="C536" s="407">
        <v>11</v>
      </c>
      <c r="D536" s="407">
        <v>613</v>
      </c>
      <c r="E536" s="468">
        <v>0</v>
      </c>
      <c r="F536" s="468">
        <v>624</v>
      </c>
      <c r="H536" s="377">
        <f>D536-BEBR2024!D536</f>
        <v>0</v>
      </c>
    </row>
    <row r="537" spans="1:8" ht="14.1" customHeight="1" x14ac:dyDescent="0.25">
      <c r="A537" s="418" t="s">
        <v>143</v>
      </c>
      <c r="B537" s="407">
        <v>80340</v>
      </c>
      <c r="C537" s="407">
        <v>3875</v>
      </c>
      <c r="D537" s="407">
        <v>76465</v>
      </c>
      <c r="E537" s="468">
        <v>0</v>
      </c>
      <c r="F537" s="468">
        <v>80340</v>
      </c>
      <c r="H537" s="377">
        <f>D537-BEBR2024!D537</f>
        <v>0</v>
      </c>
    </row>
    <row r="538" spans="1:8" ht="14.1" customHeight="1" x14ac:dyDescent="0.25">
      <c r="A538" s="418" t="s">
        <v>516</v>
      </c>
      <c r="B538" s="408" t="s">
        <v>516</v>
      </c>
      <c r="C538" s="408" t="s">
        <v>516</v>
      </c>
      <c r="D538" s="468" t="s">
        <v>516</v>
      </c>
      <c r="E538" s="468" t="s">
        <v>516</v>
      </c>
      <c r="F538" s="468" t="s">
        <v>516</v>
      </c>
      <c r="H538" s="377"/>
    </row>
    <row r="539" spans="1:8" ht="14.1" customHeight="1" x14ac:dyDescent="0.25">
      <c r="A539" s="403" t="s">
        <v>574</v>
      </c>
      <c r="B539" s="407">
        <v>207983</v>
      </c>
      <c r="C539" s="407">
        <v>19983</v>
      </c>
      <c r="D539" s="407">
        <v>188000</v>
      </c>
      <c r="E539" s="468">
        <v>4466</v>
      </c>
      <c r="F539" s="468">
        <v>203517</v>
      </c>
      <c r="H539" s="377">
        <f>D539-BEBR2024!D539</f>
        <v>0</v>
      </c>
    </row>
    <row r="540" spans="1:8" ht="14.1" customHeight="1" x14ac:dyDescent="0.25">
      <c r="A540" s="418" t="s">
        <v>435</v>
      </c>
      <c r="B540" s="407">
        <v>6335</v>
      </c>
      <c r="C540" s="407">
        <v>33</v>
      </c>
      <c r="D540" s="407">
        <v>6302</v>
      </c>
      <c r="E540" s="468">
        <v>0</v>
      </c>
      <c r="F540" s="468">
        <v>6335</v>
      </c>
      <c r="H540" s="377">
        <f>D540-BEBR2024!D540</f>
        <v>0</v>
      </c>
    </row>
    <row r="541" spans="1:8" ht="14.1" customHeight="1" x14ac:dyDescent="0.25">
      <c r="A541" s="418" t="s">
        <v>436</v>
      </c>
      <c r="B541" s="407">
        <v>526</v>
      </c>
      <c r="C541" s="407">
        <v>2</v>
      </c>
      <c r="D541" s="407">
        <v>524</v>
      </c>
      <c r="E541" s="468">
        <v>0</v>
      </c>
      <c r="F541" s="468">
        <v>526</v>
      </c>
      <c r="H541" s="377">
        <f>D541-BEBR2024!D541</f>
        <v>0</v>
      </c>
    </row>
    <row r="542" spans="1:8" ht="14.1" customHeight="1" x14ac:dyDescent="0.25">
      <c r="A542" s="418" t="s">
        <v>437</v>
      </c>
      <c r="B542" s="407">
        <v>10300</v>
      </c>
      <c r="C542" s="407">
        <v>103</v>
      </c>
      <c r="D542" s="407">
        <v>10197</v>
      </c>
      <c r="E542" s="468">
        <v>0</v>
      </c>
      <c r="F542" s="468">
        <v>10300</v>
      </c>
      <c r="H542" s="377">
        <f>D542-BEBR2024!D542</f>
        <v>0</v>
      </c>
    </row>
    <row r="543" spans="1:8" ht="14.1" customHeight="1" x14ac:dyDescent="0.25">
      <c r="A543" s="418" t="s">
        <v>143</v>
      </c>
      <c r="B543" s="407">
        <v>190822</v>
      </c>
      <c r="C543" s="407">
        <v>19845</v>
      </c>
      <c r="D543" s="407">
        <v>170977</v>
      </c>
      <c r="E543" s="468">
        <v>4466</v>
      </c>
      <c r="F543" s="468">
        <v>186356</v>
      </c>
      <c r="H543" s="377">
        <f>D543-BEBR2024!D543</f>
        <v>0</v>
      </c>
    </row>
    <row r="544" spans="1:8" ht="14.1" customHeight="1" x14ac:dyDescent="0.25">
      <c r="A544" s="418" t="s">
        <v>516</v>
      </c>
      <c r="B544" s="408" t="s">
        <v>516</v>
      </c>
      <c r="C544" s="408" t="s">
        <v>516</v>
      </c>
      <c r="D544" s="468" t="s">
        <v>516</v>
      </c>
      <c r="E544" s="468" t="s">
        <v>516</v>
      </c>
      <c r="F544" s="468" t="s">
        <v>516</v>
      </c>
      <c r="H544" s="377"/>
    </row>
    <row r="545" spans="1:8" ht="14.1" customHeight="1" x14ac:dyDescent="0.25">
      <c r="A545" s="403" t="s">
        <v>575</v>
      </c>
      <c r="B545" s="407">
        <v>479027</v>
      </c>
      <c r="C545" s="407">
        <v>45021</v>
      </c>
      <c r="D545" s="407">
        <v>434006</v>
      </c>
      <c r="E545" s="468">
        <v>6</v>
      </c>
      <c r="F545" s="468">
        <v>479021</v>
      </c>
      <c r="H545" s="377">
        <f>D545-BEBR2024!D545</f>
        <v>0</v>
      </c>
    </row>
    <row r="546" spans="1:8" ht="14.1" customHeight="1" x14ac:dyDescent="0.25">
      <c r="A546" s="418" t="s">
        <v>242</v>
      </c>
      <c r="B546" s="407">
        <v>4791</v>
      </c>
      <c r="C546" s="407">
        <v>32</v>
      </c>
      <c r="D546" s="407">
        <v>4759</v>
      </c>
      <c r="E546" s="468">
        <v>0</v>
      </c>
      <c r="F546" s="468">
        <v>4791</v>
      </c>
      <c r="H546" s="377">
        <f>D546-BEBR2024!D546</f>
        <v>0</v>
      </c>
    </row>
    <row r="547" spans="1:8" ht="14.1" customHeight="1" x14ac:dyDescent="0.25">
      <c r="A547" s="418" t="s">
        <v>439</v>
      </c>
      <c r="B547" s="407">
        <v>92399</v>
      </c>
      <c r="C547" s="407">
        <v>17606</v>
      </c>
      <c r="D547" s="407">
        <v>74793</v>
      </c>
      <c r="E547" s="468">
        <v>0</v>
      </c>
      <c r="F547" s="468">
        <v>92399</v>
      </c>
      <c r="H547" s="377">
        <f>D547-BEBR2024!D547</f>
        <v>0</v>
      </c>
    </row>
    <row r="548" spans="1:8" ht="14.1" customHeight="1" x14ac:dyDescent="0.25">
      <c r="A548" s="418" t="s">
        <v>440</v>
      </c>
      <c r="B548" s="407">
        <v>57943</v>
      </c>
      <c r="C548" s="407">
        <v>3101</v>
      </c>
      <c r="D548" s="407">
        <v>54842</v>
      </c>
      <c r="E548" s="468">
        <v>6</v>
      </c>
      <c r="F548" s="468">
        <v>57937</v>
      </c>
      <c r="H548" s="377">
        <f>D548-BEBR2024!D548</f>
        <v>0</v>
      </c>
    </row>
    <row r="549" spans="1:8" ht="14.1" customHeight="1" x14ac:dyDescent="0.25">
      <c r="A549" s="418" t="s">
        <v>441</v>
      </c>
      <c r="B549" s="407">
        <v>28967</v>
      </c>
      <c r="C549" s="407">
        <v>3504</v>
      </c>
      <c r="D549" s="407">
        <v>25463</v>
      </c>
      <c r="E549" s="468">
        <v>0</v>
      </c>
      <c r="F549" s="468">
        <v>28967</v>
      </c>
      <c r="H549" s="377">
        <f>D549-BEBR2024!D549</f>
        <v>0</v>
      </c>
    </row>
    <row r="550" spans="1:8" ht="14.1" customHeight="1" x14ac:dyDescent="0.25">
      <c r="A550" s="418" t="s">
        <v>143</v>
      </c>
      <c r="B550" s="407">
        <v>294927</v>
      </c>
      <c r="C550" s="407">
        <v>20778</v>
      </c>
      <c r="D550" s="407">
        <v>274149</v>
      </c>
      <c r="E550" s="468">
        <v>0</v>
      </c>
      <c r="F550" s="468">
        <v>294927</v>
      </c>
      <c r="H550" s="377">
        <f>D550-BEBR2024!D550</f>
        <v>0</v>
      </c>
    </row>
    <row r="551" spans="1:8" ht="14.1" customHeight="1" x14ac:dyDescent="0.25">
      <c r="A551" s="418" t="s">
        <v>516</v>
      </c>
      <c r="B551" s="408" t="s">
        <v>516</v>
      </c>
      <c r="C551" s="408" t="s">
        <v>516</v>
      </c>
      <c r="D551" s="468" t="s">
        <v>516</v>
      </c>
      <c r="E551" s="468" t="s">
        <v>516</v>
      </c>
      <c r="F551" s="468" t="s">
        <v>516</v>
      </c>
      <c r="H551" s="377"/>
    </row>
    <row r="552" spans="1:8" ht="14.1" customHeight="1" x14ac:dyDescent="0.25">
      <c r="A552" s="403" t="s">
        <v>576</v>
      </c>
      <c r="B552" s="407">
        <v>493282</v>
      </c>
      <c r="C552" s="407">
        <v>22426</v>
      </c>
      <c r="D552" s="407">
        <v>470856</v>
      </c>
      <c r="E552" s="468">
        <v>99</v>
      </c>
      <c r="F552" s="468">
        <v>493183</v>
      </c>
      <c r="H552" s="377">
        <f>D552-BEBR2024!D552</f>
        <v>0</v>
      </c>
    </row>
    <row r="553" spans="1:8" ht="14.1" customHeight="1" x14ac:dyDescent="0.25">
      <c r="A553" s="418" t="s">
        <v>443</v>
      </c>
      <c r="B553" s="407">
        <v>47313</v>
      </c>
      <c r="C553" s="407">
        <v>1082</v>
      </c>
      <c r="D553" s="407">
        <v>46231</v>
      </c>
      <c r="E553" s="468">
        <v>0</v>
      </c>
      <c r="F553" s="468">
        <v>47313</v>
      </c>
      <c r="H553" s="377">
        <f>D553-BEBR2024!D553</f>
        <v>0</v>
      </c>
    </row>
    <row r="554" spans="1:8" ht="14.1" customHeight="1" x14ac:dyDescent="0.25">
      <c r="A554" s="418" t="s">
        <v>444</v>
      </c>
      <c r="B554" s="407">
        <v>30120</v>
      </c>
      <c r="C554" s="407">
        <v>1326</v>
      </c>
      <c r="D554" s="407">
        <v>28794</v>
      </c>
      <c r="E554" s="468">
        <v>5</v>
      </c>
      <c r="F554" s="468">
        <v>30115</v>
      </c>
      <c r="H554" s="377">
        <f>D554-BEBR2024!D554</f>
        <v>0</v>
      </c>
    </row>
    <row r="555" spans="1:8" ht="14.1" customHeight="1" x14ac:dyDescent="0.25">
      <c r="A555" s="418" t="s">
        <v>445</v>
      </c>
      <c r="B555" s="407">
        <v>17423</v>
      </c>
      <c r="C555" s="407">
        <v>625</v>
      </c>
      <c r="D555" s="407">
        <v>16798</v>
      </c>
      <c r="E555" s="468">
        <v>0</v>
      </c>
      <c r="F555" s="468">
        <v>17423</v>
      </c>
      <c r="H555" s="377">
        <f>D555-BEBR2024!D555</f>
        <v>0</v>
      </c>
    </row>
    <row r="556" spans="1:8" ht="14.1" customHeight="1" x14ac:dyDescent="0.25">
      <c r="A556" s="418" t="s">
        <v>446</v>
      </c>
      <c r="B556" s="407">
        <v>16617</v>
      </c>
      <c r="C556" s="407">
        <v>1530</v>
      </c>
      <c r="D556" s="407">
        <v>15087</v>
      </c>
      <c r="E556" s="468">
        <v>0</v>
      </c>
      <c r="F556" s="468">
        <v>16617</v>
      </c>
      <c r="H556" s="377">
        <f>D556-BEBR2024!D556</f>
        <v>0</v>
      </c>
    </row>
    <row r="557" spans="1:8" ht="14.1" customHeight="1" x14ac:dyDescent="0.25">
      <c r="A557" s="418" t="s">
        <v>447</v>
      </c>
      <c r="B557" s="407">
        <v>41934</v>
      </c>
      <c r="C557" s="407">
        <v>1875</v>
      </c>
      <c r="D557" s="407">
        <v>40059</v>
      </c>
      <c r="E557" s="468">
        <v>0</v>
      </c>
      <c r="F557" s="468">
        <v>41934</v>
      </c>
      <c r="H557" s="377">
        <f>D557-BEBR2024!D557</f>
        <v>0</v>
      </c>
    </row>
    <row r="558" spans="1:8" ht="14.1" customHeight="1" x14ac:dyDescent="0.25">
      <c r="A558" s="418" t="s">
        <v>448</v>
      </c>
      <c r="B558" s="407">
        <v>67897</v>
      </c>
      <c r="C558" s="407">
        <v>6846</v>
      </c>
      <c r="D558" s="407">
        <v>61051</v>
      </c>
      <c r="E558" s="468">
        <v>34</v>
      </c>
      <c r="F558" s="468">
        <v>67863</v>
      </c>
      <c r="H558" s="377">
        <f>D558-BEBR2024!D558</f>
        <v>0</v>
      </c>
    </row>
    <row r="559" spans="1:8" ht="14.1" customHeight="1" x14ac:dyDescent="0.25">
      <c r="A559" s="418" t="s">
        <v>449</v>
      </c>
      <c r="B559" s="407">
        <v>39131</v>
      </c>
      <c r="C559" s="407">
        <v>789</v>
      </c>
      <c r="D559" s="407">
        <v>38342</v>
      </c>
      <c r="E559" s="468">
        <v>0</v>
      </c>
      <c r="F559" s="468">
        <v>39131</v>
      </c>
      <c r="H559" s="377">
        <f>D559-BEBR2024!D559</f>
        <v>0</v>
      </c>
    </row>
    <row r="560" spans="1:8" ht="14.1" customHeight="1" x14ac:dyDescent="0.25">
      <c r="A560" s="418" t="s">
        <v>143</v>
      </c>
      <c r="B560" s="407">
        <v>232847</v>
      </c>
      <c r="C560" s="407">
        <v>8353</v>
      </c>
      <c r="D560" s="407">
        <v>224494</v>
      </c>
      <c r="E560" s="468">
        <v>60</v>
      </c>
      <c r="F560" s="468">
        <v>232787</v>
      </c>
      <c r="H560" s="377">
        <f>D560-BEBR2024!D560</f>
        <v>0</v>
      </c>
    </row>
    <row r="561" spans="1:8" ht="14.1" customHeight="1" x14ac:dyDescent="0.25">
      <c r="A561" s="418" t="s">
        <v>516</v>
      </c>
      <c r="B561" s="408" t="s">
        <v>516</v>
      </c>
      <c r="C561" s="408" t="s">
        <v>516</v>
      </c>
      <c r="D561" s="468" t="s">
        <v>516</v>
      </c>
      <c r="E561" s="468" t="s">
        <v>516</v>
      </c>
      <c r="F561" s="468" t="s">
        <v>516</v>
      </c>
      <c r="H561" s="377"/>
    </row>
    <row r="562" spans="1:8" ht="14.1" customHeight="1" x14ac:dyDescent="0.25">
      <c r="A562" s="403" t="s">
        <v>577</v>
      </c>
      <c r="B562" s="407">
        <v>156743</v>
      </c>
      <c r="C562" s="407">
        <v>26991</v>
      </c>
      <c r="D562" s="407">
        <v>129752</v>
      </c>
      <c r="E562" s="468">
        <v>7776</v>
      </c>
      <c r="F562" s="468">
        <v>148967</v>
      </c>
      <c r="H562" s="377">
        <f>D562-BEBR2024!D562</f>
        <v>0</v>
      </c>
    </row>
    <row r="563" spans="1:8" ht="14.1" customHeight="1" x14ac:dyDescent="0.25">
      <c r="A563" s="418" t="s">
        <v>451</v>
      </c>
      <c r="B563" s="407">
        <v>3760</v>
      </c>
      <c r="C563" s="407">
        <v>713</v>
      </c>
      <c r="D563" s="407">
        <v>3047</v>
      </c>
      <c r="E563" s="468">
        <v>0</v>
      </c>
      <c r="F563" s="468">
        <v>3760</v>
      </c>
      <c r="H563" s="377">
        <f>D563-BEBR2024!D563</f>
        <v>0</v>
      </c>
    </row>
    <row r="564" spans="1:8" ht="14.1" customHeight="1" x14ac:dyDescent="0.25">
      <c r="A564" s="418" t="s">
        <v>452</v>
      </c>
      <c r="B564" s="407">
        <v>893</v>
      </c>
      <c r="C564" s="407">
        <v>47</v>
      </c>
      <c r="D564" s="407">
        <v>846</v>
      </c>
      <c r="E564" s="468">
        <v>0</v>
      </c>
      <c r="F564" s="468">
        <v>893</v>
      </c>
      <c r="H564" s="377">
        <f>D564-BEBR2024!D564</f>
        <v>0</v>
      </c>
    </row>
    <row r="565" spans="1:8" ht="14.1" customHeight="1" x14ac:dyDescent="0.25">
      <c r="A565" s="418" t="s">
        <v>453</v>
      </c>
      <c r="B565" s="407">
        <v>627</v>
      </c>
      <c r="C565" s="407">
        <v>-15</v>
      </c>
      <c r="D565" s="407">
        <v>642</v>
      </c>
      <c r="E565" s="468">
        <v>0</v>
      </c>
      <c r="F565" s="468">
        <v>627</v>
      </c>
      <c r="H565" s="377">
        <f>D565-BEBR2024!D565</f>
        <v>0</v>
      </c>
    </row>
    <row r="566" spans="1:8" ht="14.1" customHeight="1" x14ac:dyDescent="0.25">
      <c r="A566" s="418" t="s">
        <v>454</v>
      </c>
      <c r="B566" s="407">
        <v>948</v>
      </c>
      <c r="C566" s="407">
        <v>170</v>
      </c>
      <c r="D566" s="407">
        <v>778</v>
      </c>
      <c r="E566" s="468">
        <v>0</v>
      </c>
      <c r="F566" s="468">
        <v>948</v>
      </c>
      <c r="H566" s="377">
        <f>D566-BEBR2024!D566</f>
        <v>0</v>
      </c>
    </row>
    <row r="567" spans="1:8" ht="14.1" customHeight="1" x14ac:dyDescent="0.25">
      <c r="A567" s="418" t="s">
        <v>455</v>
      </c>
      <c r="B567" s="407">
        <v>31337</v>
      </c>
      <c r="C567" s="407">
        <v>15607</v>
      </c>
      <c r="D567" s="407">
        <v>15730</v>
      </c>
      <c r="E567" s="468">
        <v>0</v>
      </c>
      <c r="F567" s="468">
        <v>31337</v>
      </c>
      <c r="H567" s="377">
        <f>D567-BEBR2024!D567</f>
        <v>0</v>
      </c>
    </row>
    <row r="568" spans="1:8" ht="14.1" customHeight="1" x14ac:dyDescent="0.25">
      <c r="A568" s="418" t="s">
        <v>143</v>
      </c>
      <c r="B568" s="407">
        <v>119178</v>
      </c>
      <c r="C568" s="407">
        <v>10469</v>
      </c>
      <c r="D568" s="407">
        <v>108709</v>
      </c>
      <c r="E568" s="468">
        <v>7776</v>
      </c>
      <c r="F568" s="468">
        <v>111402</v>
      </c>
      <c r="H568" s="377">
        <f>D568-BEBR2024!D568</f>
        <v>0</v>
      </c>
    </row>
    <row r="569" spans="1:8" ht="14.1" customHeight="1" x14ac:dyDescent="0.25">
      <c r="A569" s="418" t="s">
        <v>516</v>
      </c>
      <c r="B569" s="408" t="s">
        <v>516</v>
      </c>
      <c r="C569" s="408" t="s">
        <v>516</v>
      </c>
      <c r="D569" s="468" t="s">
        <v>516</v>
      </c>
      <c r="E569" s="468" t="s">
        <v>516</v>
      </c>
      <c r="F569" s="468" t="s">
        <v>516</v>
      </c>
      <c r="H569" s="377"/>
    </row>
    <row r="570" spans="1:8" ht="14.1" customHeight="1" x14ac:dyDescent="0.25">
      <c r="A570" s="403" t="s">
        <v>578</v>
      </c>
      <c r="B570" s="407">
        <v>46519</v>
      </c>
      <c r="C570" s="407">
        <v>3045</v>
      </c>
      <c r="D570" s="407">
        <v>43474</v>
      </c>
      <c r="E570" s="468">
        <v>2477</v>
      </c>
      <c r="F570" s="468">
        <v>44042</v>
      </c>
      <c r="H570" s="377">
        <f>D570-BEBR2024!D570</f>
        <v>0</v>
      </c>
    </row>
    <row r="571" spans="1:8" ht="14.1" customHeight="1" x14ac:dyDescent="0.25">
      <c r="A571" s="418" t="s">
        <v>457</v>
      </c>
      <c r="B571" s="407">
        <v>758</v>
      </c>
      <c r="C571" s="407">
        <v>47</v>
      </c>
      <c r="D571" s="407">
        <v>711</v>
      </c>
      <c r="E571" s="468">
        <v>0</v>
      </c>
      <c r="F571" s="468">
        <v>758</v>
      </c>
      <c r="H571" s="377">
        <f>D571-BEBR2024!D571</f>
        <v>0</v>
      </c>
    </row>
    <row r="572" spans="1:8" ht="14.1" customHeight="1" x14ac:dyDescent="0.25">
      <c r="A572" s="418" t="s">
        <v>458</v>
      </c>
      <c r="B572" s="407">
        <v>6962</v>
      </c>
      <c r="C572" s="407">
        <v>227</v>
      </c>
      <c r="D572" s="407">
        <v>6735</v>
      </c>
      <c r="E572" s="468">
        <v>0</v>
      </c>
      <c r="F572" s="468">
        <v>6962</v>
      </c>
      <c r="H572" s="377">
        <f>D572-BEBR2024!D572</f>
        <v>0</v>
      </c>
    </row>
    <row r="573" spans="1:8" ht="14.1" customHeight="1" x14ac:dyDescent="0.25">
      <c r="A573" s="418" t="s">
        <v>143</v>
      </c>
      <c r="B573" s="407">
        <v>38799</v>
      </c>
      <c r="C573" s="407">
        <v>2771</v>
      </c>
      <c r="D573" s="407">
        <v>36028</v>
      </c>
      <c r="E573" s="468">
        <v>2477</v>
      </c>
      <c r="F573" s="468">
        <v>36322</v>
      </c>
      <c r="H573" s="377">
        <f>D573-BEBR2024!D573</f>
        <v>0</v>
      </c>
    </row>
    <row r="574" spans="1:8" ht="14.1" customHeight="1" x14ac:dyDescent="0.25">
      <c r="A574" s="418" t="s">
        <v>516</v>
      </c>
      <c r="B574" s="408" t="s">
        <v>516</v>
      </c>
      <c r="C574" s="408" t="s">
        <v>516</v>
      </c>
      <c r="D574" s="468" t="s">
        <v>516</v>
      </c>
      <c r="E574" s="468" t="s">
        <v>516</v>
      </c>
      <c r="F574" s="468" t="s">
        <v>516</v>
      </c>
      <c r="H574" s="377"/>
    </row>
    <row r="575" spans="1:8" ht="14.1" customHeight="1" x14ac:dyDescent="0.25">
      <c r="A575" s="403" t="s">
        <v>579</v>
      </c>
      <c r="B575" s="407">
        <v>21802</v>
      </c>
      <c r="C575" s="407">
        <v>6</v>
      </c>
      <c r="D575" s="407">
        <v>21796</v>
      </c>
      <c r="E575" s="468">
        <v>1470</v>
      </c>
      <c r="F575" s="468">
        <v>20332</v>
      </c>
      <c r="H575" s="377">
        <f>D575-BEBR2024!D575</f>
        <v>0</v>
      </c>
    </row>
    <row r="576" spans="1:8" ht="14.1" customHeight="1" x14ac:dyDescent="0.25">
      <c r="A576" s="418" t="s">
        <v>460</v>
      </c>
      <c r="B576" s="407">
        <v>7062</v>
      </c>
      <c r="C576" s="407">
        <v>164</v>
      </c>
      <c r="D576" s="407">
        <v>6898</v>
      </c>
      <c r="E576" s="468">
        <v>0</v>
      </c>
      <c r="F576" s="468">
        <v>7062</v>
      </c>
      <c r="H576" s="377">
        <f>D576-BEBR2024!D576</f>
        <v>0</v>
      </c>
    </row>
    <row r="577" spans="1:8" ht="14.1" customHeight="1" x14ac:dyDescent="0.25">
      <c r="A577" s="418" t="s">
        <v>143</v>
      </c>
      <c r="B577" s="407">
        <v>14740</v>
      </c>
      <c r="C577" s="407">
        <v>-158</v>
      </c>
      <c r="D577" s="407">
        <v>14898</v>
      </c>
      <c r="E577" s="468">
        <v>1470</v>
      </c>
      <c r="F577" s="468">
        <v>13270</v>
      </c>
      <c r="H577" s="377">
        <f>D577-BEBR2024!D577</f>
        <v>0</v>
      </c>
    </row>
    <row r="578" spans="1:8" ht="14.1" customHeight="1" x14ac:dyDescent="0.25">
      <c r="A578" s="418" t="s">
        <v>516</v>
      </c>
      <c r="B578" s="408" t="s">
        <v>516</v>
      </c>
      <c r="C578" s="408" t="s">
        <v>516</v>
      </c>
      <c r="D578" s="468" t="s">
        <v>516</v>
      </c>
      <c r="E578" s="468" t="s">
        <v>516</v>
      </c>
      <c r="F578" s="468" t="s">
        <v>516</v>
      </c>
      <c r="H578" s="377"/>
    </row>
    <row r="579" spans="1:8" ht="14.1" customHeight="1" x14ac:dyDescent="0.25">
      <c r="A579" s="403" t="s">
        <v>580</v>
      </c>
      <c r="B579" s="407">
        <v>16100</v>
      </c>
      <c r="C579" s="407">
        <v>-47</v>
      </c>
      <c r="D579" s="407">
        <v>16147</v>
      </c>
      <c r="E579" s="468">
        <v>4218</v>
      </c>
      <c r="F579" s="468">
        <v>11882</v>
      </c>
      <c r="H579" s="377">
        <f>D579-BEBR2024!D579</f>
        <v>0</v>
      </c>
    </row>
    <row r="580" spans="1:8" ht="14.1" customHeight="1" x14ac:dyDescent="0.25">
      <c r="A580" s="418" t="s">
        <v>462</v>
      </c>
      <c r="B580" s="407">
        <v>1979</v>
      </c>
      <c r="C580" s="407">
        <v>-7</v>
      </c>
      <c r="D580" s="407">
        <v>1986</v>
      </c>
      <c r="E580" s="468">
        <v>0</v>
      </c>
      <c r="F580" s="468">
        <v>1979</v>
      </c>
      <c r="H580" s="377">
        <f>D580-BEBR2024!D580</f>
        <v>0</v>
      </c>
    </row>
    <row r="581" spans="1:8" ht="14.1" customHeight="1" x14ac:dyDescent="0.25">
      <c r="A581" s="418" t="s">
        <v>463</v>
      </c>
      <c r="B581" s="407">
        <v>236</v>
      </c>
      <c r="C581" s="407">
        <v>12</v>
      </c>
      <c r="D581" s="407">
        <v>224</v>
      </c>
      <c r="E581" s="468">
        <v>0</v>
      </c>
      <c r="F581" s="468">
        <v>236</v>
      </c>
      <c r="H581" s="377">
        <f>D581-BEBR2024!D581</f>
        <v>0</v>
      </c>
    </row>
    <row r="582" spans="1:8" ht="14.1" customHeight="1" x14ac:dyDescent="0.25">
      <c r="A582" s="418" t="s">
        <v>464</v>
      </c>
      <c r="B582" s="407">
        <v>451</v>
      </c>
      <c r="C582" s="407">
        <v>73</v>
      </c>
      <c r="D582" s="407">
        <v>378</v>
      </c>
      <c r="E582" s="468">
        <v>0</v>
      </c>
      <c r="F582" s="468">
        <v>451</v>
      </c>
      <c r="H582" s="377">
        <f>D582-BEBR2024!D582</f>
        <v>0</v>
      </c>
    </row>
    <row r="583" spans="1:8" ht="14.1" customHeight="1" x14ac:dyDescent="0.25">
      <c r="A583" s="418" t="s">
        <v>143</v>
      </c>
      <c r="B583" s="407">
        <v>13434</v>
      </c>
      <c r="C583" s="407">
        <v>-125</v>
      </c>
      <c r="D583" s="407">
        <v>13559</v>
      </c>
      <c r="E583" s="468">
        <v>4218</v>
      </c>
      <c r="F583" s="468">
        <v>9216</v>
      </c>
      <c r="H583" s="377">
        <f>D583-BEBR2024!D583</f>
        <v>0</v>
      </c>
    </row>
    <row r="584" spans="1:8" ht="14.1" customHeight="1" x14ac:dyDescent="0.25">
      <c r="A584" s="418" t="s">
        <v>516</v>
      </c>
      <c r="B584" s="408" t="s">
        <v>516</v>
      </c>
      <c r="C584" s="408" t="s">
        <v>516</v>
      </c>
      <c r="D584" s="468" t="s">
        <v>516</v>
      </c>
      <c r="E584" s="468" t="s">
        <v>516</v>
      </c>
      <c r="F584" s="468" t="s">
        <v>516</v>
      </c>
      <c r="H584" s="377"/>
    </row>
    <row r="585" spans="1:8" ht="14.1" customHeight="1" x14ac:dyDescent="0.25">
      <c r="A585" s="403" t="s">
        <v>581</v>
      </c>
      <c r="B585" s="407">
        <v>594643</v>
      </c>
      <c r="C585" s="407">
        <v>41100</v>
      </c>
      <c r="D585" s="407">
        <v>553543</v>
      </c>
      <c r="E585" s="468">
        <v>1791</v>
      </c>
      <c r="F585" s="468">
        <v>592852</v>
      </c>
      <c r="H585" s="377">
        <f>D585-BEBR2024!D585</f>
        <v>0</v>
      </c>
    </row>
    <row r="586" spans="1:8" ht="14.1" customHeight="1" x14ac:dyDescent="0.25">
      <c r="A586" s="418" t="s">
        <v>466</v>
      </c>
      <c r="B586" s="407">
        <v>84891</v>
      </c>
      <c r="C586" s="407">
        <v>13403</v>
      </c>
      <c r="D586" s="407">
        <v>71488</v>
      </c>
      <c r="E586" s="468">
        <v>29</v>
      </c>
      <c r="F586" s="468">
        <v>84862</v>
      </c>
      <c r="H586" s="377">
        <f>D586-BEBR2024!D586</f>
        <v>0</v>
      </c>
    </row>
    <row r="587" spans="1:8" ht="14.1" customHeight="1" x14ac:dyDescent="0.25">
      <c r="A587" s="418" t="s">
        <v>467</v>
      </c>
      <c r="B587" s="407">
        <v>5251</v>
      </c>
      <c r="C587" s="407">
        <v>72</v>
      </c>
      <c r="D587" s="407">
        <v>5179</v>
      </c>
      <c r="E587" s="468">
        <v>0</v>
      </c>
      <c r="F587" s="468">
        <v>5251</v>
      </c>
      <c r="H587" s="377">
        <f>D587-BEBR2024!D587</f>
        <v>0</v>
      </c>
    </row>
    <row r="588" spans="1:8" ht="14.1" customHeight="1" x14ac:dyDescent="0.25">
      <c r="A588" s="418" t="s">
        <v>468</v>
      </c>
      <c r="B588" s="407">
        <v>24009</v>
      </c>
      <c r="C588" s="407">
        <v>1749</v>
      </c>
      <c r="D588" s="407">
        <v>22260</v>
      </c>
      <c r="E588" s="468">
        <v>0</v>
      </c>
      <c r="F588" s="468">
        <v>24009</v>
      </c>
      <c r="H588" s="377">
        <f>D588-BEBR2024!D588</f>
        <v>0</v>
      </c>
    </row>
    <row r="589" spans="1:8" ht="14.1" customHeight="1" x14ac:dyDescent="0.25">
      <c r="A589" s="418" t="s">
        <v>469</v>
      </c>
      <c r="B589" s="407">
        <v>43185</v>
      </c>
      <c r="C589" s="407">
        <v>5834</v>
      </c>
      <c r="D589" s="407">
        <v>37351</v>
      </c>
      <c r="E589" s="468">
        <v>0</v>
      </c>
      <c r="F589" s="468">
        <v>43185</v>
      </c>
      <c r="H589" s="377">
        <f>D589-BEBR2024!D589</f>
        <v>0</v>
      </c>
    </row>
    <row r="590" spans="1:8" ht="14.1" customHeight="1" x14ac:dyDescent="0.25">
      <c r="A590" s="418" t="s">
        <v>470</v>
      </c>
      <c r="B590" s="407">
        <v>98312</v>
      </c>
      <c r="C590" s="407">
        <v>4620</v>
      </c>
      <c r="D590" s="407">
        <v>93692</v>
      </c>
      <c r="E590" s="468">
        <v>0</v>
      </c>
      <c r="F590" s="468">
        <v>98312</v>
      </c>
      <c r="H590" s="377">
        <f>D590-BEBR2024!D590</f>
        <v>0</v>
      </c>
    </row>
    <row r="591" spans="1:8" ht="14.1" customHeight="1" x14ac:dyDescent="0.25">
      <c r="A591" s="418" t="s">
        <v>471</v>
      </c>
      <c r="B591" s="407">
        <v>24981</v>
      </c>
      <c r="C591" s="407">
        <v>1884</v>
      </c>
      <c r="D591" s="407">
        <v>23097</v>
      </c>
      <c r="E591" s="468">
        <v>0</v>
      </c>
      <c r="F591" s="468">
        <v>24981</v>
      </c>
      <c r="H591" s="377">
        <f>D591-BEBR2024!D591</f>
        <v>0</v>
      </c>
    </row>
    <row r="592" spans="1:8" ht="14.1" customHeight="1" x14ac:dyDescent="0.25">
      <c r="A592" s="418" t="s">
        <v>124</v>
      </c>
      <c r="B592" s="407">
        <v>72</v>
      </c>
      <c r="C592" s="407">
        <v>0</v>
      </c>
      <c r="D592" s="407">
        <v>72</v>
      </c>
      <c r="E592" s="468">
        <v>0</v>
      </c>
      <c r="F592" s="468">
        <v>72</v>
      </c>
      <c r="H592" s="377">
        <f>D592-BEBR2024!D592</f>
        <v>0</v>
      </c>
    </row>
    <row r="593" spans="1:8" ht="14.1" customHeight="1" x14ac:dyDescent="0.25">
      <c r="A593" s="418" t="s">
        <v>472</v>
      </c>
      <c r="B593" s="407">
        <v>13008</v>
      </c>
      <c r="C593" s="407">
        <v>50</v>
      </c>
      <c r="D593" s="407">
        <v>12958</v>
      </c>
      <c r="E593" s="468">
        <v>0</v>
      </c>
      <c r="F593" s="468">
        <v>13008</v>
      </c>
      <c r="H593" s="377">
        <f>D593-BEBR2024!D593</f>
        <v>0</v>
      </c>
    </row>
    <row r="594" spans="1:8" ht="14.1" customHeight="1" x14ac:dyDescent="0.25">
      <c r="A594" s="418" t="s">
        <v>473</v>
      </c>
      <c r="B594" s="407">
        <v>3034</v>
      </c>
      <c r="C594" s="407">
        <v>192</v>
      </c>
      <c r="D594" s="407">
        <v>2842</v>
      </c>
      <c r="E594" s="468">
        <v>0</v>
      </c>
      <c r="F594" s="468">
        <v>3034</v>
      </c>
      <c r="H594" s="377">
        <f>D594-BEBR2024!D594</f>
        <v>0</v>
      </c>
    </row>
    <row r="595" spans="1:8" ht="14.1" customHeight="1" x14ac:dyDescent="0.25">
      <c r="A595" s="418" t="s">
        <v>474</v>
      </c>
      <c r="B595" s="407">
        <v>32542</v>
      </c>
      <c r="C595" s="407">
        <v>2400</v>
      </c>
      <c r="D595" s="407">
        <v>30142</v>
      </c>
      <c r="E595" s="468">
        <v>0</v>
      </c>
      <c r="F595" s="468">
        <v>32542</v>
      </c>
      <c r="H595" s="377">
        <f>D595-BEBR2024!D595</f>
        <v>0</v>
      </c>
    </row>
    <row r="596" spans="1:8" ht="14.1" customHeight="1" x14ac:dyDescent="0.25">
      <c r="A596" s="418" t="s">
        <v>475</v>
      </c>
      <c r="B596" s="407">
        <v>2103</v>
      </c>
      <c r="C596" s="407">
        <v>117</v>
      </c>
      <c r="D596" s="407">
        <v>1986</v>
      </c>
      <c r="E596" s="468">
        <v>0</v>
      </c>
      <c r="F596" s="468">
        <v>2103</v>
      </c>
      <c r="H596" s="377">
        <f>D596-BEBR2024!D596</f>
        <v>0</v>
      </c>
    </row>
    <row r="597" spans="1:8" ht="14.1" customHeight="1" x14ac:dyDescent="0.25">
      <c r="A597" s="418" t="s">
        <v>476</v>
      </c>
      <c r="B597" s="407">
        <v>14866</v>
      </c>
      <c r="C597" s="407">
        <v>2234</v>
      </c>
      <c r="D597" s="407">
        <v>12632</v>
      </c>
      <c r="E597" s="468">
        <v>0</v>
      </c>
      <c r="F597" s="468">
        <v>14866</v>
      </c>
      <c r="H597" s="377">
        <f>D597-BEBR2024!D597</f>
        <v>0</v>
      </c>
    </row>
    <row r="598" spans="1:8" ht="14.1" customHeight="1" x14ac:dyDescent="0.25">
      <c r="A598" s="418" t="s">
        <v>477</v>
      </c>
      <c r="B598" s="407">
        <v>45140</v>
      </c>
      <c r="C598" s="407">
        <v>2060</v>
      </c>
      <c r="D598" s="407">
        <v>43080</v>
      </c>
      <c r="E598" s="468">
        <v>6</v>
      </c>
      <c r="F598" s="468">
        <v>45134</v>
      </c>
      <c r="H598" s="377">
        <f>D598-BEBR2024!D598</f>
        <v>0</v>
      </c>
    </row>
    <row r="599" spans="1:8" ht="14.1" customHeight="1" x14ac:dyDescent="0.25">
      <c r="A599" s="418" t="s">
        <v>478</v>
      </c>
      <c r="B599" s="407">
        <v>1561</v>
      </c>
      <c r="C599" s="407">
        <v>19</v>
      </c>
      <c r="D599" s="407">
        <v>1542</v>
      </c>
      <c r="E599" s="468">
        <v>0</v>
      </c>
      <c r="F599" s="468">
        <v>1561</v>
      </c>
      <c r="H599" s="377">
        <f>D599-BEBR2024!D599</f>
        <v>0</v>
      </c>
    </row>
    <row r="600" spans="1:8" ht="14.1" customHeight="1" x14ac:dyDescent="0.25">
      <c r="A600" s="418" t="s">
        <v>479</v>
      </c>
      <c r="B600" s="407">
        <v>3428</v>
      </c>
      <c r="C600" s="407">
        <v>64</v>
      </c>
      <c r="D600" s="407">
        <v>3364</v>
      </c>
      <c r="E600" s="468">
        <v>0</v>
      </c>
      <c r="F600" s="468">
        <v>3428</v>
      </c>
      <c r="H600" s="377">
        <f>D600-BEBR2024!D600</f>
        <v>0</v>
      </c>
    </row>
    <row r="601" spans="1:8" ht="14.1" customHeight="1" x14ac:dyDescent="0.25">
      <c r="A601" s="418" t="s">
        <v>480</v>
      </c>
      <c r="B601" s="407">
        <v>65670</v>
      </c>
      <c r="C601" s="407">
        <v>3074</v>
      </c>
      <c r="D601" s="407">
        <v>62596</v>
      </c>
      <c r="E601" s="468">
        <v>0</v>
      </c>
      <c r="F601" s="468">
        <v>65670</v>
      </c>
      <c r="H601" s="377">
        <f>D601-BEBR2024!D601</f>
        <v>0</v>
      </c>
    </row>
    <row r="602" spans="1:8" ht="14.1" customHeight="1" x14ac:dyDescent="0.25">
      <c r="A602" s="418" t="s">
        <v>481</v>
      </c>
      <c r="B602" s="407">
        <v>13493</v>
      </c>
      <c r="C602" s="407">
        <v>628</v>
      </c>
      <c r="D602" s="407">
        <v>12865</v>
      </c>
      <c r="E602" s="468">
        <v>0</v>
      </c>
      <c r="F602" s="468">
        <v>13493</v>
      </c>
      <c r="H602" s="377">
        <f>D602-BEBR2024!D602</f>
        <v>0</v>
      </c>
    </row>
    <row r="603" spans="1:8" ht="14.1" customHeight="1" x14ac:dyDescent="0.25">
      <c r="A603" s="418" t="s">
        <v>143</v>
      </c>
      <c r="B603" s="407">
        <v>119097</v>
      </c>
      <c r="C603" s="407">
        <v>2700</v>
      </c>
      <c r="D603" s="407">
        <v>116397</v>
      </c>
      <c r="E603" s="468">
        <v>1756</v>
      </c>
      <c r="F603" s="468">
        <v>117341</v>
      </c>
      <c r="H603" s="377">
        <f>D603-BEBR2024!D603</f>
        <v>0</v>
      </c>
    </row>
    <row r="604" spans="1:8" ht="14.1" customHeight="1" x14ac:dyDescent="0.25">
      <c r="A604" s="418" t="s">
        <v>516</v>
      </c>
      <c r="B604" s="408" t="s">
        <v>516</v>
      </c>
      <c r="C604" s="408" t="s">
        <v>516</v>
      </c>
      <c r="D604" s="468" t="s">
        <v>516</v>
      </c>
      <c r="E604" s="468" t="s">
        <v>516</v>
      </c>
      <c r="F604" s="468" t="s">
        <v>516</v>
      </c>
      <c r="H604" s="377"/>
    </row>
    <row r="605" spans="1:8" ht="14.1" customHeight="1" x14ac:dyDescent="0.25">
      <c r="A605" s="403" t="s">
        <v>582</v>
      </c>
      <c r="B605" s="407">
        <v>37313</v>
      </c>
      <c r="C605" s="407">
        <v>3549</v>
      </c>
      <c r="D605" s="407">
        <v>33764</v>
      </c>
      <c r="E605" s="468">
        <v>2382</v>
      </c>
      <c r="F605" s="468">
        <v>34931</v>
      </c>
      <c r="H605" s="377">
        <f>D605-BEBR2024!D605</f>
        <v>0</v>
      </c>
    </row>
    <row r="606" spans="1:8" ht="14.1" customHeight="1" x14ac:dyDescent="0.25">
      <c r="A606" s="418" t="s">
        <v>483</v>
      </c>
      <c r="B606" s="407">
        <v>331</v>
      </c>
      <c r="C606" s="407">
        <v>57</v>
      </c>
      <c r="D606" s="407">
        <v>274</v>
      </c>
      <c r="E606" s="468">
        <v>0</v>
      </c>
      <c r="F606" s="468">
        <v>331</v>
      </c>
      <c r="H606" s="377">
        <f>D606-BEBR2024!D606</f>
        <v>0</v>
      </c>
    </row>
    <row r="607" spans="1:8" ht="14.1" customHeight="1" x14ac:dyDescent="0.25">
      <c r="A607" s="418" t="s">
        <v>484</v>
      </c>
      <c r="B607" s="407">
        <v>485</v>
      </c>
      <c r="C607" s="407">
        <v>59</v>
      </c>
      <c r="D607" s="407">
        <v>426</v>
      </c>
      <c r="E607" s="468">
        <v>0</v>
      </c>
      <c r="F607" s="468">
        <v>485</v>
      </c>
      <c r="H607" s="377">
        <f>D607-BEBR2024!D607</f>
        <v>0</v>
      </c>
    </row>
    <row r="608" spans="1:8" ht="14.1" customHeight="1" x14ac:dyDescent="0.25">
      <c r="A608" s="418" t="s">
        <v>143</v>
      </c>
      <c r="B608" s="407">
        <v>36497</v>
      </c>
      <c r="C608" s="407">
        <v>3433</v>
      </c>
      <c r="D608" s="407">
        <v>33064</v>
      </c>
      <c r="E608" s="468">
        <v>2382</v>
      </c>
      <c r="F608" s="468">
        <v>34115</v>
      </c>
      <c r="H608" s="377">
        <f>D608-BEBR2024!D608</f>
        <v>0</v>
      </c>
    </row>
    <row r="609" spans="1:8" ht="14.1" customHeight="1" x14ac:dyDescent="0.25">
      <c r="A609" s="418" t="s">
        <v>516</v>
      </c>
      <c r="B609" s="408" t="s">
        <v>516</v>
      </c>
      <c r="C609" s="407" t="s">
        <v>516</v>
      </c>
      <c r="D609" s="468" t="s">
        <v>516</v>
      </c>
      <c r="E609" s="468" t="s">
        <v>516</v>
      </c>
      <c r="F609" s="468" t="s">
        <v>516</v>
      </c>
      <c r="H609" s="377"/>
    </row>
    <row r="610" spans="1:8" ht="14.1" customHeight="1" x14ac:dyDescent="0.25">
      <c r="A610" s="403" t="s">
        <v>583</v>
      </c>
      <c r="B610" s="407">
        <v>87728</v>
      </c>
      <c r="C610" s="407">
        <v>12423</v>
      </c>
      <c r="D610" s="407">
        <v>75305</v>
      </c>
      <c r="E610" s="468">
        <v>1355</v>
      </c>
      <c r="F610" s="468">
        <v>86373</v>
      </c>
      <c r="H610" s="377">
        <f>D610-BEBR2024!D610</f>
        <v>0</v>
      </c>
    </row>
    <row r="611" spans="1:8" ht="14.1" customHeight="1" x14ac:dyDescent="0.25">
      <c r="A611" s="418" t="s">
        <v>486</v>
      </c>
      <c r="B611" s="407">
        <v>6216</v>
      </c>
      <c r="C611" s="407">
        <v>297</v>
      </c>
      <c r="D611" s="407">
        <v>5919</v>
      </c>
      <c r="E611" s="468">
        <v>31</v>
      </c>
      <c r="F611" s="468">
        <v>6185</v>
      </c>
      <c r="H611" s="377">
        <f>D611-BEBR2024!D611</f>
        <v>0</v>
      </c>
    </row>
    <row r="612" spans="1:8" ht="14.1" customHeight="1" x14ac:dyDescent="0.25">
      <c r="A612" s="418" t="s">
        <v>487</v>
      </c>
      <c r="B612" s="407">
        <v>9857</v>
      </c>
      <c r="C612" s="407">
        <v>3996</v>
      </c>
      <c r="D612" s="407">
        <v>5861</v>
      </c>
      <c r="E612" s="468">
        <v>0</v>
      </c>
      <c r="F612" s="468">
        <v>9857</v>
      </c>
      <c r="H612" s="377">
        <f>D612-BEBR2024!D612</f>
        <v>0</v>
      </c>
    </row>
    <row r="613" spans="1:8" ht="14.1" customHeight="1" x14ac:dyDescent="0.25">
      <c r="A613" s="418" t="s">
        <v>488</v>
      </c>
      <c r="B613" s="407">
        <v>580</v>
      </c>
      <c r="C613" s="407">
        <v>24</v>
      </c>
      <c r="D613" s="407">
        <v>556</v>
      </c>
      <c r="E613" s="468">
        <v>0</v>
      </c>
      <c r="F613" s="468">
        <v>580</v>
      </c>
      <c r="H613" s="377">
        <f>D613-BEBR2024!D613</f>
        <v>0</v>
      </c>
    </row>
    <row r="614" spans="1:8" ht="14.1" customHeight="1" x14ac:dyDescent="0.25">
      <c r="A614" s="418" t="s">
        <v>143</v>
      </c>
      <c r="B614" s="407">
        <v>71075</v>
      </c>
      <c r="C614" s="407">
        <v>8106</v>
      </c>
      <c r="D614" s="407">
        <v>62969</v>
      </c>
      <c r="E614" s="468">
        <v>1324</v>
      </c>
      <c r="F614" s="468">
        <v>69751</v>
      </c>
      <c r="H614" s="377">
        <f>D614-BEBR2024!D614</f>
        <v>0</v>
      </c>
    </row>
    <row r="615" spans="1:8" ht="14.1" customHeight="1" x14ac:dyDescent="0.25">
      <c r="A615" s="418" t="s">
        <v>516</v>
      </c>
      <c r="B615" s="408" t="s">
        <v>516</v>
      </c>
      <c r="C615" s="407" t="s">
        <v>516</v>
      </c>
      <c r="D615" s="468" t="s">
        <v>516</v>
      </c>
      <c r="E615" s="468" t="s">
        <v>516</v>
      </c>
      <c r="F615" s="468" t="s">
        <v>516</v>
      </c>
      <c r="H615" s="377"/>
    </row>
    <row r="616" spans="1:8" ht="14.1" customHeight="1" x14ac:dyDescent="0.25">
      <c r="A616" s="403" t="s">
        <v>584</v>
      </c>
      <c r="B616" s="407">
        <v>26568</v>
      </c>
      <c r="C616" s="407">
        <v>1250</v>
      </c>
      <c r="D616" s="407">
        <v>25318</v>
      </c>
      <c r="E616" s="468">
        <v>2334</v>
      </c>
      <c r="F616" s="468">
        <v>24234</v>
      </c>
      <c r="H616" s="377">
        <f>D616-BEBR2024!D616</f>
        <v>0</v>
      </c>
    </row>
    <row r="617" spans="1:8" ht="14.1" customHeight="1" x14ac:dyDescent="0.25">
      <c r="A617" s="418" t="s">
        <v>490</v>
      </c>
      <c r="B617" s="407">
        <v>279</v>
      </c>
      <c r="C617" s="407">
        <v>-22</v>
      </c>
      <c r="D617" s="407">
        <v>301</v>
      </c>
      <c r="E617" s="468">
        <v>0</v>
      </c>
      <c r="F617" s="468">
        <v>279</v>
      </c>
      <c r="H617" s="377">
        <f>D617-BEBR2024!D617</f>
        <v>0</v>
      </c>
    </row>
    <row r="618" spans="1:8" ht="14.1" customHeight="1" x14ac:dyDescent="0.25">
      <c r="A618" s="418" t="s">
        <v>491</v>
      </c>
      <c r="B618" s="407">
        <v>3613</v>
      </c>
      <c r="C618" s="407">
        <v>-47</v>
      </c>
      <c r="D618" s="407">
        <v>3660</v>
      </c>
      <c r="E618" s="468">
        <v>0</v>
      </c>
      <c r="F618" s="468">
        <v>3613</v>
      </c>
      <c r="H618" s="377">
        <f>D618-BEBR2024!D618</f>
        <v>0</v>
      </c>
    </row>
    <row r="619" spans="1:8" ht="14.1" customHeight="1" x14ac:dyDescent="0.25">
      <c r="A619" s="418" t="s">
        <v>492</v>
      </c>
      <c r="B619" s="407">
        <v>256</v>
      </c>
      <c r="C619" s="407">
        <v>19</v>
      </c>
      <c r="D619" s="407">
        <v>237</v>
      </c>
      <c r="E619" s="468">
        <v>0</v>
      </c>
      <c r="F619" s="468">
        <v>256</v>
      </c>
      <c r="H619" s="377">
        <f>D619-BEBR2024!D619</f>
        <v>0</v>
      </c>
    </row>
    <row r="620" spans="1:8" ht="14.1" customHeight="1" x14ac:dyDescent="0.25">
      <c r="A620" s="418" t="s">
        <v>493</v>
      </c>
      <c r="B620" s="407">
        <v>772</v>
      </c>
      <c r="C620" s="407">
        <v>40</v>
      </c>
      <c r="D620" s="407">
        <v>732</v>
      </c>
      <c r="E620" s="468">
        <v>0</v>
      </c>
      <c r="F620" s="468">
        <v>772</v>
      </c>
      <c r="H620" s="377">
        <f>D620-BEBR2024!D620</f>
        <v>0</v>
      </c>
    </row>
    <row r="621" spans="1:8" ht="14.1" customHeight="1" x14ac:dyDescent="0.25">
      <c r="A621" s="418" t="s">
        <v>494</v>
      </c>
      <c r="B621" s="407">
        <v>353</v>
      </c>
      <c r="C621" s="407">
        <v>-18</v>
      </c>
      <c r="D621" s="407">
        <v>371</v>
      </c>
      <c r="E621" s="468">
        <v>0</v>
      </c>
      <c r="F621" s="468">
        <v>353</v>
      </c>
      <c r="H621" s="377">
        <f>D621-BEBR2024!D621</f>
        <v>0</v>
      </c>
    </row>
    <row r="622" spans="1:8" ht="14.1" customHeight="1" x14ac:dyDescent="0.25">
      <c r="A622" s="418" t="s">
        <v>143</v>
      </c>
      <c r="B622" s="407">
        <v>21295</v>
      </c>
      <c r="C622" s="407">
        <v>1278</v>
      </c>
      <c r="D622" s="407">
        <v>20017</v>
      </c>
      <c r="E622" s="468">
        <v>2334</v>
      </c>
      <c r="F622" s="468">
        <v>18961</v>
      </c>
      <c r="H622" s="377">
        <f>D622-BEBR2024!D622</f>
        <v>0</v>
      </c>
    </row>
    <row r="623" spans="1:8" ht="14.1" customHeight="1" x14ac:dyDescent="0.25">
      <c r="A623" s="418" t="s">
        <v>516</v>
      </c>
      <c r="B623" s="407"/>
      <c r="C623" s="407"/>
      <c r="D623" s="407"/>
      <c r="E623" s="407"/>
      <c r="F623" s="407"/>
      <c r="H623" s="377">
        <f>D623-BEBR2024!D623</f>
        <v>0</v>
      </c>
    </row>
    <row r="624" spans="1:8" ht="14.1" customHeight="1" x14ac:dyDescent="0.25">
      <c r="A624" s="403" t="s">
        <v>585</v>
      </c>
      <c r="B624" s="402">
        <v>23014551</v>
      </c>
      <c r="C624" s="402">
        <v>1476364</v>
      </c>
      <c r="D624" s="402">
        <v>21538187</v>
      </c>
      <c r="E624" s="402">
        <v>107402</v>
      </c>
      <c r="F624" s="402">
        <v>22907149</v>
      </c>
      <c r="H624" s="377">
        <f>D624-BEBR2024!D624</f>
        <v>0</v>
      </c>
    </row>
    <row r="625" spans="1:8" ht="14.1" customHeight="1" x14ac:dyDescent="0.25">
      <c r="A625" s="418" t="s">
        <v>586</v>
      </c>
      <c r="B625" s="408">
        <v>11520405</v>
      </c>
      <c r="C625" s="408">
        <v>688632</v>
      </c>
      <c r="D625" s="408">
        <v>10831773</v>
      </c>
      <c r="E625" s="408">
        <v>18398</v>
      </c>
      <c r="F625" s="408">
        <v>11502007</v>
      </c>
      <c r="H625" s="377">
        <f>D625-BEBR2024!D625</f>
        <v>0</v>
      </c>
    </row>
    <row r="626" spans="1:8" ht="14.1" customHeight="1" x14ac:dyDescent="0.25">
      <c r="A626" s="418" t="s">
        <v>143</v>
      </c>
      <c r="B626" s="408">
        <v>11494146</v>
      </c>
      <c r="C626" s="408">
        <v>787732</v>
      </c>
      <c r="D626" s="408">
        <v>10706414</v>
      </c>
      <c r="E626" s="408">
        <v>89004</v>
      </c>
      <c r="F626" s="408">
        <v>11405142</v>
      </c>
      <c r="H626" s="377">
        <f>D626-BEBR2024!D626</f>
        <v>0</v>
      </c>
    </row>
    <row r="627" spans="1:8" ht="14.1" customHeight="1" x14ac:dyDescent="0.25">
      <c r="A627" s="409"/>
      <c r="B627" s="401"/>
      <c r="C627" s="401"/>
      <c r="D627" s="408"/>
      <c r="E627" s="408"/>
      <c r="F627" s="408"/>
    </row>
    <row r="628" spans="1:8" ht="14.1" customHeight="1" x14ac:dyDescent="0.25">
      <c r="A628" s="417" t="s">
        <v>497</v>
      </c>
      <c r="B628" s="401"/>
      <c r="C628" s="401"/>
      <c r="D628" s="408"/>
      <c r="E628" s="408"/>
      <c r="F628" s="408"/>
    </row>
    <row r="629" spans="1:8" ht="14.1" customHeight="1" x14ac:dyDescent="0.25">
      <c r="A629" s="416" t="s">
        <v>498</v>
      </c>
      <c r="B629" s="401"/>
      <c r="C629" s="401"/>
      <c r="D629" s="408"/>
      <c r="E629" s="408"/>
      <c r="F629" s="408"/>
    </row>
    <row r="630" spans="1:8" ht="14.1" customHeight="1" x14ac:dyDescent="0.25">
      <c r="A630" s="416" t="s">
        <v>499</v>
      </c>
      <c r="B630" s="401"/>
      <c r="C630" s="401"/>
      <c r="D630" s="401"/>
      <c r="E630" s="401"/>
      <c r="F630" s="401"/>
    </row>
    <row r="631" spans="1:8" ht="14.1" customHeight="1" x14ac:dyDescent="0.25">
      <c r="A631" s="401"/>
      <c r="B631" s="401"/>
      <c r="C631" s="401"/>
      <c r="D631" s="401"/>
      <c r="E631" s="401"/>
      <c r="F631" s="401"/>
    </row>
    <row r="632" spans="1:8" ht="14.1" customHeight="1" x14ac:dyDescent="0.25">
      <c r="A632" s="481" t="s">
        <v>591</v>
      </c>
      <c r="B632" s="482"/>
      <c r="C632" s="482"/>
      <c r="D632" s="482"/>
      <c r="E632" s="482"/>
      <c r="F632" s="482"/>
    </row>
  </sheetData>
  <mergeCells count="2">
    <mergeCell ref="A1:F1"/>
    <mergeCell ref="A632:F632"/>
  </mergeCells>
  <conditionalFormatting sqref="B63:B89">
    <cfRule type="expression" dxfId="469" priority="60" stopIfTrue="1">
      <formula>NOT(ISERROR(SEARCH("County",B63)))</formula>
    </cfRule>
  </conditionalFormatting>
  <conditionalFormatting sqref="B344:B360">
    <cfRule type="expression" dxfId="468" priority="2" stopIfTrue="1">
      <formula>NOT(ISERROR(SEARCH("County",B344)))</formula>
    </cfRule>
  </conditionalFormatting>
  <conditionalFormatting sqref="B8:C23">
    <cfRule type="expression" dxfId="467" priority="5" stopIfTrue="1">
      <formula>NOT(ISERROR(SEARCH("County",B8)))</formula>
    </cfRule>
  </conditionalFormatting>
  <conditionalFormatting sqref="B25:C33">
    <cfRule type="expression" dxfId="466" priority="6" stopIfTrue="1">
      <formula>NOT(ISERROR(SEARCH("County",B25)))</formula>
    </cfRule>
  </conditionalFormatting>
  <conditionalFormatting sqref="B35:C40">
    <cfRule type="expression" dxfId="465" priority="7" stopIfTrue="1">
      <formula>NOT(ISERROR(SEARCH("County",B35)))</formula>
    </cfRule>
  </conditionalFormatting>
  <conditionalFormatting sqref="B42:C61">
    <cfRule type="expression" dxfId="464" priority="8" stopIfTrue="1">
      <formula>NOT(ISERROR(SEARCH("County",B42)))</formula>
    </cfRule>
  </conditionalFormatting>
  <conditionalFormatting sqref="B90:C98">
    <cfRule type="expression" dxfId="463" priority="9" stopIfTrue="1">
      <formula>NOT(ISERROR(SEARCH("County",B90)))</formula>
    </cfRule>
  </conditionalFormatting>
  <conditionalFormatting sqref="B100:C120">
    <cfRule type="expression" dxfId="462" priority="10" stopIfTrue="1">
      <formula>NOT(ISERROR(SEARCH("County",B100)))</formula>
    </cfRule>
  </conditionalFormatting>
  <conditionalFormatting sqref="B122:C125">
    <cfRule type="expression" dxfId="461" priority="11" stopIfTrue="1">
      <formula>NOT(ISERROR(SEARCH("County",B122)))</formula>
    </cfRule>
  </conditionalFormatting>
  <conditionalFormatting sqref="B127:C129">
    <cfRule type="expression" dxfId="460" priority="12" stopIfTrue="1">
      <formula>NOT(ISERROR(SEARCH("County",B127)))</formula>
    </cfRule>
  </conditionalFormatting>
  <conditionalFormatting sqref="B131:C146">
    <cfRule type="expression" dxfId="459" priority="13" stopIfTrue="1">
      <formula>NOT(ISERROR(SEARCH("County",B131)))</formula>
    </cfRule>
  </conditionalFormatting>
  <conditionalFormatting sqref="B148:C154">
    <cfRule type="expression" dxfId="458" priority="14" stopIfTrue="1">
      <formula>NOT(ISERROR(SEARCH("County",B148)))</formula>
    </cfRule>
  </conditionalFormatting>
  <conditionalFormatting sqref="B156:C159">
    <cfRule type="expression" dxfId="457" priority="15" stopIfTrue="1">
      <formula>NOT(ISERROR(SEARCH("County",B156)))</formula>
    </cfRule>
  </conditionalFormatting>
  <conditionalFormatting sqref="B161:C168">
    <cfRule type="expression" dxfId="456" priority="16" stopIfTrue="1">
      <formula>NOT(ISERROR(SEARCH("County",B161)))</formula>
    </cfRule>
  </conditionalFormatting>
  <conditionalFormatting sqref="B170:C174">
    <cfRule type="expression" dxfId="455" priority="17" stopIfTrue="1">
      <formula>NOT(ISERROR(SEARCH("County",B170)))</formula>
    </cfRule>
  </conditionalFormatting>
  <conditionalFormatting sqref="B176:C178">
    <cfRule type="expression" dxfId="454" priority="18" stopIfTrue="1">
      <formula>NOT(ISERROR(SEARCH("County",B176)))</formula>
    </cfRule>
  </conditionalFormatting>
  <conditionalFormatting sqref="B180:C183">
    <cfRule type="expression" dxfId="453" priority="19" stopIfTrue="1">
      <formula>NOT(ISERROR(SEARCH("County",B180)))</formula>
    </cfRule>
  </conditionalFormatting>
  <conditionalFormatting sqref="B185:C189">
    <cfRule type="expression" dxfId="452" priority="20" stopIfTrue="1">
      <formula>NOT(ISERROR(SEARCH("County",B185)))</formula>
    </cfRule>
  </conditionalFormatting>
  <conditionalFormatting sqref="B191:C195">
    <cfRule type="expression" dxfId="451" priority="21" stopIfTrue="1">
      <formula>NOT(ISERROR(SEARCH("County",B191)))</formula>
    </cfRule>
  </conditionalFormatting>
  <conditionalFormatting sqref="B197:C200">
    <cfRule type="expression" dxfId="450" priority="22" stopIfTrue="1">
      <formula>NOT(ISERROR(SEARCH("County",B197)))</formula>
    </cfRule>
  </conditionalFormatting>
  <conditionalFormatting sqref="B202:C217">
    <cfRule type="expression" dxfId="449" priority="23" stopIfTrue="1">
      <formula>NOT(ISERROR(SEARCH("County",B202)))</formula>
    </cfRule>
  </conditionalFormatting>
  <conditionalFormatting sqref="B219:C233">
    <cfRule type="expression" dxfId="448" priority="24" stopIfTrue="1">
      <formula>NOT(ISERROR(SEARCH("County",B219)))</formula>
    </cfRule>
  </conditionalFormatting>
  <conditionalFormatting sqref="B235:C247">
    <cfRule type="expression" dxfId="447" priority="25" stopIfTrue="1">
      <formula>NOT(ISERROR(SEARCH("County",B235)))</formula>
    </cfRule>
  </conditionalFormatting>
  <conditionalFormatting sqref="B249:C255">
    <cfRule type="expression" dxfId="446" priority="26" stopIfTrue="1">
      <formula>NOT(ISERROR(SEARCH("County",B249)))</formula>
    </cfRule>
  </conditionalFormatting>
  <conditionalFormatting sqref="B257:C272">
    <cfRule type="expression" dxfId="445" priority="27" stopIfTrue="1">
      <formula>NOT(ISERROR(SEARCH("County",B257)))</formula>
    </cfRule>
  </conditionalFormatting>
  <conditionalFormatting sqref="B274:C281">
    <cfRule type="expression" dxfId="444" priority="28" stopIfTrue="1">
      <formula>NOT(ISERROR(SEARCH("County",B274)))</formula>
    </cfRule>
  </conditionalFormatting>
  <conditionalFormatting sqref="B283:C285">
    <cfRule type="expression" dxfId="443" priority="29" stopIfTrue="1">
      <formula>NOT(ISERROR(SEARCH("County",B283)))</formula>
    </cfRule>
  </conditionalFormatting>
  <conditionalFormatting sqref="B287:C296">
    <cfRule type="expression" dxfId="442" priority="30" stopIfTrue="1">
      <formula>NOT(ISERROR(SEARCH("County",B287)))</formula>
    </cfRule>
  </conditionalFormatting>
  <conditionalFormatting sqref="B298:C300">
    <cfRule type="expression" dxfId="441" priority="31" stopIfTrue="1">
      <formula>NOT(ISERROR(SEARCH("County",B298)))</formula>
    </cfRule>
  </conditionalFormatting>
  <conditionalFormatting sqref="B302:C306">
    <cfRule type="expression" dxfId="440" priority="32" stopIfTrue="1">
      <formula>NOT(ISERROR(SEARCH("County",B302)))</formula>
    </cfRule>
  </conditionalFormatting>
  <conditionalFormatting sqref="B308:C315">
    <cfRule type="expression" dxfId="439" priority="33" stopIfTrue="1">
      <formula>NOT(ISERROR(SEARCH("County",B308)))</formula>
    </cfRule>
  </conditionalFormatting>
  <conditionalFormatting sqref="B317:C323">
    <cfRule type="expression" dxfId="438" priority="34" stopIfTrue="1">
      <formula>NOT(ISERROR(SEARCH("County",B317)))</formula>
    </cfRule>
  </conditionalFormatting>
  <conditionalFormatting sqref="B325:C331">
    <cfRule type="expression" dxfId="437" priority="3" stopIfTrue="1">
      <formula>NOT(ISERROR(SEARCH("County",B325)))</formula>
    </cfRule>
  </conditionalFormatting>
  <conditionalFormatting sqref="B333:C334">
    <cfRule type="expression" dxfId="436" priority="36" stopIfTrue="1">
      <formula>NOT(ISERROR(SEARCH("County",B333)))</formula>
    </cfRule>
  </conditionalFormatting>
  <conditionalFormatting sqref="B361:C368">
    <cfRule type="expression" dxfId="435" priority="35" stopIfTrue="1">
      <formula>NOT(ISERROR(SEARCH("County",B361)))</formula>
    </cfRule>
  </conditionalFormatting>
  <conditionalFormatting sqref="B370:C376">
    <cfRule type="expression" dxfId="434" priority="37" stopIfTrue="1">
      <formula>NOT(ISERROR(SEARCH("County",B370)))</formula>
    </cfRule>
  </conditionalFormatting>
  <conditionalFormatting sqref="B378:C394">
    <cfRule type="expression" dxfId="433" priority="38" stopIfTrue="1">
      <formula>NOT(ISERROR(SEARCH("County",B378)))</formula>
    </cfRule>
  </conditionalFormatting>
  <conditionalFormatting sqref="B396:C398">
    <cfRule type="expression" dxfId="432" priority="39" stopIfTrue="1">
      <formula>NOT(ISERROR(SEARCH("County",B396)))</formula>
    </cfRule>
  </conditionalFormatting>
  <conditionalFormatting sqref="B400:C414">
    <cfRule type="expression" dxfId="431" priority="40" stopIfTrue="1">
      <formula>NOT(ISERROR(SEARCH("County",B400)))</formula>
    </cfRule>
  </conditionalFormatting>
  <conditionalFormatting sqref="B416:C419">
    <cfRule type="expression" dxfId="430" priority="41" stopIfTrue="1">
      <formula>NOT(ISERROR(SEARCH("County",B416)))</formula>
    </cfRule>
  </conditionalFormatting>
  <conditionalFormatting sqref="B421:C461">
    <cfRule type="expression" dxfId="429" priority="4" stopIfTrue="1">
      <formula>NOT(ISERROR(SEARCH("County",B421)))</formula>
    </cfRule>
  </conditionalFormatting>
  <conditionalFormatting sqref="B463:C470">
    <cfRule type="expression" dxfId="428" priority="42" stopIfTrue="1">
      <formula>NOT(ISERROR(SEARCH("County",B463)))</formula>
    </cfRule>
  </conditionalFormatting>
  <conditionalFormatting sqref="B472:C472">
    <cfRule type="expression" dxfId="427" priority="45" stopIfTrue="1">
      <formula>NOT(ISERROR(SEARCH("County",B472)))</formula>
    </cfRule>
  </conditionalFormatting>
  <conditionalFormatting sqref="B497:C497">
    <cfRule type="expression" dxfId="426" priority="43" stopIfTrue="1">
      <formula>NOT(ISERROR(SEARCH("County",B497)))</formula>
    </cfRule>
  </conditionalFormatting>
  <conditionalFormatting sqref="B499:C517">
    <cfRule type="expression" dxfId="425" priority="44" stopIfTrue="1">
      <formula>NOT(ISERROR(SEARCH("County",B499)))</formula>
    </cfRule>
  </conditionalFormatting>
  <conditionalFormatting sqref="B519:C525">
    <cfRule type="expression" dxfId="424" priority="46" stopIfTrue="1">
      <formula>NOT(ISERROR(SEARCH("County",B519)))</formula>
    </cfRule>
  </conditionalFormatting>
  <conditionalFormatting sqref="B527:C531">
    <cfRule type="expression" dxfId="423" priority="47" stopIfTrue="1">
      <formula>NOT(ISERROR(SEARCH("County",B527)))</formula>
    </cfRule>
  </conditionalFormatting>
  <conditionalFormatting sqref="B533:C537">
    <cfRule type="expression" dxfId="422" priority="48" stopIfTrue="1">
      <formula>NOT(ISERROR(SEARCH("County",B533)))</formula>
    </cfRule>
  </conditionalFormatting>
  <conditionalFormatting sqref="B539:C543">
    <cfRule type="expression" dxfId="421" priority="49" stopIfTrue="1">
      <formula>NOT(ISERROR(SEARCH("County",B539)))</formula>
    </cfRule>
  </conditionalFormatting>
  <conditionalFormatting sqref="B545:C550">
    <cfRule type="expression" dxfId="420" priority="50" stopIfTrue="1">
      <formula>NOT(ISERROR(SEARCH("County",B545)))</formula>
    </cfRule>
  </conditionalFormatting>
  <conditionalFormatting sqref="B552:C560">
    <cfRule type="expression" dxfId="419" priority="51" stopIfTrue="1">
      <formula>NOT(ISERROR(SEARCH("County",B552)))</formula>
    </cfRule>
  </conditionalFormatting>
  <conditionalFormatting sqref="B562:C562">
    <cfRule type="expression" dxfId="418" priority="54" stopIfTrue="1">
      <formula>NOT(ISERROR(SEARCH("County",B562)))</formula>
    </cfRule>
  </conditionalFormatting>
  <conditionalFormatting sqref="B568:C568">
    <cfRule type="expression" dxfId="417" priority="52" stopIfTrue="1">
      <formula>NOT(ISERROR(SEARCH("County",B568)))</formula>
    </cfRule>
  </conditionalFormatting>
  <conditionalFormatting sqref="B570:C573">
    <cfRule type="expression" dxfId="416" priority="53" stopIfTrue="1">
      <formula>NOT(ISERROR(SEARCH("County",B570)))</formula>
    </cfRule>
  </conditionalFormatting>
  <conditionalFormatting sqref="B575:C577">
    <cfRule type="expression" dxfId="415" priority="55" stopIfTrue="1">
      <formula>NOT(ISERROR(SEARCH("County",B575)))</formula>
    </cfRule>
  </conditionalFormatting>
  <conditionalFormatting sqref="B579:C583">
    <cfRule type="expression" dxfId="414" priority="56" stopIfTrue="1">
      <formula>NOT(ISERROR(SEARCH("County",B579)))</formula>
    </cfRule>
  </conditionalFormatting>
  <conditionalFormatting sqref="B585:C603">
    <cfRule type="expression" dxfId="413" priority="57" stopIfTrue="1">
      <formula>NOT(ISERROR(SEARCH("County",B585)))</formula>
    </cfRule>
  </conditionalFormatting>
  <conditionalFormatting sqref="B605:C608">
    <cfRule type="expression" dxfId="412" priority="58" stopIfTrue="1">
      <formula>NOT(ISERROR(SEARCH("County",B605)))</formula>
    </cfRule>
  </conditionalFormatting>
  <conditionalFormatting sqref="B610:C614">
    <cfRule type="expression" dxfId="411" priority="59" stopIfTrue="1">
      <formula>NOT(ISERROR(SEARCH("County",B610)))</formula>
    </cfRule>
  </conditionalFormatting>
  <conditionalFormatting sqref="C62:C89 B335:B342 C335:C360 B473:B474 C473:C496 B478:B496 B563:B566 C563:C567 C609 C614:C615 B616:C623">
    <cfRule type="expression" dxfId="410" priority="61" stopIfTrue="1">
      <formula>NOT(ISERROR(SEARCH("County",B62)))</formula>
    </cfRule>
  </conditionalFormatting>
  <conditionalFormatting sqref="D623:F623">
    <cfRule type="expression" dxfId="409" priority="1" stopIfTrue="1">
      <formula>NOT(ISERROR(SEARCH("County",D623)))</formula>
    </cfRule>
  </conditionalFormatting>
  <pageMargins left="0.65" right="0.65" top="0.75" bottom="0.75" header="0.4" footer="0.3"/>
  <pageSetup orientation="portrait" horizontalDpi="4294967293" r:id="rId1"/>
  <headerFooter>
    <oddHeader>&amp;C&amp;"-,Bold"&amp;13Table 1. Estimates of Population by County and City in Florida: April 1, 2022</oddHeader>
    <oddFooter>&amp;LBureau of Economic and Business Research, University of Florida&amp;RFlorida Estimates of Population 2022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06C609-27C7-475A-AE88-4BF5CFB5CDFD}">
  <dimension ref="A1:G632"/>
  <sheetViews>
    <sheetView topLeftCell="A48" workbookViewId="0">
      <selection activeCell="A599" sqref="A599"/>
    </sheetView>
  </sheetViews>
  <sheetFormatPr defaultRowHeight="12.75" x14ac:dyDescent="0.2"/>
  <cols>
    <col min="1" max="1" width="24.140625" customWidth="1"/>
    <col min="2" max="2" width="19" customWidth="1"/>
    <col min="3" max="3" width="18.140625" customWidth="1"/>
    <col min="4" max="4" width="19.5703125" customWidth="1"/>
    <col min="5" max="5" width="19.42578125" customWidth="1"/>
    <col min="6" max="6" width="25" customWidth="1"/>
  </cols>
  <sheetData>
    <row r="1" spans="1:7" ht="17.25" x14ac:dyDescent="0.3">
      <c r="A1" s="483" t="s">
        <v>592</v>
      </c>
      <c r="B1" s="483"/>
      <c r="C1" s="483"/>
      <c r="D1" s="483"/>
      <c r="E1" s="483"/>
      <c r="F1" s="483"/>
    </row>
    <row r="3" spans="1:7" ht="15" x14ac:dyDescent="0.25">
      <c r="A3" s="425"/>
      <c r="B3" s="422"/>
      <c r="C3" s="422"/>
      <c r="D3" s="422"/>
      <c r="E3" s="432"/>
      <c r="F3" s="433" t="s">
        <v>505</v>
      </c>
    </row>
    <row r="4" spans="1:7" ht="15" x14ac:dyDescent="0.25">
      <c r="A4" s="437"/>
      <c r="B4" s="436" t="s">
        <v>6</v>
      </c>
      <c r="C4" s="436" t="s">
        <v>6</v>
      </c>
      <c r="D4" s="436" t="s">
        <v>589</v>
      </c>
      <c r="E4" s="436" t="s">
        <v>507</v>
      </c>
      <c r="F4" s="436" t="s">
        <v>7</v>
      </c>
    </row>
    <row r="5" spans="1:7" ht="15" x14ac:dyDescent="0.25">
      <c r="A5" s="437" t="s">
        <v>508</v>
      </c>
      <c r="B5" s="426" t="s">
        <v>7</v>
      </c>
      <c r="C5" s="426" t="s">
        <v>509</v>
      </c>
      <c r="D5" s="426" t="s">
        <v>510</v>
      </c>
      <c r="E5" s="436" t="s">
        <v>6</v>
      </c>
      <c r="F5" s="436" t="s">
        <v>511</v>
      </c>
    </row>
    <row r="6" spans="1:7" ht="15" x14ac:dyDescent="0.25">
      <c r="A6" s="434" t="s">
        <v>512</v>
      </c>
      <c r="B6" s="435">
        <v>45748</v>
      </c>
      <c r="C6" s="427" t="s">
        <v>593</v>
      </c>
      <c r="D6" s="435">
        <v>43922</v>
      </c>
      <c r="E6" s="435">
        <v>45748</v>
      </c>
      <c r="F6" s="435">
        <v>45748</v>
      </c>
    </row>
    <row r="7" spans="1:7" ht="15" x14ac:dyDescent="0.25">
      <c r="A7" s="425"/>
      <c r="B7" s="436"/>
      <c r="C7" s="436"/>
      <c r="D7" s="436"/>
      <c r="E7" s="436"/>
      <c r="F7" s="436"/>
      <c r="G7" t="s">
        <v>514</v>
      </c>
    </row>
    <row r="8" spans="1:7" ht="15" x14ac:dyDescent="0.25">
      <c r="A8" s="442" t="s">
        <v>515</v>
      </c>
      <c r="B8" s="428">
        <v>298485</v>
      </c>
      <c r="C8" s="428">
        <v>20017</v>
      </c>
      <c r="D8" s="428">
        <v>278468</v>
      </c>
      <c r="E8" s="429">
        <v>1019</v>
      </c>
      <c r="F8" s="429">
        <v>297466</v>
      </c>
      <c r="G8" s="443">
        <f>'City Pop Est 2025'!C8-BEBR2025!D8</f>
        <v>0</v>
      </c>
    </row>
    <row r="9" spans="1:7" ht="15" x14ac:dyDescent="0.25">
      <c r="A9" s="440" t="s">
        <v>10</v>
      </c>
      <c r="B9" s="428">
        <v>11353</v>
      </c>
      <c r="C9" s="428">
        <v>779</v>
      </c>
      <c r="D9" s="428">
        <v>10574</v>
      </c>
      <c r="E9" s="429">
        <v>0</v>
      </c>
      <c r="F9" s="429">
        <v>11353</v>
      </c>
      <c r="G9" s="443">
        <f>'City Pop Est 2025'!C9-BEBR2025!D9</f>
        <v>0</v>
      </c>
    </row>
    <row r="10" spans="1:7" ht="15" x14ac:dyDescent="0.25">
      <c r="A10" s="440" t="s">
        <v>11</v>
      </c>
      <c r="B10" s="428">
        <v>1135</v>
      </c>
      <c r="C10" s="428">
        <v>-5</v>
      </c>
      <c r="D10" s="428">
        <v>1140</v>
      </c>
      <c r="E10" s="429">
        <v>0</v>
      </c>
      <c r="F10" s="429">
        <v>1135</v>
      </c>
      <c r="G10" s="443">
        <f>'City Pop Est 2025'!C10-BEBR2025!D10</f>
        <v>0</v>
      </c>
    </row>
    <row r="11" spans="1:7" ht="15" x14ac:dyDescent="0.25">
      <c r="A11" s="440" t="s">
        <v>12</v>
      </c>
      <c r="B11" s="428">
        <v>151275</v>
      </c>
      <c r="C11" s="428">
        <v>10190</v>
      </c>
      <c r="D11" s="428">
        <v>141085</v>
      </c>
      <c r="E11" s="429">
        <v>628</v>
      </c>
      <c r="F11" s="429">
        <v>150647</v>
      </c>
      <c r="G11" s="443">
        <f>'City Pop Est 2025'!C11-BEBR2025!D11</f>
        <v>0</v>
      </c>
    </row>
    <row r="12" spans="1:7" ht="15" x14ac:dyDescent="0.25">
      <c r="A12" s="440" t="s">
        <v>13</v>
      </c>
      <c r="B12" s="428">
        <v>1494</v>
      </c>
      <c r="C12" s="428">
        <v>16</v>
      </c>
      <c r="D12" s="428">
        <v>1478</v>
      </c>
      <c r="E12" s="429">
        <v>0</v>
      </c>
      <c r="F12" s="429">
        <v>1494</v>
      </c>
      <c r="G12" s="443">
        <f>'City Pop Est 2025'!C12-BEBR2025!D12</f>
        <v>0</v>
      </c>
    </row>
    <row r="13" spans="1:7" ht="15" x14ac:dyDescent="0.25">
      <c r="A13" s="440" t="s">
        <v>14</v>
      </c>
      <c r="B13" s="428">
        <v>7131</v>
      </c>
      <c r="C13" s="428">
        <v>916</v>
      </c>
      <c r="D13" s="428">
        <v>6215</v>
      </c>
      <c r="E13" s="429">
        <v>0</v>
      </c>
      <c r="F13" s="429">
        <v>7131</v>
      </c>
      <c r="G13" s="443">
        <f>'City Pop Est 2025'!C13-BEBR2025!D13</f>
        <v>0</v>
      </c>
    </row>
    <row r="14" spans="1:7" ht="15" x14ac:dyDescent="0.25">
      <c r="A14" s="440" t="s">
        <v>15</v>
      </c>
      <c r="B14" s="428">
        <v>306</v>
      </c>
      <c r="C14" s="428">
        <v>-10</v>
      </c>
      <c r="D14" s="428">
        <v>316</v>
      </c>
      <c r="E14" s="429">
        <v>0</v>
      </c>
      <c r="F14" s="429">
        <v>306</v>
      </c>
      <c r="G14" s="443">
        <f>'City Pop Est 2025'!C14-BEBR2025!D14</f>
        <v>0</v>
      </c>
    </row>
    <row r="15" spans="1:7" ht="15" x14ac:dyDescent="0.25">
      <c r="A15" s="440" t="s">
        <v>16</v>
      </c>
      <c r="B15" s="428">
        <v>666</v>
      </c>
      <c r="C15" s="428">
        <v>18</v>
      </c>
      <c r="D15" s="428">
        <v>648</v>
      </c>
      <c r="E15" s="429">
        <v>0</v>
      </c>
      <c r="F15" s="429">
        <v>666</v>
      </c>
      <c r="G15" s="443">
        <f>'City Pop Est 2025'!C15-BEBR2025!D15</f>
        <v>0</v>
      </c>
    </row>
    <row r="16" spans="1:7" ht="15" x14ac:dyDescent="0.25">
      <c r="A16" s="440" t="s">
        <v>17</v>
      </c>
      <c r="B16" s="428">
        <v>9553</v>
      </c>
      <c r="C16" s="428">
        <v>2211</v>
      </c>
      <c r="D16" s="428">
        <v>7342</v>
      </c>
      <c r="E16" s="429">
        <v>0</v>
      </c>
      <c r="F16" s="429">
        <v>9553</v>
      </c>
      <c r="G16" s="443">
        <f>'City Pop Est 2025'!C16-BEBR2025!D16</f>
        <v>0</v>
      </c>
    </row>
    <row r="17" spans="1:7" ht="15" x14ac:dyDescent="0.25">
      <c r="A17" s="440" t="s">
        <v>18</v>
      </c>
      <c r="B17" s="428">
        <v>857</v>
      </c>
      <c r="C17" s="428">
        <v>11</v>
      </c>
      <c r="D17" s="428">
        <v>846</v>
      </c>
      <c r="E17" s="429">
        <v>0</v>
      </c>
      <c r="F17" s="429">
        <v>857</v>
      </c>
      <c r="G17" s="443">
        <f>'City Pop Est 2025'!C17-BEBR2025!D17</f>
        <v>0</v>
      </c>
    </row>
    <row r="18" spans="1:7" ht="15" x14ac:dyDescent="0.25">
      <c r="A18" s="440" t="s">
        <v>143</v>
      </c>
      <c r="B18" s="428">
        <v>114715</v>
      </c>
      <c r="C18" s="428">
        <v>5891</v>
      </c>
      <c r="D18" s="428">
        <v>108824</v>
      </c>
      <c r="E18" s="429">
        <v>391</v>
      </c>
      <c r="F18" s="429">
        <v>114324</v>
      </c>
      <c r="G18" s="443">
        <f>'City Pop Est 2025'!C18-BEBR2025!D18</f>
        <v>0</v>
      </c>
    </row>
    <row r="19" spans="1:7" ht="15" x14ac:dyDescent="0.25">
      <c r="A19" s="440" t="s">
        <v>516</v>
      </c>
      <c r="B19" s="428" t="s">
        <v>516</v>
      </c>
      <c r="C19" s="428" t="s">
        <v>516</v>
      </c>
      <c r="D19" s="428" t="s">
        <v>516</v>
      </c>
      <c r="E19" s="429" t="s">
        <v>516</v>
      </c>
      <c r="F19" s="429" t="s">
        <v>516</v>
      </c>
      <c r="G19" s="443" t="e">
        <f>'City Pop Est 2025'!C19-BEBR2025!D19</f>
        <v>#VALUE!</v>
      </c>
    </row>
    <row r="20" spans="1:7" ht="15" x14ac:dyDescent="0.25">
      <c r="A20" s="442" t="s">
        <v>517</v>
      </c>
      <c r="B20" s="428">
        <v>29139</v>
      </c>
      <c r="C20" s="428">
        <v>880</v>
      </c>
      <c r="D20" s="428">
        <v>28259</v>
      </c>
      <c r="E20" s="429">
        <v>1223</v>
      </c>
      <c r="F20" s="429">
        <v>27916</v>
      </c>
      <c r="G20" s="443">
        <f>'City Pop Est 2025'!C20-BEBR2025!D20</f>
        <v>0</v>
      </c>
    </row>
    <row r="21" spans="1:7" ht="15" x14ac:dyDescent="0.25">
      <c r="A21" s="440" t="s">
        <v>21</v>
      </c>
      <c r="B21" s="428">
        <v>491</v>
      </c>
      <c r="C21" s="428">
        <v>28</v>
      </c>
      <c r="D21" s="428">
        <v>463</v>
      </c>
      <c r="E21" s="429">
        <v>0</v>
      </c>
      <c r="F21" s="429">
        <v>491</v>
      </c>
      <c r="G21" s="443">
        <f>'City Pop Est 2025'!C21-BEBR2025!D21</f>
        <v>0</v>
      </c>
    </row>
    <row r="22" spans="1:7" ht="15" x14ac:dyDescent="0.25">
      <c r="A22" s="440" t="s">
        <v>22</v>
      </c>
      <c r="B22" s="428">
        <v>8162</v>
      </c>
      <c r="C22" s="428">
        <v>858</v>
      </c>
      <c r="D22" s="428">
        <v>7304</v>
      </c>
      <c r="E22" s="429">
        <v>0</v>
      </c>
      <c r="F22" s="429">
        <v>8162</v>
      </c>
      <c r="G22" s="443">
        <f>'City Pop Est 2025'!C22-BEBR2025!D22</f>
        <v>0</v>
      </c>
    </row>
    <row r="23" spans="1:7" ht="15" x14ac:dyDescent="0.25">
      <c r="A23" s="440" t="s">
        <v>143</v>
      </c>
      <c r="B23" s="428">
        <v>20486</v>
      </c>
      <c r="C23" s="428">
        <v>-6</v>
      </c>
      <c r="D23" s="428">
        <v>20492</v>
      </c>
      <c r="E23" s="429">
        <v>1223</v>
      </c>
      <c r="F23" s="429">
        <v>19263</v>
      </c>
      <c r="G23" s="443">
        <f>'City Pop Est 2025'!C23-BEBR2025!D23</f>
        <v>0</v>
      </c>
    </row>
    <row r="24" spans="1:7" ht="15" x14ac:dyDescent="0.25">
      <c r="A24" s="440" t="s">
        <v>516</v>
      </c>
      <c r="B24" s="425" t="s">
        <v>516</v>
      </c>
      <c r="C24" s="425" t="s">
        <v>516</v>
      </c>
      <c r="D24" s="425" t="s">
        <v>516</v>
      </c>
      <c r="E24" s="425" t="s">
        <v>516</v>
      </c>
      <c r="F24" s="425" t="s">
        <v>516</v>
      </c>
      <c r="G24" s="443" t="e">
        <f>'City Pop Est 2025'!C24-BEBR2025!D24</f>
        <v>#VALUE!</v>
      </c>
    </row>
    <row r="25" spans="1:7" ht="15" x14ac:dyDescent="0.25">
      <c r="A25" s="442" t="s">
        <v>518</v>
      </c>
      <c r="B25" s="428">
        <v>199950</v>
      </c>
      <c r="C25" s="428">
        <v>24734</v>
      </c>
      <c r="D25" s="428">
        <v>175216</v>
      </c>
      <c r="E25" s="429">
        <v>1136</v>
      </c>
      <c r="F25" s="429">
        <v>198814</v>
      </c>
      <c r="G25" s="443">
        <f>'City Pop Est 2025'!C25-BEBR2025!D25</f>
        <v>0</v>
      </c>
    </row>
    <row r="26" spans="1:7" ht="15" x14ac:dyDescent="0.25">
      <c r="A26" s="440" t="s">
        <v>24</v>
      </c>
      <c r="B26" s="428">
        <v>15157</v>
      </c>
      <c r="C26" s="428">
        <v>2112</v>
      </c>
      <c r="D26" s="428">
        <v>13045</v>
      </c>
      <c r="E26" s="429">
        <v>0</v>
      </c>
      <c r="F26" s="429">
        <v>15157</v>
      </c>
      <c r="G26" s="443">
        <f>'City Pop Est 2025'!C26-BEBR2025!D26</f>
        <v>0</v>
      </c>
    </row>
    <row r="27" spans="1:7" ht="15" x14ac:dyDescent="0.25">
      <c r="A27" s="440" t="s">
        <v>25</v>
      </c>
      <c r="B27" s="428">
        <v>21733</v>
      </c>
      <c r="C27" s="428">
        <v>3038</v>
      </c>
      <c r="D27" s="428">
        <v>18695</v>
      </c>
      <c r="E27" s="429">
        <v>0</v>
      </c>
      <c r="F27" s="429">
        <v>21733</v>
      </c>
      <c r="G27" s="443">
        <f>'City Pop Est 2025'!C27-BEBR2025!D27</f>
        <v>0</v>
      </c>
    </row>
    <row r="28" spans="1:7" ht="15" x14ac:dyDescent="0.25">
      <c r="A28" s="440" t="s">
        <v>26</v>
      </c>
      <c r="B28" s="428">
        <v>1402</v>
      </c>
      <c r="C28" s="428">
        <v>486</v>
      </c>
      <c r="D28" s="428">
        <v>916</v>
      </c>
      <c r="E28" s="429">
        <v>0</v>
      </c>
      <c r="F28" s="429">
        <v>1402</v>
      </c>
      <c r="G28" s="443">
        <f>'City Pop Est 2025'!C28-BEBR2025!D28</f>
        <v>0</v>
      </c>
    </row>
    <row r="29" spans="1:7" ht="15" x14ac:dyDescent="0.25">
      <c r="A29" s="440" t="s">
        <v>27</v>
      </c>
      <c r="B29" s="428">
        <v>38078</v>
      </c>
      <c r="C29" s="428">
        <v>5139</v>
      </c>
      <c r="D29" s="441">
        <v>32939</v>
      </c>
      <c r="E29" s="429">
        <v>165</v>
      </c>
      <c r="F29" s="429">
        <v>37913</v>
      </c>
      <c r="G29" s="443">
        <f>'City Pop Est 2025'!C29-BEBR2025!D29</f>
        <v>0</v>
      </c>
    </row>
    <row r="30" spans="1:7" ht="15" x14ac:dyDescent="0.25">
      <c r="A30" s="440" t="s">
        <v>28</v>
      </c>
      <c r="B30" s="428">
        <v>19581</v>
      </c>
      <c r="C30" s="428">
        <v>1487</v>
      </c>
      <c r="D30" s="428">
        <v>18094</v>
      </c>
      <c r="E30" s="429">
        <v>0</v>
      </c>
      <c r="F30" s="429">
        <v>19581</v>
      </c>
      <c r="G30" s="443">
        <f>'City Pop Est 2025'!C30-BEBR2025!D30</f>
        <v>0</v>
      </c>
    </row>
    <row r="31" spans="1:7" ht="15" x14ac:dyDescent="0.25">
      <c r="A31" s="440" t="s">
        <v>29</v>
      </c>
      <c r="B31" s="428">
        <v>4608</v>
      </c>
      <c r="C31" s="428">
        <v>598</v>
      </c>
      <c r="D31" s="428">
        <v>4010</v>
      </c>
      <c r="E31" s="429">
        <v>0</v>
      </c>
      <c r="F31" s="429">
        <v>4608</v>
      </c>
      <c r="G31" s="443">
        <f>'City Pop Est 2025'!C31-BEBR2025!D31</f>
        <v>0</v>
      </c>
    </row>
    <row r="32" spans="1:7" ht="15" x14ac:dyDescent="0.25">
      <c r="A32" s="440" t="s">
        <v>30</v>
      </c>
      <c r="B32" s="428">
        <v>9213</v>
      </c>
      <c r="C32" s="428">
        <v>1138</v>
      </c>
      <c r="D32" s="428">
        <v>8075</v>
      </c>
      <c r="E32" s="429">
        <v>0</v>
      </c>
      <c r="F32" s="429">
        <v>9213</v>
      </c>
      <c r="G32" s="443">
        <f>'City Pop Est 2025'!C32-BEBR2025!D32</f>
        <v>0</v>
      </c>
    </row>
    <row r="33" spans="1:7" ht="15" x14ac:dyDescent="0.25">
      <c r="A33" s="440" t="s">
        <v>143</v>
      </c>
      <c r="B33" s="428">
        <v>90178</v>
      </c>
      <c r="C33" s="428">
        <v>10736</v>
      </c>
      <c r="D33" s="428">
        <v>79442</v>
      </c>
      <c r="E33" s="429">
        <v>971</v>
      </c>
      <c r="F33" s="429">
        <v>89207</v>
      </c>
      <c r="G33" s="443">
        <f>'City Pop Est 2025'!C33-BEBR2025!D33</f>
        <v>0</v>
      </c>
    </row>
    <row r="34" spans="1:7" ht="15" x14ac:dyDescent="0.25">
      <c r="A34" s="440" t="s">
        <v>516</v>
      </c>
      <c r="B34" s="430" t="s">
        <v>516</v>
      </c>
      <c r="C34" s="430" t="s">
        <v>516</v>
      </c>
      <c r="D34" s="429" t="s">
        <v>516</v>
      </c>
      <c r="E34" s="429" t="s">
        <v>516</v>
      </c>
      <c r="F34" s="429" t="s">
        <v>516</v>
      </c>
      <c r="G34" s="443" t="e">
        <f>'City Pop Est 2025'!C34-BEBR2025!D34</f>
        <v>#VALUE!</v>
      </c>
    </row>
    <row r="35" spans="1:7" ht="15" x14ac:dyDescent="0.25">
      <c r="A35" s="442" t="s">
        <v>519</v>
      </c>
      <c r="B35" s="428">
        <v>27668</v>
      </c>
      <c r="C35" s="428">
        <v>-635</v>
      </c>
      <c r="D35" s="428">
        <v>28303</v>
      </c>
      <c r="E35" s="429">
        <v>2103</v>
      </c>
      <c r="F35" s="429">
        <v>25565</v>
      </c>
      <c r="G35" s="443">
        <f>'City Pop Est 2025'!C35-BEBR2025!D35</f>
        <v>0</v>
      </c>
    </row>
    <row r="36" spans="1:7" ht="15" x14ac:dyDescent="0.25">
      <c r="A36" s="440" t="s">
        <v>32</v>
      </c>
      <c r="B36" s="428">
        <v>305</v>
      </c>
      <c r="C36" s="428">
        <v>-17</v>
      </c>
      <c r="D36" s="428">
        <v>322</v>
      </c>
      <c r="E36" s="429">
        <v>0</v>
      </c>
      <c r="F36" s="429">
        <v>305</v>
      </c>
      <c r="G36" s="443">
        <f>'City Pop Est 2025'!C36-BEBR2025!D36</f>
        <v>0</v>
      </c>
    </row>
    <row r="37" spans="1:7" ht="15" x14ac:dyDescent="0.25">
      <c r="A37" s="440" t="s">
        <v>520</v>
      </c>
      <c r="B37" s="428">
        <v>498</v>
      </c>
      <c r="C37" s="428">
        <v>47</v>
      </c>
      <c r="D37" s="428">
        <v>451</v>
      </c>
      <c r="E37" s="429">
        <v>0</v>
      </c>
      <c r="F37" s="429">
        <v>498</v>
      </c>
      <c r="G37" s="443">
        <f>'City Pop Est 2025'!C37-BEBR2025!D37</f>
        <v>0</v>
      </c>
    </row>
    <row r="38" spans="1:7" ht="15" x14ac:dyDescent="0.25">
      <c r="A38" s="440" t="s">
        <v>34</v>
      </c>
      <c r="B38" s="428">
        <v>708</v>
      </c>
      <c r="C38" s="428">
        <v>72</v>
      </c>
      <c r="D38" s="428">
        <v>636</v>
      </c>
      <c r="E38" s="429">
        <v>0</v>
      </c>
      <c r="F38" s="429">
        <v>708</v>
      </c>
      <c r="G38" s="443">
        <f>'City Pop Est 2025'!C38-BEBR2025!D38</f>
        <v>0</v>
      </c>
    </row>
    <row r="39" spans="1:7" ht="15" x14ac:dyDescent="0.25">
      <c r="A39" s="440" t="s">
        <v>35</v>
      </c>
      <c r="B39" s="428">
        <v>6174</v>
      </c>
      <c r="C39" s="428">
        <v>378</v>
      </c>
      <c r="D39" s="428">
        <v>5796</v>
      </c>
      <c r="E39" s="429">
        <v>12</v>
      </c>
      <c r="F39" s="429">
        <v>6162</v>
      </c>
      <c r="G39" s="443">
        <f>'City Pop Est 2025'!C39-BEBR2025!D39</f>
        <v>0</v>
      </c>
    </row>
    <row r="40" spans="1:7" ht="15" x14ac:dyDescent="0.25">
      <c r="A40" s="440" t="s">
        <v>521</v>
      </c>
      <c r="B40" s="428">
        <v>19983</v>
      </c>
      <c r="C40" s="428">
        <v>-1115</v>
      </c>
      <c r="D40" s="428">
        <v>21098</v>
      </c>
      <c r="E40" s="429">
        <v>2091</v>
      </c>
      <c r="F40" s="429">
        <v>17892</v>
      </c>
      <c r="G40" s="443">
        <f>'City Pop Est 2025'!C40-BEBR2025!D40</f>
        <v>0</v>
      </c>
    </row>
    <row r="41" spans="1:7" ht="15" x14ac:dyDescent="0.25">
      <c r="A41" s="440" t="s">
        <v>516</v>
      </c>
      <c r="B41" s="430" t="s">
        <v>516</v>
      </c>
      <c r="C41" s="430" t="s">
        <v>516</v>
      </c>
      <c r="D41" s="429" t="s">
        <v>516</v>
      </c>
      <c r="E41" s="429" t="s">
        <v>516</v>
      </c>
      <c r="F41" s="429" t="s">
        <v>516</v>
      </c>
      <c r="G41" s="443" t="e">
        <f>'City Pop Est 2025'!C41-BEBR2025!D41</f>
        <v>#VALUE!</v>
      </c>
    </row>
    <row r="42" spans="1:7" ht="15" x14ac:dyDescent="0.25">
      <c r="A42" s="442" t="s">
        <v>522</v>
      </c>
      <c r="B42" s="428">
        <v>667900</v>
      </c>
      <c r="C42" s="428">
        <v>61288</v>
      </c>
      <c r="D42" s="428">
        <v>606612</v>
      </c>
      <c r="E42" s="429">
        <v>156</v>
      </c>
      <c r="F42" s="429">
        <v>667744</v>
      </c>
      <c r="G42" s="443">
        <f>'City Pop Est 2025'!C42-BEBR2025!D42</f>
        <v>0</v>
      </c>
    </row>
    <row r="43" spans="1:7" ht="15" x14ac:dyDescent="0.25">
      <c r="A43" s="440" t="s">
        <v>38</v>
      </c>
      <c r="B43" s="428">
        <v>9987</v>
      </c>
      <c r="C43" s="428">
        <v>15</v>
      </c>
      <c r="D43" s="428">
        <v>9972</v>
      </c>
      <c r="E43" s="429">
        <v>0</v>
      </c>
      <c r="F43" s="429">
        <v>9987</v>
      </c>
      <c r="G43" s="443">
        <f>'City Pop Est 2025'!C43-BEBR2025!D43</f>
        <v>0</v>
      </c>
    </row>
    <row r="44" spans="1:7" ht="15" x14ac:dyDescent="0.25">
      <c r="A44" s="440" t="s">
        <v>39</v>
      </c>
      <c r="B44" s="428">
        <v>21518</v>
      </c>
      <c r="C44" s="428">
        <v>2477</v>
      </c>
      <c r="D44" s="428">
        <v>19041</v>
      </c>
      <c r="E44" s="429">
        <v>0</v>
      </c>
      <c r="F44" s="429">
        <v>21518</v>
      </c>
      <c r="G44" s="443">
        <f>'City Pop Est 2025'!C44-BEBR2025!D44</f>
        <v>0</v>
      </c>
    </row>
    <row r="45" spans="1:7" ht="15" x14ac:dyDescent="0.25">
      <c r="A45" s="440" t="s">
        <v>40</v>
      </c>
      <c r="B45" s="428">
        <v>11361</v>
      </c>
      <c r="C45" s="428">
        <v>7</v>
      </c>
      <c r="D45" s="428">
        <v>11354</v>
      </c>
      <c r="E45" s="429">
        <v>0</v>
      </c>
      <c r="F45" s="429">
        <v>11361</v>
      </c>
      <c r="G45" s="443">
        <f>'City Pop Est 2025'!C45-BEBR2025!D45</f>
        <v>0</v>
      </c>
    </row>
    <row r="46" spans="1:7" ht="15" x14ac:dyDescent="0.25">
      <c r="A46" s="440" t="s">
        <v>41</v>
      </c>
      <c r="B46" s="428">
        <v>5859</v>
      </c>
      <c r="C46" s="428">
        <v>1350</v>
      </c>
      <c r="D46" s="428">
        <v>4509</v>
      </c>
      <c r="E46" s="429">
        <v>0</v>
      </c>
      <c r="F46" s="429">
        <v>5859</v>
      </c>
      <c r="G46" s="443">
        <f>'City Pop Est 2025'!C46-BEBR2025!D46</f>
        <v>0</v>
      </c>
    </row>
    <row r="47" spans="1:7" ht="15" x14ac:dyDescent="0.25">
      <c r="A47" s="440" t="s">
        <v>42</v>
      </c>
      <c r="B47" s="428">
        <v>3009</v>
      </c>
      <c r="C47" s="428">
        <v>-1</v>
      </c>
      <c r="D47" s="428">
        <v>3010</v>
      </c>
      <c r="E47" s="429">
        <v>0</v>
      </c>
      <c r="F47" s="429">
        <v>3009</v>
      </c>
      <c r="G47" s="443">
        <f>'City Pop Est 2025'!C47-BEBR2025!D47</f>
        <v>0</v>
      </c>
    </row>
    <row r="48" spans="1:7" ht="15" x14ac:dyDescent="0.25">
      <c r="A48" s="440" t="s">
        <v>43</v>
      </c>
      <c r="B48" s="428">
        <v>8998</v>
      </c>
      <c r="C48" s="428">
        <v>-21</v>
      </c>
      <c r="D48" s="428">
        <v>9019</v>
      </c>
      <c r="E48" s="429">
        <v>0</v>
      </c>
      <c r="F48" s="429">
        <v>8998</v>
      </c>
      <c r="G48" s="443">
        <f>'City Pop Est 2025'!C48-BEBR2025!D48</f>
        <v>0</v>
      </c>
    </row>
    <row r="49" spans="1:7" ht="15" x14ac:dyDescent="0.25">
      <c r="A49" s="440" t="s">
        <v>44</v>
      </c>
      <c r="B49" s="428">
        <v>3136</v>
      </c>
      <c r="C49" s="428">
        <v>187</v>
      </c>
      <c r="D49" s="428">
        <v>2949</v>
      </c>
      <c r="E49" s="429">
        <v>0</v>
      </c>
      <c r="F49" s="429">
        <v>3136</v>
      </c>
      <c r="G49" s="443">
        <f>'City Pop Est 2025'!C49-BEBR2025!D49</f>
        <v>0</v>
      </c>
    </row>
    <row r="50" spans="1:7" ht="15" x14ac:dyDescent="0.25">
      <c r="A50" s="440" t="s">
        <v>45</v>
      </c>
      <c r="B50" s="428">
        <v>88499</v>
      </c>
      <c r="C50" s="428">
        <v>3821</v>
      </c>
      <c r="D50" s="441">
        <v>84678</v>
      </c>
      <c r="E50" s="429">
        <v>0</v>
      </c>
      <c r="F50" s="429">
        <v>88499</v>
      </c>
      <c r="G50" s="443">
        <f>'City Pop Est 2025'!C50-BEBR2025!D50</f>
        <v>0</v>
      </c>
    </row>
    <row r="51" spans="1:7" ht="15" x14ac:dyDescent="0.25">
      <c r="A51" s="440" t="s">
        <v>46</v>
      </c>
      <c r="B51" s="428">
        <v>3334</v>
      </c>
      <c r="C51" s="428">
        <v>103</v>
      </c>
      <c r="D51" s="428">
        <v>3231</v>
      </c>
      <c r="E51" s="429">
        <v>0</v>
      </c>
      <c r="F51" s="429">
        <v>3334</v>
      </c>
      <c r="G51" s="443">
        <f>'City Pop Est 2025'!C51-BEBR2025!D51</f>
        <v>0</v>
      </c>
    </row>
    <row r="52" spans="1:7" ht="15" x14ac:dyDescent="0.25">
      <c r="A52" s="440" t="s">
        <v>47</v>
      </c>
      <c r="B52" s="428">
        <v>691</v>
      </c>
      <c r="C52" s="428">
        <v>10</v>
      </c>
      <c r="D52" s="428">
        <v>681</v>
      </c>
      <c r="E52" s="429">
        <v>0</v>
      </c>
      <c r="F52" s="429">
        <v>691</v>
      </c>
      <c r="G52" s="443">
        <f>'City Pop Est 2025'!C52-BEBR2025!D52</f>
        <v>0</v>
      </c>
    </row>
    <row r="53" spans="1:7" ht="15" x14ac:dyDescent="0.25">
      <c r="A53" s="440" t="s">
        <v>48</v>
      </c>
      <c r="B53" s="428">
        <v>146929</v>
      </c>
      <c r="C53" s="428">
        <v>27169</v>
      </c>
      <c r="D53" s="428">
        <v>119760</v>
      </c>
      <c r="E53" s="429">
        <v>0</v>
      </c>
      <c r="F53" s="429">
        <v>146929</v>
      </c>
      <c r="G53" s="443">
        <f>'City Pop Est 2025'!C53-BEBR2025!D53</f>
        <v>0</v>
      </c>
    </row>
    <row r="54" spans="1:7" ht="15" x14ac:dyDescent="0.25">
      <c r="A54" s="440" t="s">
        <v>49</v>
      </c>
      <c r="B54" s="428">
        <v>1189</v>
      </c>
      <c r="C54" s="428">
        <v>-11</v>
      </c>
      <c r="D54" s="428">
        <v>1200</v>
      </c>
      <c r="E54" s="429">
        <v>0</v>
      </c>
      <c r="F54" s="429">
        <v>1189</v>
      </c>
      <c r="G54" s="443">
        <f>'City Pop Est 2025'!C54-BEBR2025!D54</f>
        <v>0</v>
      </c>
    </row>
    <row r="55" spans="1:7" ht="15" x14ac:dyDescent="0.25">
      <c r="A55" s="440" t="s">
        <v>50</v>
      </c>
      <c r="B55" s="428">
        <v>30554</v>
      </c>
      <c r="C55" s="428">
        <v>2876</v>
      </c>
      <c r="D55" s="428">
        <v>27678</v>
      </c>
      <c r="E55" s="429">
        <v>0</v>
      </c>
      <c r="F55" s="429">
        <v>30554</v>
      </c>
      <c r="G55" s="443">
        <f>'City Pop Est 2025'!C55-BEBR2025!D55</f>
        <v>0</v>
      </c>
    </row>
    <row r="56" spans="1:7" ht="15" x14ac:dyDescent="0.25">
      <c r="A56" s="440" t="s">
        <v>51</v>
      </c>
      <c r="B56" s="428">
        <v>11493</v>
      </c>
      <c r="C56" s="428">
        <v>267</v>
      </c>
      <c r="D56" s="428">
        <v>11226</v>
      </c>
      <c r="E56" s="429">
        <v>0</v>
      </c>
      <c r="F56" s="429">
        <v>11493</v>
      </c>
      <c r="G56" s="443">
        <f>'City Pop Est 2025'!C56-BEBR2025!D56</f>
        <v>0</v>
      </c>
    </row>
    <row r="57" spans="1:7" ht="15" x14ac:dyDescent="0.25">
      <c r="A57" s="440" t="s">
        <v>52</v>
      </c>
      <c r="B57" s="428">
        <v>51158</v>
      </c>
      <c r="C57" s="428">
        <v>2369</v>
      </c>
      <c r="D57" s="428">
        <v>48789</v>
      </c>
      <c r="E57" s="429">
        <v>82</v>
      </c>
      <c r="F57" s="429">
        <v>51076</v>
      </c>
      <c r="G57" s="443">
        <f>'City Pop Est 2025'!C57-BEBR2025!D57</f>
        <v>0</v>
      </c>
    </row>
    <row r="58" spans="1:7" ht="15" x14ac:dyDescent="0.25">
      <c r="A58" s="440" t="s">
        <v>53</v>
      </c>
      <c r="B58" s="428">
        <v>32372</v>
      </c>
      <c r="C58" s="428">
        <v>6448</v>
      </c>
      <c r="D58" s="428">
        <v>25924</v>
      </c>
      <c r="E58" s="429">
        <v>0</v>
      </c>
      <c r="F58" s="429">
        <v>32372</v>
      </c>
      <c r="G58" s="443">
        <f>'City Pop Est 2025'!C58-BEBR2025!D58</f>
        <v>0</v>
      </c>
    </row>
    <row r="59" spans="1:7" ht="15" x14ac:dyDescent="0.25">
      <c r="A59" s="440" t="s">
        <v>143</v>
      </c>
      <c r="B59" s="428">
        <v>237813</v>
      </c>
      <c r="C59" s="428">
        <v>14222</v>
      </c>
      <c r="D59" s="428">
        <v>223591</v>
      </c>
      <c r="E59" s="429">
        <v>74</v>
      </c>
      <c r="F59" s="429">
        <v>237739</v>
      </c>
      <c r="G59" s="443">
        <f>'City Pop Est 2025'!C59-BEBR2025!D59</f>
        <v>0</v>
      </c>
    </row>
    <row r="60" spans="1:7" ht="15" x14ac:dyDescent="0.25">
      <c r="A60" s="440" t="s">
        <v>516</v>
      </c>
      <c r="B60" s="428" t="s">
        <v>516</v>
      </c>
      <c r="C60" s="428" t="s">
        <v>516</v>
      </c>
      <c r="D60" s="428" t="s">
        <v>516</v>
      </c>
      <c r="E60" s="429" t="s">
        <v>516</v>
      </c>
      <c r="F60" s="429" t="s">
        <v>516</v>
      </c>
      <c r="G60" s="443" t="e">
        <f>'City Pop Est 2025'!C60-BEBR2025!D60</f>
        <v>#VALUE!</v>
      </c>
    </row>
    <row r="61" spans="1:7" ht="15" x14ac:dyDescent="0.25">
      <c r="A61" s="442" t="s">
        <v>523</v>
      </c>
      <c r="B61" s="428">
        <v>1993535</v>
      </c>
      <c r="C61" s="428">
        <v>49160</v>
      </c>
      <c r="D61" s="428">
        <v>1944375</v>
      </c>
      <c r="E61" s="429">
        <v>894</v>
      </c>
      <c r="F61" s="429">
        <v>1992641</v>
      </c>
      <c r="G61" s="443">
        <f>'City Pop Est 2025'!C61-BEBR2025!D61</f>
        <v>0</v>
      </c>
    </row>
    <row r="62" spans="1:7" ht="15" x14ac:dyDescent="0.25">
      <c r="A62" s="440" t="s">
        <v>55</v>
      </c>
      <c r="B62" s="428">
        <v>57933</v>
      </c>
      <c r="C62" s="428">
        <v>100</v>
      </c>
      <c r="D62" s="428">
        <v>57833</v>
      </c>
      <c r="E62" s="429">
        <v>0</v>
      </c>
      <c r="F62" s="429">
        <v>57933</v>
      </c>
      <c r="G62" s="443">
        <f>'City Pop Est 2025'!C62-BEBR2025!D62</f>
        <v>0</v>
      </c>
    </row>
    <row r="63" spans="1:7" ht="15" x14ac:dyDescent="0.25">
      <c r="A63" s="440" t="s">
        <v>56</v>
      </c>
      <c r="B63" s="428">
        <v>35011</v>
      </c>
      <c r="C63" s="428">
        <v>610</v>
      </c>
      <c r="D63" s="428">
        <v>34401</v>
      </c>
      <c r="E63" s="429">
        <v>5</v>
      </c>
      <c r="F63" s="429">
        <v>35006</v>
      </c>
      <c r="G63" s="443">
        <f>'City Pop Est 2025'!C63-BEBR2025!D63</f>
        <v>0</v>
      </c>
    </row>
    <row r="64" spans="1:7" ht="15" x14ac:dyDescent="0.25">
      <c r="A64" s="440" t="s">
        <v>57</v>
      </c>
      <c r="B64" s="428">
        <v>136062</v>
      </c>
      <c r="C64" s="428">
        <v>1668</v>
      </c>
      <c r="D64" s="428">
        <v>134394</v>
      </c>
      <c r="E64" s="429">
        <v>0</v>
      </c>
      <c r="F64" s="429">
        <v>136062</v>
      </c>
      <c r="G64" s="443">
        <f>'City Pop Est 2025'!C64-BEBR2025!D64</f>
        <v>0</v>
      </c>
    </row>
    <row r="65" spans="1:7" ht="15" x14ac:dyDescent="0.25">
      <c r="A65" s="440" t="s">
        <v>58</v>
      </c>
      <c r="B65" s="428">
        <v>34034</v>
      </c>
      <c r="C65" s="428">
        <v>2311</v>
      </c>
      <c r="D65" s="428">
        <v>31723</v>
      </c>
      <c r="E65" s="429">
        <v>0</v>
      </c>
      <c r="F65" s="429">
        <v>34034</v>
      </c>
      <c r="G65" s="443">
        <f>'City Pop Est 2025'!C65-BEBR2025!D65</f>
        <v>0</v>
      </c>
    </row>
    <row r="66" spans="1:7" ht="15" x14ac:dyDescent="0.25">
      <c r="A66" s="440" t="s">
        <v>59</v>
      </c>
      <c r="B66" s="428">
        <v>107914</v>
      </c>
      <c r="C66" s="428">
        <v>2223</v>
      </c>
      <c r="D66" s="428">
        <v>105691</v>
      </c>
      <c r="E66" s="429">
        <v>41</v>
      </c>
      <c r="F66" s="429">
        <v>107873</v>
      </c>
      <c r="G66" s="443">
        <f>'City Pop Est 2025'!C66-BEBR2025!D66</f>
        <v>0</v>
      </c>
    </row>
    <row r="67" spans="1:7" ht="15" x14ac:dyDescent="0.25">
      <c r="A67" s="440" t="s">
        <v>61</v>
      </c>
      <c r="B67" s="428">
        <v>87712</v>
      </c>
      <c r="C67" s="428">
        <v>853</v>
      </c>
      <c r="D67" s="428">
        <v>86859</v>
      </c>
      <c r="E67" s="429">
        <v>0</v>
      </c>
      <c r="F67" s="429">
        <v>87712</v>
      </c>
      <c r="G67" s="443">
        <f>'City Pop Est 2025'!C69-BEBR2025!D67</f>
        <v>0</v>
      </c>
    </row>
    <row r="68" spans="1:7" ht="15" x14ac:dyDescent="0.25">
      <c r="A68" s="440" t="s">
        <v>62</v>
      </c>
      <c r="B68" s="428">
        <v>192338</v>
      </c>
      <c r="C68" s="428">
        <v>9578</v>
      </c>
      <c r="D68" s="428">
        <v>182760</v>
      </c>
      <c r="E68" s="429">
        <v>63</v>
      </c>
      <c r="F68" s="429">
        <v>192275</v>
      </c>
      <c r="G68" s="443">
        <f>'City Pop Est 2025'!C70-BEBR2025!D68</f>
        <v>0</v>
      </c>
    </row>
    <row r="69" spans="1:7" ht="15" x14ac:dyDescent="0.25">
      <c r="A69" s="440" t="s">
        <v>63</v>
      </c>
      <c r="B69" s="428">
        <v>41819</v>
      </c>
      <c r="C69" s="428">
        <v>602</v>
      </c>
      <c r="D69" s="428">
        <v>41217</v>
      </c>
      <c r="E69" s="429">
        <v>0</v>
      </c>
      <c r="F69" s="429">
        <v>41819</v>
      </c>
      <c r="G69" s="443">
        <f>'City Pop Est 2025'!C71-BEBR2025!D69</f>
        <v>0</v>
      </c>
    </row>
    <row r="70" spans="1:7" ht="15" x14ac:dyDescent="0.25">
      <c r="A70" s="440" t="s">
        <v>64</v>
      </c>
      <c r="B70" s="428">
        <v>1978</v>
      </c>
      <c r="C70" s="428">
        <v>-9</v>
      </c>
      <c r="D70" s="428">
        <v>1987</v>
      </c>
      <c r="E70" s="429">
        <v>0</v>
      </c>
      <c r="F70" s="429">
        <v>1978</v>
      </c>
      <c r="G70" s="443">
        <f>'City Pop Est 2025'!C72-BEBR2025!D70</f>
        <v>0</v>
      </c>
    </row>
    <row r="71" spans="1:7" ht="15" x14ac:dyDescent="0.25">
      <c r="A71" s="440" t="s">
        <v>65</v>
      </c>
      <c r="B71" s="428">
        <v>156997</v>
      </c>
      <c r="C71" s="428">
        <v>3930</v>
      </c>
      <c r="D71" s="428">
        <v>153067</v>
      </c>
      <c r="E71" s="429">
        <v>0</v>
      </c>
      <c r="F71" s="429">
        <v>156997</v>
      </c>
      <c r="G71" s="443">
        <f>'City Pop Est 2025'!C73-BEBR2025!D71</f>
        <v>0</v>
      </c>
    </row>
    <row r="72" spans="1:7" ht="15" x14ac:dyDescent="0.25">
      <c r="A72" s="440" t="s">
        <v>66</v>
      </c>
      <c r="B72" s="428">
        <v>6187</v>
      </c>
      <c r="C72" s="428">
        <v>-11</v>
      </c>
      <c r="D72" s="428">
        <v>6198</v>
      </c>
      <c r="E72" s="429">
        <v>0</v>
      </c>
      <c r="F72" s="429">
        <v>6187</v>
      </c>
      <c r="G72" s="443">
        <f>'City Pop Est 2025'!C74-BEBR2025!D72</f>
        <v>0</v>
      </c>
    </row>
    <row r="73" spans="1:7" ht="15" x14ac:dyDescent="0.25">
      <c r="A73" s="440" t="s">
        <v>67</v>
      </c>
      <c r="B73" s="428">
        <v>36647</v>
      </c>
      <c r="C73" s="428">
        <v>693</v>
      </c>
      <c r="D73" s="428">
        <v>35954</v>
      </c>
      <c r="E73" s="429">
        <v>0</v>
      </c>
      <c r="F73" s="429">
        <v>36647</v>
      </c>
      <c r="G73" s="443">
        <f>'City Pop Est 2025'!C75-BEBR2025!D73</f>
        <v>0</v>
      </c>
    </row>
    <row r="74" spans="1:7" ht="15" x14ac:dyDescent="0.25">
      <c r="A74" s="440" t="s">
        <v>68</v>
      </c>
      <c r="B74" s="428">
        <v>74772</v>
      </c>
      <c r="C74" s="428">
        <v>290</v>
      </c>
      <c r="D74" s="428">
        <v>74482</v>
      </c>
      <c r="E74" s="429">
        <v>0</v>
      </c>
      <c r="F74" s="429">
        <v>74772</v>
      </c>
      <c r="G74" s="443">
        <f>'City Pop Est 2025'!C76-BEBR2025!D74</f>
        <v>0</v>
      </c>
    </row>
    <row r="75" spans="1:7" ht="15" x14ac:dyDescent="0.25">
      <c r="A75" s="440" t="s">
        <v>69</v>
      </c>
      <c r="B75" s="428">
        <v>31</v>
      </c>
      <c r="C75" s="428">
        <v>-2</v>
      </c>
      <c r="D75" s="428">
        <v>33</v>
      </c>
      <c r="E75" s="429">
        <v>0</v>
      </c>
      <c r="F75" s="429">
        <v>31</v>
      </c>
      <c r="G75" s="443">
        <f>'City Pop Est 2025'!C77-BEBR2025!D75</f>
        <v>0</v>
      </c>
    </row>
    <row r="76" spans="1:7" ht="15" x14ac:dyDescent="0.25">
      <c r="A76" s="440" t="s">
        <v>70</v>
      </c>
      <c r="B76" s="428">
        <v>10454</v>
      </c>
      <c r="C76" s="428">
        <v>-32</v>
      </c>
      <c r="D76" s="428">
        <v>10486</v>
      </c>
      <c r="E76" s="429">
        <v>0</v>
      </c>
      <c r="F76" s="429">
        <v>10454</v>
      </c>
      <c r="G76" s="443">
        <f>'City Pop Est 2025'!C78-BEBR2025!D76</f>
        <v>0</v>
      </c>
    </row>
    <row r="77" spans="1:7" ht="15" x14ac:dyDescent="0.25">
      <c r="A77" s="440" t="s">
        <v>71</v>
      </c>
      <c r="B77" s="428">
        <v>58727</v>
      </c>
      <c r="C77" s="428">
        <v>15</v>
      </c>
      <c r="D77" s="428">
        <v>58712</v>
      </c>
      <c r="E77" s="429">
        <v>0</v>
      </c>
      <c r="F77" s="429">
        <v>58727</v>
      </c>
      <c r="G77" s="443">
        <f>'City Pop Est 2025'!C79-BEBR2025!D77</f>
        <v>0</v>
      </c>
    </row>
    <row r="78" spans="1:7" ht="15" x14ac:dyDescent="0.25">
      <c r="A78" s="440" t="s">
        <v>72</v>
      </c>
      <c r="B78" s="428">
        <v>140807</v>
      </c>
      <c r="C78" s="428">
        <v>6086</v>
      </c>
      <c r="D78" s="428">
        <v>134721</v>
      </c>
      <c r="E78" s="429">
        <v>0</v>
      </c>
      <c r="F78" s="429">
        <v>140807</v>
      </c>
      <c r="G78" s="443">
        <f>'City Pop Est 2025'!C80-BEBR2025!D78</f>
        <v>0</v>
      </c>
    </row>
    <row r="79" spans="1:7" ht="15" x14ac:dyDescent="0.25">
      <c r="A79" s="440" t="s">
        <v>73</v>
      </c>
      <c r="B79" s="428">
        <v>44888</v>
      </c>
      <c r="C79" s="428">
        <v>94</v>
      </c>
      <c r="D79" s="428">
        <v>44794</v>
      </c>
      <c r="E79" s="429">
        <v>0</v>
      </c>
      <c r="F79" s="429">
        <v>44888</v>
      </c>
      <c r="G79" s="443">
        <f>'City Pop Est 2025'!C81-BEBR2025!D79</f>
        <v>0</v>
      </c>
    </row>
    <row r="80" spans="1:7" ht="15" x14ac:dyDescent="0.25">
      <c r="A80" s="440" t="s">
        <v>74</v>
      </c>
      <c r="B80" s="428">
        <v>46465</v>
      </c>
      <c r="C80" s="428">
        <v>2236</v>
      </c>
      <c r="D80" s="428">
        <v>44229</v>
      </c>
      <c r="E80" s="429">
        <v>0</v>
      </c>
      <c r="F80" s="429">
        <v>46465</v>
      </c>
      <c r="G80" s="443">
        <f>'City Pop Est 2025'!C82-BEBR2025!D80</f>
        <v>0</v>
      </c>
    </row>
    <row r="81" spans="1:7" ht="15" x14ac:dyDescent="0.25">
      <c r="A81" s="440" t="s">
        <v>75</v>
      </c>
      <c r="B81" s="428">
        <v>38427</v>
      </c>
      <c r="C81" s="428">
        <v>3757</v>
      </c>
      <c r="D81" s="428">
        <v>34670</v>
      </c>
      <c r="E81" s="429">
        <v>0</v>
      </c>
      <c r="F81" s="429">
        <v>38427</v>
      </c>
      <c r="G81" s="443">
        <f>'City Pop Est 2025'!C83-BEBR2025!D81</f>
        <v>0</v>
      </c>
    </row>
    <row r="82" spans="1:7" ht="15" x14ac:dyDescent="0.25">
      <c r="A82" s="440" t="s">
        <v>76</v>
      </c>
      <c r="B82" s="428">
        <v>6056</v>
      </c>
      <c r="C82" s="428">
        <v>-204</v>
      </c>
      <c r="D82" s="428">
        <v>6260</v>
      </c>
      <c r="E82" s="429">
        <v>0</v>
      </c>
      <c r="F82" s="429">
        <v>6056</v>
      </c>
      <c r="G82" s="443">
        <f>'City Pop Est 2025'!C84-BEBR2025!D82</f>
        <v>0</v>
      </c>
    </row>
    <row r="83" spans="1:7" ht="15" x14ac:dyDescent="0.25">
      <c r="A83" s="440" t="s">
        <v>77</v>
      </c>
      <c r="B83" s="428">
        <v>171413</v>
      </c>
      <c r="C83" s="428">
        <v>235</v>
      </c>
      <c r="D83" s="428">
        <v>171178</v>
      </c>
      <c r="E83" s="429">
        <v>623</v>
      </c>
      <c r="F83" s="429">
        <v>170790</v>
      </c>
      <c r="G83" s="443">
        <f>'City Pop Est 2025'!C85-BEBR2025!D83</f>
        <v>0</v>
      </c>
    </row>
    <row r="84" spans="1:7" ht="15" x14ac:dyDescent="0.25">
      <c r="A84" s="440" t="s">
        <v>78</v>
      </c>
      <c r="B84" s="428">
        <v>98437</v>
      </c>
      <c r="C84" s="428">
        <v>6687</v>
      </c>
      <c r="D84" s="428">
        <v>91750</v>
      </c>
      <c r="E84" s="429">
        <v>0</v>
      </c>
      <c r="F84" s="429">
        <v>98437</v>
      </c>
      <c r="G84" s="443">
        <f>'City Pop Est 2025'!C86-BEBR2025!D84</f>
        <v>0</v>
      </c>
    </row>
    <row r="85" spans="1:7" ht="15" x14ac:dyDescent="0.25">
      <c r="A85" s="440" t="s">
        <v>79</v>
      </c>
      <c r="B85" s="428">
        <v>115813</v>
      </c>
      <c r="C85" s="428">
        <v>3767</v>
      </c>
      <c r="D85" s="428">
        <v>112046</v>
      </c>
      <c r="E85" s="429">
        <v>116</v>
      </c>
      <c r="F85" s="429">
        <v>115697</v>
      </c>
      <c r="G85" s="443">
        <f>'City Pop Est 2025'!C87-BEBR2025!D85</f>
        <v>0</v>
      </c>
    </row>
    <row r="86" spans="1:7" ht="15" x14ac:dyDescent="0.25">
      <c r="A86" s="440" t="s">
        <v>80</v>
      </c>
      <c r="B86" s="428">
        <v>540</v>
      </c>
      <c r="C86" s="428">
        <v>0</v>
      </c>
      <c r="D86" s="428">
        <v>540</v>
      </c>
      <c r="E86" s="429">
        <v>0</v>
      </c>
      <c r="F86" s="429">
        <v>540</v>
      </c>
      <c r="G86" s="443">
        <f>'City Pop Est 2025'!C88-BEBR2025!D86</f>
        <v>0</v>
      </c>
    </row>
    <row r="87" spans="1:7" ht="15" x14ac:dyDescent="0.25">
      <c r="A87" s="440" t="s">
        <v>81</v>
      </c>
      <c r="B87" s="428">
        <v>7783</v>
      </c>
      <c r="C87" s="428">
        <v>176</v>
      </c>
      <c r="D87" s="428">
        <v>7607</v>
      </c>
      <c r="E87" s="429">
        <v>0</v>
      </c>
      <c r="F87" s="429">
        <v>7783</v>
      </c>
      <c r="G87" s="443">
        <f>'City Pop Est 2025'!C89-BEBR2025!D87</f>
        <v>0</v>
      </c>
    </row>
    <row r="88" spans="1:7" ht="15" x14ac:dyDescent="0.25">
      <c r="A88" s="440" t="s">
        <v>82</v>
      </c>
      <c r="B88" s="428">
        <v>98310</v>
      </c>
      <c r="C88" s="428">
        <v>975</v>
      </c>
      <c r="D88" s="428">
        <v>97335</v>
      </c>
      <c r="E88" s="429">
        <v>0</v>
      </c>
      <c r="F88" s="429">
        <v>98310</v>
      </c>
      <c r="G88" s="443">
        <f>'City Pop Est 2025'!C90-BEBR2025!D88</f>
        <v>0</v>
      </c>
    </row>
    <row r="89" spans="1:7" ht="15" x14ac:dyDescent="0.25">
      <c r="A89" s="440" t="s">
        <v>83</v>
      </c>
      <c r="B89" s="428">
        <v>73563</v>
      </c>
      <c r="C89" s="428">
        <v>1666</v>
      </c>
      <c r="D89" s="428">
        <v>71897</v>
      </c>
      <c r="E89" s="429">
        <v>0</v>
      </c>
      <c r="F89" s="429">
        <v>73563</v>
      </c>
      <c r="G89" s="443">
        <f>'City Pop Est 2025'!C91-BEBR2025!D89</f>
        <v>0</v>
      </c>
    </row>
    <row r="90" spans="1:7" ht="15" x14ac:dyDescent="0.25">
      <c r="A90" s="440" t="s">
        <v>84</v>
      </c>
      <c r="B90" s="428">
        <v>68311</v>
      </c>
      <c r="C90" s="428">
        <v>204</v>
      </c>
      <c r="D90" s="428">
        <v>68107</v>
      </c>
      <c r="E90" s="429">
        <v>0</v>
      </c>
      <c r="F90" s="429">
        <v>68311</v>
      </c>
      <c r="G90" s="443">
        <f>'City Pop Est 2025'!C92-BEBR2025!D90</f>
        <v>0</v>
      </c>
    </row>
    <row r="91" spans="1:7" ht="15" x14ac:dyDescent="0.25">
      <c r="A91" s="440" t="s">
        <v>85</v>
      </c>
      <c r="B91" s="428">
        <v>15315</v>
      </c>
      <c r="C91" s="428">
        <v>185</v>
      </c>
      <c r="D91" s="428">
        <v>15130</v>
      </c>
      <c r="E91" s="429">
        <v>0</v>
      </c>
      <c r="F91" s="429">
        <v>15315</v>
      </c>
      <c r="G91" s="443">
        <f>'City Pop Est 2025'!C93-BEBR2025!D91</f>
        <v>0</v>
      </c>
    </row>
    <row r="92" spans="1:7" ht="15" x14ac:dyDescent="0.25">
      <c r="A92" s="440" t="s">
        <v>86</v>
      </c>
      <c r="B92" s="428">
        <v>11497</v>
      </c>
      <c r="C92" s="428">
        <v>71</v>
      </c>
      <c r="D92" s="428">
        <v>11426</v>
      </c>
      <c r="E92" s="429">
        <v>0</v>
      </c>
      <c r="F92" s="429">
        <v>11497</v>
      </c>
      <c r="G92" s="443">
        <f>'City Pop Est 2025'!C94-BEBR2025!D92</f>
        <v>0</v>
      </c>
    </row>
    <row r="93" spans="1:7" ht="15" x14ac:dyDescent="0.25">
      <c r="A93" s="440" t="s">
        <v>143</v>
      </c>
      <c r="B93" s="428">
        <v>17294</v>
      </c>
      <c r="C93" s="428">
        <v>406</v>
      </c>
      <c r="D93" s="428">
        <v>16888</v>
      </c>
      <c r="E93" s="429">
        <v>46</v>
      </c>
      <c r="F93" s="429">
        <v>17248</v>
      </c>
      <c r="G93" s="443">
        <f>'City Pop Est 2025'!C95-BEBR2025!D93</f>
        <v>0</v>
      </c>
    </row>
    <row r="94" spans="1:7" ht="15" x14ac:dyDescent="0.25">
      <c r="A94" s="440" t="s">
        <v>516</v>
      </c>
      <c r="B94" s="428" t="s">
        <v>516</v>
      </c>
      <c r="C94" s="428" t="s">
        <v>516</v>
      </c>
      <c r="D94" s="428" t="s">
        <v>516</v>
      </c>
      <c r="E94" s="429" t="s">
        <v>516</v>
      </c>
      <c r="F94" s="429" t="s">
        <v>516</v>
      </c>
      <c r="G94" s="443" t="e">
        <f>'City Pop Est 2025'!C96-BEBR2025!D94</f>
        <v>#VALUE!</v>
      </c>
    </row>
    <row r="95" spans="1:7" ht="15" x14ac:dyDescent="0.25">
      <c r="A95" s="442" t="s">
        <v>524</v>
      </c>
      <c r="B95" s="428">
        <v>13655</v>
      </c>
      <c r="C95" s="428">
        <v>7</v>
      </c>
      <c r="D95" s="428">
        <v>13648</v>
      </c>
      <c r="E95" s="429">
        <v>1135</v>
      </c>
      <c r="F95" s="429">
        <v>12520</v>
      </c>
      <c r="G95" s="443">
        <f>'City Pop Est 2025'!C97-BEBR2025!D95</f>
        <v>0</v>
      </c>
    </row>
    <row r="96" spans="1:7" ht="15" x14ac:dyDescent="0.25">
      <c r="A96" s="440" t="s">
        <v>88</v>
      </c>
      <c r="B96" s="428">
        <v>520</v>
      </c>
      <c r="C96" s="428">
        <v>24</v>
      </c>
      <c r="D96" s="428">
        <v>496</v>
      </c>
      <c r="E96" s="429">
        <v>0</v>
      </c>
      <c r="F96" s="429">
        <v>520</v>
      </c>
      <c r="G96" s="443">
        <f>'City Pop Est 2025'!C98-BEBR2025!D96</f>
        <v>0</v>
      </c>
    </row>
    <row r="97" spans="1:7" ht="15" x14ac:dyDescent="0.25">
      <c r="A97" s="440" t="s">
        <v>89</v>
      </c>
      <c r="B97" s="428">
        <v>2231</v>
      </c>
      <c r="C97" s="428">
        <v>-35</v>
      </c>
      <c r="D97" s="428">
        <v>2266</v>
      </c>
      <c r="E97" s="429">
        <v>0</v>
      </c>
      <c r="F97" s="429">
        <v>2231</v>
      </c>
      <c r="G97" s="443">
        <f>'City Pop Est 2025'!C99-BEBR2025!D97</f>
        <v>0</v>
      </c>
    </row>
    <row r="98" spans="1:7" ht="15" x14ac:dyDescent="0.25">
      <c r="A98" s="440" t="s">
        <v>143</v>
      </c>
      <c r="B98" s="428">
        <v>10904</v>
      </c>
      <c r="C98" s="428">
        <v>18</v>
      </c>
      <c r="D98" s="428">
        <v>10886</v>
      </c>
      <c r="E98" s="429">
        <v>1135</v>
      </c>
      <c r="F98" s="429">
        <v>9769</v>
      </c>
      <c r="G98" s="443">
        <f>'City Pop Est 2025'!C100-BEBR2025!D98</f>
        <v>0</v>
      </c>
    </row>
    <row r="99" spans="1:7" ht="15" x14ac:dyDescent="0.25">
      <c r="A99" s="440" t="s">
        <v>516</v>
      </c>
      <c r="B99" s="430" t="s">
        <v>516</v>
      </c>
      <c r="C99" s="430" t="s">
        <v>516</v>
      </c>
      <c r="D99" s="429" t="s">
        <v>516</v>
      </c>
      <c r="E99" s="429" t="s">
        <v>516</v>
      </c>
      <c r="F99" s="429" t="s">
        <v>516</v>
      </c>
      <c r="G99" s="443" t="e">
        <f>'City Pop Est 2025'!C101-BEBR2025!D99</f>
        <v>#VALUE!</v>
      </c>
    </row>
    <row r="100" spans="1:7" ht="15" x14ac:dyDescent="0.25">
      <c r="A100" s="442" t="s">
        <v>525</v>
      </c>
      <c r="B100" s="428">
        <v>223430</v>
      </c>
      <c r="C100" s="428">
        <v>36583</v>
      </c>
      <c r="D100" s="428">
        <v>186847</v>
      </c>
      <c r="E100" s="429">
        <v>1285</v>
      </c>
      <c r="F100" s="429">
        <v>222145</v>
      </c>
      <c r="G100" s="443">
        <f>'City Pop Est 2025'!C102-BEBR2025!D100</f>
        <v>0</v>
      </c>
    </row>
    <row r="101" spans="1:7" ht="15" x14ac:dyDescent="0.25">
      <c r="A101" s="440" t="s">
        <v>91</v>
      </c>
      <c r="B101" s="428">
        <v>20446</v>
      </c>
      <c r="C101" s="428">
        <v>975</v>
      </c>
      <c r="D101" s="428">
        <v>19471</v>
      </c>
      <c r="E101" s="429">
        <v>0</v>
      </c>
      <c r="F101" s="429">
        <v>20446</v>
      </c>
      <c r="G101" s="443">
        <f>'City Pop Est 2025'!C103-BEBR2025!D101</f>
        <v>0</v>
      </c>
    </row>
    <row r="102" spans="1:7" ht="15" x14ac:dyDescent="0.25">
      <c r="A102" s="440" t="s">
        <v>143</v>
      </c>
      <c r="B102" s="428">
        <v>202984</v>
      </c>
      <c r="C102" s="428">
        <v>35608</v>
      </c>
      <c r="D102" s="428">
        <v>167376</v>
      </c>
      <c r="E102" s="429">
        <v>1285</v>
      </c>
      <c r="F102" s="429">
        <v>201699</v>
      </c>
      <c r="G102" s="443">
        <f>'City Pop Est 2025'!C104-BEBR2025!D102</f>
        <v>0</v>
      </c>
    </row>
    <row r="103" spans="1:7" ht="15" x14ac:dyDescent="0.25">
      <c r="A103" s="440" t="s">
        <v>516</v>
      </c>
      <c r="B103" s="428" t="s">
        <v>516</v>
      </c>
      <c r="C103" s="428" t="s">
        <v>516</v>
      </c>
      <c r="D103" s="428" t="s">
        <v>516</v>
      </c>
      <c r="E103" s="429" t="s">
        <v>516</v>
      </c>
      <c r="F103" s="429" t="s">
        <v>516</v>
      </c>
      <c r="G103" s="443" t="e">
        <f>'City Pop Est 2025'!C105-BEBR2025!D103</f>
        <v>#VALUE!</v>
      </c>
    </row>
    <row r="104" spans="1:7" ht="15" x14ac:dyDescent="0.25">
      <c r="A104" s="442" t="s">
        <v>526</v>
      </c>
      <c r="B104" s="428">
        <v>166500</v>
      </c>
      <c r="C104" s="428">
        <v>12657</v>
      </c>
      <c r="D104" s="428">
        <v>153843</v>
      </c>
      <c r="E104" s="429">
        <v>126</v>
      </c>
      <c r="F104" s="429">
        <v>166374</v>
      </c>
      <c r="G104" s="443">
        <f>'City Pop Est 2025'!C106-BEBR2025!D104</f>
        <v>0</v>
      </c>
    </row>
    <row r="105" spans="1:7" ht="15" x14ac:dyDescent="0.25">
      <c r="A105" s="440" t="s">
        <v>93</v>
      </c>
      <c r="B105" s="428">
        <v>3271</v>
      </c>
      <c r="C105" s="428">
        <v>-125</v>
      </c>
      <c r="D105" s="428">
        <v>3396</v>
      </c>
      <c r="E105" s="429">
        <v>0</v>
      </c>
      <c r="F105" s="429">
        <v>3271</v>
      </c>
      <c r="G105" s="443">
        <f>'City Pop Est 2025'!C107-BEBR2025!D105</f>
        <v>0</v>
      </c>
    </row>
    <row r="106" spans="1:7" ht="15" x14ac:dyDescent="0.25">
      <c r="A106" s="440" t="s">
        <v>94</v>
      </c>
      <c r="B106" s="428">
        <v>7937</v>
      </c>
      <c r="C106" s="428">
        <v>394</v>
      </c>
      <c r="D106" s="428">
        <v>7543</v>
      </c>
      <c r="E106" s="429">
        <v>0</v>
      </c>
      <c r="F106" s="429">
        <v>7937</v>
      </c>
      <c r="G106" s="443">
        <f>'City Pop Est 2025'!C108-BEBR2025!D106</f>
        <v>0</v>
      </c>
    </row>
    <row r="107" spans="1:7" ht="15" x14ac:dyDescent="0.25">
      <c r="A107" s="440" t="s">
        <v>143</v>
      </c>
      <c r="B107" s="428">
        <v>155292</v>
      </c>
      <c r="C107" s="428">
        <v>12388</v>
      </c>
      <c r="D107" s="428">
        <v>142904</v>
      </c>
      <c r="E107" s="429">
        <v>126</v>
      </c>
      <c r="F107" s="429">
        <v>155166</v>
      </c>
      <c r="G107" s="443">
        <f>'City Pop Est 2025'!C109-BEBR2025!D107</f>
        <v>0</v>
      </c>
    </row>
    <row r="108" spans="1:7" ht="15" x14ac:dyDescent="0.25">
      <c r="A108" s="440" t="s">
        <v>516</v>
      </c>
      <c r="B108" s="428" t="s">
        <v>516</v>
      </c>
      <c r="C108" s="428" t="s">
        <v>516</v>
      </c>
      <c r="D108" s="428" t="s">
        <v>516</v>
      </c>
      <c r="E108" s="429" t="s">
        <v>516</v>
      </c>
      <c r="F108" s="429" t="s">
        <v>516</v>
      </c>
      <c r="G108" s="443" t="e">
        <f>'City Pop Est 2025'!C110-BEBR2025!D108</f>
        <v>#VALUE!</v>
      </c>
    </row>
    <row r="109" spans="1:7" ht="15" x14ac:dyDescent="0.25">
      <c r="A109" s="442" t="s">
        <v>527</v>
      </c>
      <c r="B109" s="428">
        <v>238605</v>
      </c>
      <c r="C109" s="428">
        <v>20360</v>
      </c>
      <c r="D109" s="428">
        <v>218245</v>
      </c>
      <c r="E109" s="429">
        <v>0</v>
      </c>
      <c r="F109" s="429">
        <v>238605</v>
      </c>
      <c r="G109" s="443">
        <f>'City Pop Est 2025'!C111-BEBR2025!D109</f>
        <v>0</v>
      </c>
    </row>
    <row r="110" spans="1:7" ht="15" x14ac:dyDescent="0.25">
      <c r="A110" s="440" t="s">
        <v>96</v>
      </c>
      <c r="B110" s="428">
        <v>10275</v>
      </c>
      <c r="C110" s="428">
        <v>489</v>
      </c>
      <c r="D110" s="428">
        <v>9786</v>
      </c>
      <c r="E110" s="429">
        <v>0</v>
      </c>
      <c r="F110" s="429">
        <v>10275</v>
      </c>
      <c r="G110" s="443">
        <f>'City Pop Est 2025'!C112-BEBR2025!D110</f>
        <v>0</v>
      </c>
    </row>
    <row r="111" spans="1:7" ht="15" x14ac:dyDescent="0.25">
      <c r="A111" s="440" t="s">
        <v>97</v>
      </c>
      <c r="B111" s="428">
        <v>1471</v>
      </c>
      <c r="C111" s="428">
        <v>25</v>
      </c>
      <c r="D111" s="428">
        <v>1446</v>
      </c>
      <c r="E111" s="429">
        <v>0</v>
      </c>
      <c r="F111" s="429">
        <v>1471</v>
      </c>
      <c r="G111" s="443">
        <f>'City Pop Est 2025'!C113-BEBR2025!D111</f>
        <v>0</v>
      </c>
    </row>
    <row r="112" spans="1:7" ht="15" x14ac:dyDescent="0.25">
      <c r="A112" s="440" t="s">
        <v>98</v>
      </c>
      <c r="B112" s="428">
        <v>9158</v>
      </c>
      <c r="C112" s="428">
        <v>69</v>
      </c>
      <c r="D112" s="428">
        <v>9089</v>
      </c>
      <c r="E112" s="429">
        <v>0</v>
      </c>
      <c r="F112" s="429">
        <v>9158</v>
      </c>
      <c r="G112" s="443">
        <f>'City Pop Est 2025'!C114-BEBR2025!D112</f>
        <v>0</v>
      </c>
    </row>
    <row r="113" spans="1:7" ht="15" x14ac:dyDescent="0.25">
      <c r="A113" s="440" t="s">
        <v>99</v>
      </c>
      <c r="B113" s="428">
        <v>835</v>
      </c>
      <c r="C113" s="428">
        <v>14</v>
      </c>
      <c r="D113" s="428">
        <v>821</v>
      </c>
      <c r="E113" s="429">
        <v>0</v>
      </c>
      <c r="F113" s="429">
        <v>835</v>
      </c>
      <c r="G113" s="443">
        <f>'City Pop Est 2025'!C115-BEBR2025!D113</f>
        <v>0</v>
      </c>
    </row>
    <row r="114" spans="1:7" ht="15" x14ac:dyDescent="0.25">
      <c r="A114" s="440" t="s">
        <v>143</v>
      </c>
      <c r="B114" s="428">
        <v>216866</v>
      </c>
      <c r="C114" s="428">
        <v>19763</v>
      </c>
      <c r="D114" s="428">
        <v>197103</v>
      </c>
      <c r="E114" s="429">
        <v>0</v>
      </c>
      <c r="F114" s="429">
        <v>216866</v>
      </c>
      <c r="G114" s="443">
        <f>'City Pop Est 2025'!C116-BEBR2025!D114</f>
        <v>0</v>
      </c>
    </row>
    <row r="115" spans="1:7" ht="15" x14ac:dyDescent="0.25">
      <c r="A115" s="440" t="s">
        <v>516</v>
      </c>
      <c r="B115" s="428" t="s">
        <v>516</v>
      </c>
      <c r="C115" s="428" t="s">
        <v>516</v>
      </c>
      <c r="D115" s="428" t="s">
        <v>516</v>
      </c>
      <c r="E115" s="429" t="s">
        <v>516</v>
      </c>
      <c r="F115" s="429" t="s">
        <v>516</v>
      </c>
      <c r="G115" s="443" t="e">
        <f>'City Pop Est 2025'!C117-BEBR2025!D115</f>
        <v>#VALUE!</v>
      </c>
    </row>
    <row r="116" spans="1:7" ht="15" x14ac:dyDescent="0.25">
      <c r="A116" s="442" t="s">
        <v>528</v>
      </c>
      <c r="B116" s="428">
        <v>413314</v>
      </c>
      <c r="C116" s="428">
        <v>37562</v>
      </c>
      <c r="D116" s="428">
        <v>375752</v>
      </c>
      <c r="E116" s="429">
        <v>22</v>
      </c>
      <c r="F116" s="429">
        <v>413292</v>
      </c>
      <c r="G116" s="443">
        <f>'City Pop Est 2025'!C118-BEBR2025!D116</f>
        <v>0</v>
      </c>
    </row>
    <row r="117" spans="1:7" ht="15" x14ac:dyDescent="0.25">
      <c r="A117" s="440" t="s">
        <v>101</v>
      </c>
      <c r="B117" s="428">
        <v>378</v>
      </c>
      <c r="C117" s="428">
        <v>26</v>
      </c>
      <c r="D117" s="428">
        <v>352</v>
      </c>
      <c r="E117" s="429">
        <v>0</v>
      </c>
      <c r="F117" s="429">
        <v>378</v>
      </c>
      <c r="G117" s="443">
        <f>'City Pop Est 2025'!C119-BEBR2025!D117</f>
        <v>0</v>
      </c>
    </row>
    <row r="118" spans="1:7" ht="15" x14ac:dyDescent="0.25">
      <c r="A118" s="440" t="s">
        <v>102</v>
      </c>
      <c r="B118" s="428">
        <v>16194</v>
      </c>
      <c r="C118" s="428">
        <v>434</v>
      </c>
      <c r="D118" s="428">
        <v>15760</v>
      </c>
      <c r="E118" s="429">
        <v>0</v>
      </c>
      <c r="F118" s="429">
        <v>16194</v>
      </c>
      <c r="G118" s="443">
        <f>'City Pop Est 2025'!C120-BEBR2025!D118</f>
        <v>0</v>
      </c>
    </row>
    <row r="119" spans="1:7" ht="15" x14ac:dyDescent="0.25">
      <c r="A119" s="440" t="s">
        <v>103</v>
      </c>
      <c r="B119" s="428">
        <v>19089</v>
      </c>
      <c r="C119" s="428">
        <v>-26</v>
      </c>
      <c r="D119" s="428">
        <v>19115</v>
      </c>
      <c r="E119" s="429">
        <v>0</v>
      </c>
      <c r="F119" s="429">
        <v>19089</v>
      </c>
      <c r="G119" s="443">
        <f>'City Pop Est 2025'!C121-BEBR2025!D119</f>
        <v>0</v>
      </c>
    </row>
    <row r="120" spans="1:7" ht="15" x14ac:dyDescent="0.25">
      <c r="A120" s="440" t="s">
        <v>143</v>
      </c>
      <c r="B120" s="428">
        <v>377653</v>
      </c>
      <c r="C120" s="428">
        <v>37128</v>
      </c>
      <c r="D120" s="428">
        <v>340525</v>
      </c>
      <c r="E120" s="429">
        <v>22</v>
      </c>
      <c r="F120" s="429">
        <v>377631</v>
      </c>
      <c r="G120" s="443">
        <f>'City Pop Est 2025'!C122-BEBR2025!D120</f>
        <v>0</v>
      </c>
    </row>
    <row r="121" spans="1:7" ht="15" x14ac:dyDescent="0.25">
      <c r="A121" s="440" t="s">
        <v>516</v>
      </c>
      <c r="B121" s="430" t="s">
        <v>516</v>
      </c>
      <c r="C121" s="430" t="s">
        <v>516</v>
      </c>
      <c r="D121" s="429" t="s">
        <v>516</v>
      </c>
      <c r="E121" s="429" t="s">
        <v>516</v>
      </c>
      <c r="F121" s="429" t="s">
        <v>516</v>
      </c>
      <c r="G121" s="443" t="e">
        <f>'City Pop Est 2025'!C123-BEBR2025!D121</f>
        <v>#VALUE!</v>
      </c>
    </row>
    <row r="122" spans="1:7" ht="15" x14ac:dyDescent="0.25">
      <c r="A122" s="442" t="s">
        <v>529</v>
      </c>
      <c r="B122" s="428">
        <v>72388</v>
      </c>
      <c r="C122" s="428">
        <v>2690</v>
      </c>
      <c r="D122" s="428">
        <v>69698</v>
      </c>
      <c r="E122" s="429">
        <v>3380</v>
      </c>
      <c r="F122" s="429">
        <v>69008</v>
      </c>
      <c r="G122" s="443">
        <f>'City Pop Est 2025'!C124-BEBR2025!D122</f>
        <v>0</v>
      </c>
    </row>
    <row r="123" spans="1:7" ht="15" x14ac:dyDescent="0.25">
      <c r="A123" s="440" t="s">
        <v>105</v>
      </c>
      <c r="B123" s="428">
        <v>664</v>
      </c>
      <c r="C123" s="428">
        <v>46</v>
      </c>
      <c r="D123" s="428">
        <v>618</v>
      </c>
      <c r="E123" s="429">
        <v>0</v>
      </c>
      <c r="F123" s="429">
        <v>664</v>
      </c>
      <c r="G123" s="443">
        <f>'City Pop Est 2025'!C125-BEBR2025!D123</f>
        <v>0</v>
      </c>
    </row>
    <row r="124" spans="1:7" ht="15" x14ac:dyDescent="0.25">
      <c r="A124" s="440" t="s">
        <v>106</v>
      </c>
      <c r="B124" s="428">
        <v>12579</v>
      </c>
      <c r="C124" s="428">
        <v>250</v>
      </c>
      <c r="D124" s="428">
        <v>12329</v>
      </c>
      <c r="E124" s="429">
        <v>293</v>
      </c>
      <c r="F124" s="429">
        <v>12286</v>
      </c>
      <c r="G124" s="443">
        <f>'City Pop Est 2025'!C126-BEBR2025!D124</f>
        <v>0</v>
      </c>
    </row>
    <row r="125" spans="1:7" ht="15" x14ac:dyDescent="0.25">
      <c r="A125" s="440" t="s">
        <v>143</v>
      </c>
      <c r="B125" s="428">
        <v>59145</v>
      </c>
      <c r="C125" s="428">
        <v>2394</v>
      </c>
      <c r="D125" s="428">
        <v>56751</v>
      </c>
      <c r="E125" s="429">
        <v>3087</v>
      </c>
      <c r="F125" s="429">
        <v>56058</v>
      </c>
      <c r="G125" s="443">
        <f>'City Pop Est 2025'!C127-BEBR2025!D125</f>
        <v>0</v>
      </c>
    </row>
    <row r="126" spans="1:7" ht="15" x14ac:dyDescent="0.25">
      <c r="A126" s="440" t="s">
        <v>516</v>
      </c>
      <c r="B126" s="430" t="s">
        <v>516</v>
      </c>
      <c r="C126" s="430" t="s">
        <v>516</v>
      </c>
      <c r="D126" s="429" t="s">
        <v>516</v>
      </c>
      <c r="E126" s="429" t="s">
        <v>516</v>
      </c>
      <c r="F126" s="429" t="s">
        <v>516</v>
      </c>
      <c r="G126" s="443" t="e">
        <f>'City Pop Est 2025'!C128-BEBR2025!D126</f>
        <v>#VALUE!</v>
      </c>
    </row>
    <row r="127" spans="1:7" ht="15" x14ac:dyDescent="0.25">
      <c r="A127" s="442" t="s">
        <v>530</v>
      </c>
      <c r="B127" s="428">
        <v>35947</v>
      </c>
      <c r="C127" s="428">
        <v>1971</v>
      </c>
      <c r="D127" s="428">
        <v>33976</v>
      </c>
      <c r="E127" s="429">
        <v>2433</v>
      </c>
      <c r="F127" s="429">
        <v>33514</v>
      </c>
      <c r="G127" s="443">
        <f>'City Pop Est 2025'!C129-BEBR2025!D127</f>
        <v>0</v>
      </c>
    </row>
    <row r="128" spans="1:7" ht="15" x14ac:dyDescent="0.25">
      <c r="A128" s="440" t="s">
        <v>108</v>
      </c>
      <c r="B128" s="428">
        <v>8002</v>
      </c>
      <c r="C128" s="428">
        <v>582</v>
      </c>
      <c r="D128" s="428">
        <v>7420</v>
      </c>
      <c r="E128" s="429">
        <v>0</v>
      </c>
      <c r="F128" s="429">
        <v>8002</v>
      </c>
      <c r="G128" s="443">
        <f>'City Pop Est 2025'!C130-BEBR2025!D128</f>
        <v>0</v>
      </c>
    </row>
    <row r="129" spans="1:7" ht="15" x14ac:dyDescent="0.25">
      <c r="A129" s="440" t="s">
        <v>143</v>
      </c>
      <c r="B129" s="428">
        <v>27945</v>
      </c>
      <c r="C129" s="428">
        <v>1389</v>
      </c>
      <c r="D129" s="428">
        <v>26556</v>
      </c>
      <c r="E129" s="429">
        <v>2433</v>
      </c>
      <c r="F129" s="429">
        <v>25512</v>
      </c>
      <c r="G129" s="443">
        <f>'City Pop Est 2025'!C131-BEBR2025!D129</f>
        <v>0</v>
      </c>
    </row>
    <row r="130" spans="1:7" ht="15" x14ac:dyDescent="0.25">
      <c r="A130" s="440" t="s">
        <v>516</v>
      </c>
      <c r="B130" s="430" t="s">
        <v>516</v>
      </c>
      <c r="C130" s="430" t="s">
        <v>516</v>
      </c>
      <c r="D130" s="429" t="s">
        <v>516</v>
      </c>
      <c r="E130" s="429" t="s">
        <v>516</v>
      </c>
      <c r="F130" s="429" t="s">
        <v>516</v>
      </c>
      <c r="G130" s="443" t="e">
        <f>'City Pop Est 2025'!C132-BEBR2025!D130</f>
        <v>#VALUE!</v>
      </c>
    </row>
    <row r="131" spans="1:7" ht="15" x14ac:dyDescent="0.25">
      <c r="A131" s="442" t="s">
        <v>531</v>
      </c>
      <c r="B131" s="428">
        <v>17217</v>
      </c>
      <c r="C131" s="428">
        <v>458</v>
      </c>
      <c r="D131" s="428">
        <v>16759</v>
      </c>
      <c r="E131" s="429">
        <v>1569</v>
      </c>
      <c r="F131" s="429">
        <v>15648</v>
      </c>
      <c r="G131" s="443">
        <f>'City Pop Est 2025'!C133-BEBR2025!D131</f>
        <v>0</v>
      </c>
    </row>
    <row r="132" spans="1:7" ht="15" x14ac:dyDescent="0.25">
      <c r="A132" s="440" t="s">
        <v>110</v>
      </c>
      <c r="B132" s="428">
        <v>1748</v>
      </c>
      <c r="C132" s="428">
        <v>59</v>
      </c>
      <c r="D132" s="428">
        <v>1689</v>
      </c>
      <c r="E132" s="429">
        <v>0</v>
      </c>
      <c r="F132" s="429">
        <v>1748</v>
      </c>
      <c r="G132" s="443">
        <f>'City Pop Est 2025'!C134-BEBR2025!D132</f>
        <v>0</v>
      </c>
    </row>
    <row r="133" spans="1:7" ht="15" x14ac:dyDescent="0.25">
      <c r="A133" s="440" t="s">
        <v>111</v>
      </c>
      <c r="B133" s="428">
        <v>114</v>
      </c>
      <c r="C133" s="428">
        <v>-51</v>
      </c>
      <c r="D133" s="428">
        <v>165</v>
      </c>
      <c r="E133" s="429">
        <v>0</v>
      </c>
      <c r="F133" s="429">
        <v>114</v>
      </c>
      <c r="G133" s="443">
        <f>'City Pop Est 2025'!C135-BEBR2025!D133</f>
        <v>0</v>
      </c>
    </row>
    <row r="134" spans="1:7" ht="15" x14ac:dyDescent="0.25">
      <c r="A134" s="440" t="s">
        <v>143</v>
      </c>
      <c r="B134" s="428">
        <v>15355</v>
      </c>
      <c r="C134" s="428">
        <v>450</v>
      </c>
      <c r="D134" s="428">
        <v>14905</v>
      </c>
      <c r="E134" s="429">
        <v>1569</v>
      </c>
      <c r="F134" s="429">
        <v>13786</v>
      </c>
      <c r="G134" s="443">
        <f>'City Pop Est 2025'!C136-BEBR2025!D134</f>
        <v>0</v>
      </c>
    </row>
    <row r="135" spans="1:7" ht="15" x14ac:dyDescent="0.25">
      <c r="A135" s="440" t="s">
        <v>516</v>
      </c>
      <c r="B135" s="428" t="s">
        <v>516</v>
      </c>
      <c r="C135" s="428" t="s">
        <v>516</v>
      </c>
      <c r="D135" s="428" t="s">
        <v>516</v>
      </c>
      <c r="E135" s="429" t="s">
        <v>516</v>
      </c>
      <c r="F135" s="429" t="s">
        <v>516</v>
      </c>
      <c r="G135" s="443" t="e">
        <f>'City Pop Est 2025'!C137-BEBR2025!D135</f>
        <v>#VALUE!</v>
      </c>
    </row>
    <row r="136" spans="1:7" ht="15" x14ac:dyDescent="0.25">
      <c r="A136" s="442" t="s">
        <v>532</v>
      </c>
      <c r="B136" s="428">
        <v>1079044</v>
      </c>
      <c r="C136" s="428">
        <v>83477</v>
      </c>
      <c r="D136" s="428">
        <v>995567</v>
      </c>
      <c r="E136" s="429">
        <v>495</v>
      </c>
      <c r="F136" s="429">
        <v>1078549</v>
      </c>
      <c r="G136" s="443">
        <f>'City Pop Est 2025'!C139-BEBR2025!D136</f>
        <v>0</v>
      </c>
    </row>
    <row r="137" spans="1:7" ht="15" x14ac:dyDescent="0.25">
      <c r="A137" s="440" t="s">
        <v>113</v>
      </c>
      <c r="B137" s="428">
        <v>13524</v>
      </c>
      <c r="C137" s="428">
        <v>11</v>
      </c>
      <c r="D137" s="428">
        <v>13513</v>
      </c>
      <c r="E137" s="429">
        <v>0</v>
      </c>
      <c r="F137" s="429">
        <v>13524</v>
      </c>
      <c r="G137" s="443">
        <f>'City Pop Est 2025'!C140-BEBR2025!D137</f>
        <v>0</v>
      </c>
    </row>
    <row r="138" spans="1:7" ht="15" x14ac:dyDescent="0.25">
      <c r="A138" s="440" t="s">
        <v>114</v>
      </c>
      <c r="B138" s="428">
        <v>1425</v>
      </c>
      <c r="C138" s="428">
        <v>29</v>
      </c>
      <c r="D138" s="428">
        <v>1396</v>
      </c>
      <c r="E138" s="429">
        <v>0</v>
      </c>
      <c r="F138" s="429">
        <v>1425</v>
      </c>
      <c r="G138" s="443">
        <f>'City Pop Est 2025'!C141-BEBR2025!D138</f>
        <v>0</v>
      </c>
    </row>
    <row r="139" spans="1:7" ht="15" x14ac:dyDescent="0.25">
      <c r="A139" s="440" t="s">
        <v>115</v>
      </c>
      <c r="B139" s="428">
        <v>1032601</v>
      </c>
      <c r="C139" s="428">
        <v>82990</v>
      </c>
      <c r="D139" s="428">
        <v>949611</v>
      </c>
      <c r="E139" s="429">
        <v>495</v>
      </c>
      <c r="F139" s="429">
        <v>1032106</v>
      </c>
      <c r="G139" s="443">
        <f>'City Pop Est 2025'!C142-BEBR2025!D139</f>
        <v>0</v>
      </c>
    </row>
    <row r="140" spans="1:7" ht="15" x14ac:dyDescent="0.25">
      <c r="A140" s="440" t="s">
        <v>116</v>
      </c>
      <c r="B140" s="428">
        <v>24253</v>
      </c>
      <c r="C140" s="428">
        <v>423</v>
      </c>
      <c r="D140" s="428">
        <v>23830</v>
      </c>
      <c r="E140" s="429">
        <v>0</v>
      </c>
      <c r="F140" s="429">
        <v>24253</v>
      </c>
      <c r="G140" s="443">
        <f>'City Pop Est 2025'!C143-BEBR2025!D140</f>
        <v>0</v>
      </c>
    </row>
    <row r="141" spans="1:7" ht="15" x14ac:dyDescent="0.25">
      <c r="A141" s="440" t="s">
        <v>117</v>
      </c>
      <c r="B141" s="428">
        <v>7241</v>
      </c>
      <c r="C141" s="428">
        <v>24</v>
      </c>
      <c r="D141" s="428">
        <v>7217</v>
      </c>
      <c r="E141" s="429">
        <v>0</v>
      </c>
      <c r="F141" s="429">
        <v>7241</v>
      </c>
      <c r="G141" s="443">
        <f>'City Pop Est 2025'!C144-BEBR2025!D141</f>
        <v>0</v>
      </c>
    </row>
    <row r="142" spans="1:7" ht="15" x14ac:dyDescent="0.25">
      <c r="A142" s="440" t="s">
        <v>516</v>
      </c>
      <c r="B142" s="428" t="s">
        <v>516</v>
      </c>
      <c r="C142" s="428" t="s">
        <v>516</v>
      </c>
      <c r="D142" s="428" t="s">
        <v>516</v>
      </c>
      <c r="E142" s="429" t="s">
        <v>516</v>
      </c>
      <c r="F142" s="429" t="s">
        <v>516</v>
      </c>
      <c r="G142" s="443" t="e">
        <f>'City Pop Est 2025'!C145-BEBR2025!D142</f>
        <v>#VALUE!</v>
      </c>
    </row>
    <row r="143" spans="1:7" ht="15" x14ac:dyDescent="0.25">
      <c r="A143" s="442" t="s">
        <v>533</v>
      </c>
      <c r="B143" s="428">
        <v>337728</v>
      </c>
      <c r="C143" s="428">
        <v>15823</v>
      </c>
      <c r="D143" s="428">
        <v>321905</v>
      </c>
      <c r="E143" s="429">
        <v>2169</v>
      </c>
      <c r="F143" s="429">
        <v>335559</v>
      </c>
      <c r="G143" s="443">
        <f>'City Pop Est 2025'!C146-BEBR2025!D143</f>
        <v>0</v>
      </c>
    </row>
    <row r="144" spans="1:7" ht="15" x14ac:dyDescent="0.25">
      <c r="A144" s="440" t="s">
        <v>119</v>
      </c>
      <c r="B144" s="428">
        <v>1621</v>
      </c>
      <c r="C144" s="428">
        <v>-92</v>
      </c>
      <c r="D144" s="428">
        <v>1713</v>
      </c>
      <c r="E144" s="429">
        <v>0</v>
      </c>
      <c r="F144" s="429">
        <v>1621</v>
      </c>
      <c r="G144" s="443">
        <f>'City Pop Est 2025'!C147-BEBR2025!D144</f>
        <v>0</v>
      </c>
    </row>
    <row r="145" spans="1:7" ht="15" x14ac:dyDescent="0.25">
      <c r="A145" s="440" t="s">
        <v>120</v>
      </c>
      <c r="B145" s="428">
        <v>55194</v>
      </c>
      <c r="C145" s="428">
        <v>882</v>
      </c>
      <c r="D145" s="428">
        <v>54312</v>
      </c>
      <c r="E145" s="429">
        <v>48</v>
      </c>
      <c r="F145" s="429">
        <v>55146</v>
      </c>
      <c r="G145" s="443">
        <f>'City Pop Est 2025'!C148-BEBR2025!D145</f>
        <v>0</v>
      </c>
    </row>
    <row r="146" spans="1:7" ht="15" x14ac:dyDescent="0.25">
      <c r="A146" s="440" t="s">
        <v>143</v>
      </c>
      <c r="B146" s="428">
        <v>280913</v>
      </c>
      <c r="C146" s="428">
        <v>15033</v>
      </c>
      <c r="D146" s="428">
        <v>265880</v>
      </c>
      <c r="E146" s="429">
        <v>2121</v>
      </c>
      <c r="F146" s="429">
        <v>278792</v>
      </c>
      <c r="G146" s="443">
        <f>'City Pop Est 2025'!C149-BEBR2025!D146</f>
        <v>0</v>
      </c>
    </row>
    <row r="147" spans="1:7" ht="15" x14ac:dyDescent="0.25">
      <c r="A147" s="440" t="s">
        <v>516</v>
      </c>
      <c r="B147" s="430" t="s">
        <v>516</v>
      </c>
      <c r="C147" s="430" t="s">
        <v>516</v>
      </c>
      <c r="D147" s="429" t="s">
        <v>516</v>
      </c>
      <c r="E147" s="429" t="s">
        <v>516</v>
      </c>
      <c r="F147" s="429" t="s">
        <v>516</v>
      </c>
      <c r="G147" s="443" t="e">
        <f>'City Pop Est 2025'!C150-BEBR2025!D147</f>
        <v>#VALUE!</v>
      </c>
    </row>
    <row r="148" spans="1:7" ht="15" x14ac:dyDescent="0.25">
      <c r="A148" s="442" t="s">
        <v>534</v>
      </c>
      <c r="B148" s="428">
        <v>140714</v>
      </c>
      <c r="C148" s="428">
        <v>25336</v>
      </c>
      <c r="D148" s="428">
        <v>115378</v>
      </c>
      <c r="E148" s="429">
        <v>0</v>
      </c>
      <c r="F148" s="429">
        <v>140714</v>
      </c>
      <c r="G148" s="443">
        <f>'City Pop Est 2025'!C151-BEBR2025!D148</f>
        <v>0</v>
      </c>
    </row>
    <row r="149" spans="1:7" ht="15" x14ac:dyDescent="0.25">
      <c r="A149" s="440" t="s">
        <v>122</v>
      </c>
      <c r="B149" s="428">
        <v>504</v>
      </c>
      <c r="C149" s="428">
        <v>30</v>
      </c>
      <c r="D149" s="428">
        <v>474</v>
      </c>
      <c r="E149" s="429">
        <v>0</v>
      </c>
      <c r="F149" s="429">
        <v>504</v>
      </c>
      <c r="G149" s="443">
        <f>'City Pop Est 2025'!C152-BEBR2025!D149</f>
        <v>0</v>
      </c>
    </row>
    <row r="150" spans="1:7" ht="15" x14ac:dyDescent="0.25">
      <c r="A150" s="440" t="s">
        <v>123</v>
      </c>
      <c r="B150" s="428">
        <v>4224</v>
      </c>
      <c r="C150" s="428">
        <v>948</v>
      </c>
      <c r="D150" s="428">
        <v>3276</v>
      </c>
      <c r="E150" s="429">
        <v>0</v>
      </c>
      <c r="F150" s="429">
        <v>4224</v>
      </c>
      <c r="G150" s="443">
        <f>'City Pop Est 2025'!C153-BEBR2025!D150</f>
        <v>0</v>
      </c>
    </row>
    <row r="151" spans="1:7" ht="15" x14ac:dyDescent="0.25">
      <c r="A151" s="440" t="s">
        <v>124</v>
      </c>
      <c r="B151" s="428">
        <v>5659</v>
      </c>
      <c r="C151" s="428">
        <v>571</v>
      </c>
      <c r="D151" s="428">
        <v>5088</v>
      </c>
      <c r="E151" s="429">
        <v>0</v>
      </c>
      <c r="F151" s="429">
        <v>5659</v>
      </c>
      <c r="G151" s="443">
        <f>'City Pop Est 2025'!C154-BEBR2025!D151</f>
        <v>0</v>
      </c>
    </row>
    <row r="152" spans="1:7" ht="15" x14ac:dyDescent="0.25">
      <c r="A152" s="440" t="s">
        <v>125</v>
      </c>
      <c r="B152" s="428">
        <v>12</v>
      </c>
      <c r="C152" s="428">
        <v>0</v>
      </c>
      <c r="D152" s="428">
        <v>12</v>
      </c>
      <c r="E152" s="429">
        <v>0</v>
      </c>
      <c r="F152" s="429">
        <v>12</v>
      </c>
      <c r="G152" s="443">
        <f>'City Pop Est 2025'!C155-BEBR2025!D152</f>
        <v>0</v>
      </c>
    </row>
    <row r="153" spans="1:7" ht="15" x14ac:dyDescent="0.25">
      <c r="A153" s="440" t="s">
        <v>126</v>
      </c>
      <c r="B153" s="428">
        <v>110330</v>
      </c>
      <c r="C153" s="428">
        <v>21072</v>
      </c>
      <c r="D153" s="428">
        <v>89258</v>
      </c>
      <c r="E153" s="429">
        <v>0</v>
      </c>
      <c r="F153" s="429">
        <v>110330</v>
      </c>
      <c r="G153" s="443">
        <f>'City Pop Est 2025'!C156-BEBR2025!D153</f>
        <v>0</v>
      </c>
    </row>
    <row r="154" spans="1:7" ht="15" x14ac:dyDescent="0.25">
      <c r="A154" s="440" t="s">
        <v>143</v>
      </c>
      <c r="B154" s="428">
        <v>19985</v>
      </c>
      <c r="C154" s="428">
        <v>2715</v>
      </c>
      <c r="D154" s="428">
        <v>17270</v>
      </c>
      <c r="E154" s="429">
        <v>0</v>
      </c>
      <c r="F154" s="429">
        <v>19985</v>
      </c>
      <c r="G154" s="443">
        <f>'City Pop Est 2025'!C157-BEBR2025!D154</f>
        <v>0</v>
      </c>
    </row>
    <row r="155" spans="1:7" ht="15" x14ac:dyDescent="0.25">
      <c r="A155" s="440" t="s">
        <v>516</v>
      </c>
      <c r="B155" s="430" t="s">
        <v>516</v>
      </c>
      <c r="C155" s="430" t="s">
        <v>516</v>
      </c>
      <c r="D155" s="429" t="s">
        <v>516</v>
      </c>
      <c r="E155" s="429" t="s">
        <v>516</v>
      </c>
      <c r="F155" s="429" t="s">
        <v>516</v>
      </c>
      <c r="G155" s="443" t="e">
        <f>'City Pop Est 2025'!C158-BEBR2025!D155</f>
        <v>#VALUE!</v>
      </c>
    </row>
    <row r="156" spans="1:7" ht="15" x14ac:dyDescent="0.25">
      <c r="A156" s="442" t="s">
        <v>535</v>
      </c>
      <c r="B156" s="428">
        <v>13383</v>
      </c>
      <c r="C156" s="428">
        <v>932</v>
      </c>
      <c r="D156" s="428">
        <v>12451</v>
      </c>
      <c r="E156" s="429">
        <v>1109</v>
      </c>
      <c r="F156" s="429">
        <v>12274</v>
      </c>
      <c r="G156" s="443">
        <f>'City Pop Est 2025'!C159-BEBR2025!D156</f>
        <v>0</v>
      </c>
    </row>
    <row r="157" spans="1:7" ht="15" x14ac:dyDescent="0.25">
      <c r="A157" s="440" t="s">
        <v>128</v>
      </c>
      <c r="B157" s="428">
        <v>2456</v>
      </c>
      <c r="C157" s="428">
        <v>115</v>
      </c>
      <c r="D157" s="428">
        <v>2341</v>
      </c>
      <c r="E157" s="429">
        <v>0</v>
      </c>
      <c r="F157" s="429">
        <v>2456</v>
      </c>
      <c r="G157" s="443">
        <f>'City Pop Est 2025'!C160-BEBR2025!D157</f>
        <v>0</v>
      </c>
    </row>
    <row r="158" spans="1:7" ht="15" x14ac:dyDescent="0.25">
      <c r="A158" s="440" t="s">
        <v>129</v>
      </c>
      <c r="B158" s="428">
        <v>3071</v>
      </c>
      <c r="C158" s="428">
        <v>465</v>
      </c>
      <c r="D158" s="428">
        <v>2606</v>
      </c>
      <c r="E158" s="429">
        <v>1109</v>
      </c>
      <c r="F158" s="429">
        <v>1962</v>
      </c>
      <c r="G158" s="443">
        <f>'City Pop Est 2025'!C161-BEBR2025!D158</f>
        <v>0</v>
      </c>
    </row>
    <row r="159" spans="1:7" ht="15" x14ac:dyDescent="0.25">
      <c r="A159" s="440" t="s">
        <v>143</v>
      </c>
      <c r="B159" s="428">
        <v>7856</v>
      </c>
      <c r="C159" s="428">
        <v>352</v>
      </c>
      <c r="D159" s="428">
        <v>7504</v>
      </c>
      <c r="E159" s="429">
        <v>0</v>
      </c>
      <c r="F159" s="429">
        <v>7856</v>
      </c>
      <c r="G159" s="443">
        <f>'City Pop Est 2025'!C162-BEBR2025!D159</f>
        <v>0</v>
      </c>
    </row>
    <row r="160" spans="1:7" ht="15" x14ac:dyDescent="0.25">
      <c r="A160" s="440" t="s">
        <v>516</v>
      </c>
      <c r="B160" s="430" t="s">
        <v>516</v>
      </c>
      <c r="C160" s="430" t="s">
        <v>516</v>
      </c>
      <c r="D160" s="429" t="s">
        <v>516</v>
      </c>
      <c r="E160" s="429" t="s">
        <v>516</v>
      </c>
      <c r="F160" s="429" t="s">
        <v>516</v>
      </c>
      <c r="G160" s="443" t="e">
        <f>'City Pop Est 2025'!C163-BEBR2025!D160</f>
        <v>#VALUE!</v>
      </c>
    </row>
    <row r="161" spans="1:7" ht="15" x14ac:dyDescent="0.25">
      <c r="A161" s="442" t="s">
        <v>536</v>
      </c>
      <c r="B161" s="428">
        <v>44790</v>
      </c>
      <c r="C161" s="428">
        <v>964</v>
      </c>
      <c r="D161" s="428">
        <v>43826</v>
      </c>
      <c r="E161" s="429">
        <v>3064</v>
      </c>
      <c r="F161" s="429">
        <v>41726</v>
      </c>
      <c r="G161" s="443">
        <f>'City Pop Est 2025'!C164-BEBR2025!D161</f>
        <v>0</v>
      </c>
    </row>
    <row r="162" spans="1:7" ht="15" x14ac:dyDescent="0.25">
      <c r="A162" s="440" t="s">
        <v>131</v>
      </c>
      <c r="B162" s="428">
        <v>2833</v>
      </c>
      <c r="C162" s="428">
        <v>-122</v>
      </c>
      <c r="D162" s="428">
        <v>2955</v>
      </c>
      <c r="E162" s="429">
        <v>1001</v>
      </c>
      <c r="F162" s="429">
        <v>1832</v>
      </c>
      <c r="G162" s="443">
        <f>'City Pop Est 2025'!C165-BEBR2025!D162</f>
        <v>0</v>
      </c>
    </row>
    <row r="163" spans="1:7" ht="15" x14ac:dyDescent="0.25">
      <c r="A163" s="440" t="s">
        <v>132</v>
      </c>
      <c r="B163" s="428">
        <v>449</v>
      </c>
      <c r="C163" s="428">
        <v>-12</v>
      </c>
      <c r="D163" s="428">
        <v>461</v>
      </c>
      <c r="E163" s="429">
        <v>0</v>
      </c>
      <c r="F163" s="429">
        <v>449</v>
      </c>
      <c r="G163" s="443">
        <f>'City Pop Est 2025'!C166-BEBR2025!D163</f>
        <v>0</v>
      </c>
    </row>
    <row r="164" spans="1:7" ht="15" x14ac:dyDescent="0.25">
      <c r="A164" s="440" t="s">
        <v>133</v>
      </c>
      <c r="B164" s="428">
        <v>1369</v>
      </c>
      <c r="C164" s="428">
        <v>12</v>
      </c>
      <c r="D164" s="428">
        <v>1357</v>
      </c>
      <c r="E164" s="429">
        <v>0</v>
      </c>
      <c r="F164" s="429">
        <v>1369</v>
      </c>
      <c r="G164" s="443">
        <f>'City Pop Est 2025'!C167-BEBR2025!D164</f>
        <v>0</v>
      </c>
    </row>
    <row r="165" spans="1:7" ht="15" x14ac:dyDescent="0.25">
      <c r="A165" s="440" t="s">
        <v>134</v>
      </c>
      <c r="B165" s="428">
        <v>1758</v>
      </c>
      <c r="C165" s="428">
        <v>5</v>
      </c>
      <c r="D165" s="428">
        <v>1753</v>
      </c>
      <c r="E165" s="429">
        <v>0</v>
      </c>
      <c r="F165" s="429">
        <v>1758</v>
      </c>
      <c r="G165" s="443">
        <f>'City Pop Est 2025'!C168-BEBR2025!D165</f>
        <v>0</v>
      </c>
    </row>
    <row r="166" spans="1:7" ht="15" x14ac:dyDescent="0.25">
      <c r="A166" s="440" t="s">
        <v>135</v>
      </c>
      <c r="B166" s="428">
        <v>3664</v>
      </c>
      <c r="C166" s="428">
        <v>127</v>
      </c>
      <c r="D166" s="428">
        <v>3537</v>
      </c>
      <c r="E166" s="429">
        <v>0</v>
      </c>
      <c r="F166" s="429">
        <v>3664</v>
      </c>
      <c r="G166" s="443">
        <f>'City Pop Est 2025'!C169-BEBR2025!D166</f>
        <v>0</v>
      </c>
    </row>
    <row r="167" spans="1:7" ht="15" x14ac:dyDescent="0.25">
      <c r="A167" s="440" t="s">
        <v>136</v>
      </c>
      <c r="B167" s="428">
        <v>8131</v>
      </c>
      <c r="C167" s="428">
        <v>161</v>
      </c>
      <c r="D167" s="428">
        <v>7970</v>
      </c>
      <c r="E167" s="429">
        <v>363</v>
      </c>
      <c r="F167" s="429">
        <v>7768</v>
      </c>
      <c r="G167" s="443">
        <f>'City Pop Est 2025'!C170-BEBR2025!D167</f>
        <v>0</v>
      </c>
    </row>
    <row r="168" spans="1:7" ht="15" x14ac:dyDescent="0.25">
      <c r="A168" s="440" t="s">
        <v>143</v>
      </c>
      <c r="B168" s="428">
        <v>26586</v>
      </c>
      <c r="C168" s="428">
        <v>793</v>
      </c>
      <c r="D168" s="428">
        <v>25793</v>
      </c>
      <c r="E168" s="429">
        <v>1700</v>
      </c>
      <c r="F168" s="429">
        <v>24886</v>
      </c>
      <c r="G168" s="443">
        <f>'City Pop Est 2025'!C171-BEBR2025!D168</f>
        <v>0</v>
      </c>
    </row>
    <row r="169" spans="1:7" ht="15" x14ac:dyDescent="0.25">
      <c r="A169" s="440" t="s">
        <v>516</v>
      </c>
      <c r="B169" s="430" t="s">
        <v>516</v>
      </c>
      <c r="C169" s="430" t="s">
        <v>516</v>
      </c>
      <c r="D169" s="429" t="s">
        <v>516</v>
      </c>
      <c r="E169" s="429" t="s">
        <v>516</v>
      </c>
      <c r="F169" s="429" t="s">
        <v>516</v>
      </c>
      <c r="G169" s="443" t="e">
        <f>'City Pop Est 2025'!C172-BEBR2025!D169</f>
        <v>#VALUE!</v>
      </c>
    </row>
    <row r="170" spans="1:7" ht="15" x14ac:dyDescent="0.25">
      <c r="A170" s="442" t="s">
        <v>537</v>
      </c>
      <c r="B170" s="428">
        <v>19716</v>
      </c>
      <c r="C170" s="428">
        <v>1852</v>
      </c>
      <c r="D170" s="428">
        <v>17864</v>
      </c>
      <c r="E170" s="429">
        <v>781</v>
      </c>
      <c r="F170" s="429">
        <v>18935</v>
      </c>
      <c r="G170" s="443">
        <f>'City Pop Est 2025'!C173-BEBR2025!D170</f>
        <v>0</v>
      </c>
    </row>
    <row r="171" spans="1:7" ht="15" x14ac:dyDescent="0.25">
      <c r="A171" s="440" t="s">
        <v>138</v>
      </c>
      <c r="B171" s="428">
        <v>558</v>
      </c>
      <c r="C171" s="428">
        <v>40</v>
      </c>
      <c r="D171" s="428">
        <v>518</v>
      </c>
      <c r="E171" s="429">
        <v>0</v>
      </c>
      <c r="F171" s="429">
        <v>558</v>
      </c>
      <c r="G171" s="443">
        <f>'City Pop Est 2025'!C174-BEBR2025!D171</f>
        <v>0</v>
      </c>
    </row>
    <row r="172" spans="1:7" ht="15" x14ac:dyDescent="0.25">
      <c r="A172" s="440" t="s">
        <v>139</v>
      </c>
      <c r="B172" s="428">
        <v>627</v>
      </c>
      <c r="C172" s="428">
        <v>149</v>
      </c>
      <c r="D172" s="428">
        <v>478</v>
      </c>
      <c r="E172" s="429">
        <v>0</v>
      </c>
      <c r="F172" s="429">
        <v>627</v>
      </c>
      <c r="G172" s="443">
        <f>'City Pop Est 2025'!C175-BEBR2025!D172</f>
        <v>0</v>
      </c>
    </row>
    <row r="173" spans="1:7" ht="15" x14ac:dyDescent="0.25">
      <c r="A173" s="440" t="s">
        <v>140</v>
      </c>
      <c r="B173" s="428">
        <v>2221</v>
      </c>
      <c r="C173" s="428">
        <v>206</v>
      </c>
      <c r="D173" s="428">
        <v>2015</v>
      </c>
      <c r="E173" s="429">
        <v>0</v>
      </c>
      <c r="F173" s="429">
        <v>2221</v>
      </c>
      <c r="G173" s="443">
        <f>'City Pop Est 2025'!C176-BEBR2025!D173</f>
        <v>0</v>
      </c>
    </row>
    <row r="174" spans="1:7" ht="15" x14ac:dyDescent="0.25">
      <c r="A174" s="440" t="s">
        <v>143</v>
      </c>
      <c r="B174" s="428">
        <v>16310</v>
      </c>
      <c r="C174" s="428">
        <v>1457</v>
      </c>
      <c r="D174" s="428">
        <v>14853</v>
      </c>
      <c r="E174" s="429">
        <v>781</v>
      </c>
      <c r="F174" s="429">
        <v>15529</v>
      </c>
      <c r="G174" s="443">
        <f>'City Pop Est 2025'!C177-BEBR2025!D174</f>
        <v>0</v>
      </c>
    </row>
    <row r="175" spans="1:7" ht="15" x14ac:dyDescent="0.25">
      <c r="A175" s="440" t="s">
        <v>516</v>
      </c>
      <c r="B175" s="430" t="s">
        <v>516</v>
      </c>
      <c r="C175" s="430" t="s">
        <v>516</v>
      </c>
      <c r="D175" s="429" t="s">
        <v>516</v>
      </c>
      <c r="E175" s="429" t="s">
        <v>516</v>
      </c>
      <c r="F175" s="429" t="s">
        <v>516</v>
      </c>
      <c r="G175" s="443" t="e">
        <f>'City Pop Est 2025'!C178-BEBR2025!D175</f>
        <v>#VALUE!</v>
      </c>
    </row>
    <row r="176" spans="1:7" ht="15" x14ac:dyDescent="0.25">
      <c r="A176" s="442" t="s">
        <v>538</v>
      </c>
      <c r="B176" s="428">
        <v>13055</v>
      </c>
      <c r="C176" s="428">
        <v>929</v>
      </c>
      <c r="D176" s="428">
        <v>12126</v>
      </c>
      <c r="E176" s="429">
        <v>980</v>
      </c>
      <c r="F176" s="429">
        <v>12075</v>
      </c>
      <c r="G176" s="443">
        <f>'City Pop Est 2025'!C179-BEBR2025!D176</f>
        <v>0</v>
      </c>
    </row>
    <row r="177" spans="1:7" ht="15" x14ac:dyDescent="0.25">
      <c r="A177" s="440" t="s">
        <v>142</v>
      </c>
      <c r="B177" s="428">
        <v>1641</v>
      </c>
      <c r="C177" s="428">
        <v>75</v>
      </c>
      <c r="D177" s="428">
        <v>1566</v>
      </c>
      <c r="E177" s="429">
        <v>0</v>
      </c>
      <c r="F177" s="429">
        <v>1641</v>
      </c>
      <c r="G177" s="443">
        <f>'City Pop Est 2025'!C180-BEBR2025!D177</f>
        <v>0</v>
      </c>
    </row>
    <row r="178" spans="1:7" ht="15" x14ac:dyDescent="0.25">
      <c r="A178" s="440" t="s">
        <v>143</v>
      </c>
      <c r="B178" s="428">
        <v>11414</v>
      </c>
      <c r="C178" s="428">
        <v>854</v>
      </c>
      <c r="D178" s="428">
        <v>10560</v>
      </c>
      <c r="E178" s="429">
        <v>980</v>
      </c>
      <c r="F178" s="429">
        <v>10434</v>
      </c>
      <c r="G178" s="443">
        <f>'City Pop Est 2025'!C181-BEBR2025!D178</f>
        <v>0</v>
      </c>
    </row>
    <row r="179" spans="1:7" ht="15" x14ac:dyDescent="0.25">
      <c r="A179" s="440" t="s">
        <v>516</v>
      </c>
      <c r="B179" s="430" t="s">
        <v>516</v>
      </c>
      <c r="C179" s="430" t="s">
        <v>516</v>
      </c>
      <c r="D179" s="429" t="s">
        <v>516</v>
      </c>
      <c r="E179" s="429" t="s">
        <v>516</v>
      </c>
      <c r="F179" s="429" t="s">
        <v>516</v>
      </c>
      <c r="G179" s="443" t="e">
        <f>'City Pop Est 2025'!C182-BEBR2025!D179</f>
        <v>#VALUE!</v>
      </c>
    </row>
    <row r="180" spans="1:7" ht="15" x14ac:dyDescent="0.25">
      <c r="A180" s="442" t="s">
        <v>539</v>
      </c>
      <c r="B180" s="428">
        <v>16621</v>
      </c>
      <c r="C180" s="428">
        <v>2429</v>
      </c>
      <c r="D180" s="428">
        <v>14192</v>
      </c>
      <c r="E180" s="429">
        <v>1587</v>
      </c>
      <c r="F180" s="429">
        <v>15034</v>
      </c>
      <c r="G180" s="443">
        <f>'City Pop Est 2025'!C183-BEBR2025!D180</f>
        <v>0</v>
      </c>
    </row>
    <row r="181" spans="1:7" ht="15" x14ac:dyDescent="0.25">
      <c r="A181" s="440" t="s">
        <v>145</v>
      </c>
      <c r="B181" s="428">
        <v>3896</v>
      </c>
      <c r="C181" s="428">
        <v>539</v>
      </c>
      <c r="D181" s="428">
        <v>3357</v>
      </c>
      <c r="E181" s="429">
        <v>0</v>
      </c>
      <c r="F181" s="429">
        <v>3896</v>
      </c>
      <c r="G181" s="443">
        <f>'City Pop Est 2025'!C184-BEBR2025!D181</f>
        <v>0</v>
      </c>
    </row>
    <row r="182" spans="1:7" ht="15" x14ac:dyDescent="0.25">
      <c r="A182" s="440" t="s">
        <v>146</v>
      </c>
      <c r="B182" s="428">
        <v>2261</v>
      </c>
      <c r="C182" s="428">
        <v>187</v>
      </c>
      <c r="D182" s="428">
        <v>2074</v>
      </c>
      <c r="E182" s="429">
        <v>0</v>
      </c>
      <c r="F182" s="429">
        <v>2261</v>
      </c>
      <c r="G182" s="443">
        <f>'City Pop Est 2025'!C185-BEBR2025!D182</f>
        <v>0</v>
      </c>
    </row>
    <row r="183" spans="1:7" ht="15" x14ac:dyDescent="0.25">
      <c r="A183" s="440" t="s">
        <v>143</v>
      </c>
      <c r="B183" s="428">
        <v>10464</v>
      </c>
      <c r="C183" s="428">
        <v>1703</v>
      </c>
      <c r="D183" s="428">
        <v>8761</v>
      </c>
      <c r="E183" s="429">
        <v>1587</v>
      </c>
      <c r="F183" s="429">
        <v>8877</v>
      </c>
      <c r="G183" s="443">
        <f>'City Pop Est 2025'!C186-BEBR2025!D183</f>
        <v>0</v>
      </c>
    </row>
    <row r="184" spans="1:7" ht="15" x14ac:dyDescent="0.25">
      <c r="A184" s="440" t="s">
        <v>516</v>
      </c>
      <c r="B184" s="430" t="s">
        <v>516</v>
      </c>
      <c r="C184" s="430" t="s">
        <v>516</v>
      </c>
      <c r="D184" s="429" t="s">
        <v>516</v>
      </c>
      <c r="E184" s="429" t="s">
        <v>516</v>
      </c>
      <c r="F184" s="429" t="s">
        <v>516</v>
      </c>
      <c r="G184" s="443" t="e">
        <f>'City Pop Est 2025'!C187-BEBR2025!D184</f>
        <v>#VALUE!</v>
      </c>
    </row>
    <row r="185" spans="1:7" ht="15" x14ac:dyDescent="0.25">
      <c r="A185" s="442" t="s">
        <v>540</v>
      </c>
      <c r="B185" s="428">
        <v>14155</v>
      </c>
      <c r="C185" s="428">
        <v>151</v>
      </c>
      <c r="D185" s="428">
        <v>14004</v>
      </c>
      <c r="E185" s="429">
        <v>2072</v>
      </c>
      <c r="F185" s="429">
        <v>12083</v>
      </c>
      <c r="G185" s="443">
        <f>'City Pop Est 2025'!C188-BEBR2025!D185</f>
        <v>0</v>
      </c>
    </row>
    <row r="186" spans="1:7" ht="15" x14ac:dyDescent="0.25">
      <c r="A186" s="440" t="s">
        <v>148</v>
      </c>
      <c r="B186" s="428">
        <v>4004</v>
      </c>
      <c r="C186" s="428">
        <v>383</v>
      </c>
      <c r="D186" s="428">
        <v>3621</v>
      </c>
      <c r="E186" s="429">
        <v>1454</v>
      </c>
      <c r="F186" s="429">
        <v>2550</v>
      </c>
      <c r="G186" s="443">
        <f>'City Pop Est 2025'!C189-BEBR2025!D186</f>
        <v>0</v>
      </c>
    </row>
    <row r="187" spans="1:7" ht="15" x14ac:dyDescent="0.25">
      <c r="A187" s="440" t="s">
        <v>149</v>
      </c>
      <c r="B187" s="428">
        <v>708</v>
      </c>
      <c r="C187" s="428">
        <v>-41</v>
      </c>
      <c r="D187" s="428">
        <v>749</v>
      </c>
      <c r="E187" s="429">
        <v>0</v>
      </c>
      <c r="F187" s="429">
        <v>708</v>
      </c>
      <c r="G187" s="443">
        <f>'City Pop Est 2025'!C190-BEBR2025!D187</f>
        <v>0</v>
      </c>
    </row>
    <row r="188" spans="1:7" ht="15" x14ac:dyDescent="0.25">
      <c r="A188" s="440" t="s">
        <v>150</v>
      </c>
      <c r="B188" s="428">
        <v>715</v>
      </c>
      <c r="C188" s="428">
        <v>-25</v>
      </c>
      <c r="D188" s="428">
        <v>740</v>
      </c>
      <c r="E188" s="429">
        <v>0</v>
      </c>
      <c r="F188" s="429">
        <v>715</v>
      </c>
      <c r="G188" s="443">
        <f>'City Pop Est 2025'!C191-BEBR2025!D188</f>
        <v>0</v>
      </c>
    </row>
    <row r="189" spans="1:7" ht="15" x14ac:dyDescent="0.25">
      <c r="A189" s="440" t="s">
        <v>143</v>
      </c>
      <c r="B189" s="428">
        <v>8728</v>
      </c>
      <c r="C189" s="428">
        <v>-166</v>
      </c>
      <c r="D189" s="428">
        <v>8894</v>
      </c>
      <c r="E189" s="429">
        <v>618</v>
      </c>
      <c r="F189" s="429">
        <v>8110</v>
      </c>
      <c r="G189" s="443">
        <f>'City Pop Est 2025'!C192-BEBR2025!D189</f>
        <v>0</v>
      </c>
    </row>
    <row r="190" spans="1:7" ht="15" x14ac:dyDescent="0.25">
      <c r="A190" s="440" t="s">
        <v>516</v>
      </c>
      <c r="B190" s="430" t="s">
        <v>516</v>
      </c>
      <c r="C190" s="430" t="s">
        <v>516</v>
      </c>
      <c r="D190" s="429" t="s">
        <v>516</v>
      </c>
      <c r="E190" s="429" t="s">
        <v>516</v>
      </c>
      <c r="F190" s="429" t="s">
        <v>516</v>
      </c>
      <c r="G190" s="443" t="e">
        <f>'City Pop Est 2025'!C193-BEBR2025!D190</f>
        <v>#VALUE!</v>
      </c>
    </row>
    <row r="191" spans="1:7" ht="15" x14ac:dyDescent="0.25">
      <c r="A191" s="442" t="s">
        <v>541</v>
      </c>
      <c r="B191" s="428">
        <v>26042</v>
      </c>
      <c r="C191" s="428">
        <v>715</v>
      </c>
      <c r="D191" s="428">
        <v>25327</v>
      </c>
      <c r="E191" s="429">
        <v>1733</v>
      </c>
      <c r="F191" s="429">
        <v>24309</v>
      </c>
      <c r="G191" s="443">
        <f>'City Pop Est 2025'!C194-BEBR2025!D191</f>
        <v>0</v>
      </c>
    </row>
    <row r="192" spans="1:7" ht="15" x14ac:dyDescent="0.25">
      <c r="A192" s="440" t="s">
        <v>152</v>
      </c>
      <c r="B192" s="428">
        <v>2513</v>
      </c>
      <c r="C192" s="428">
        <v>108</v>
      </c>
      <c r="D192" s="428">
        <v>2405</v>
      </c>
      <c r="E192" s="429">
        <v>0</v>
      </c>
      <c r="F192" s="429">
        <v>2513</v>
      </c>
      <c r="G192" s="443">
        <f>'City Pop Est 2025'!C195-BEBR2025!D192</f>
        <v>0</v>
      </c>
    </row>
    <row r="193" spans="1:7" ht="15" x14ac:dyDescent="0.25">
      <c r="A193" s="440" t="s">
        <v>153</v>
      </c>
      <c r="B193" s="428">
        <v>4879</v>
      </c>
      <c r="C193" s="428">
        <v>-21</v>
      </c>
      <c r="D193" s="428">
        <v>4900</v>
      </c>
      <c r="E193" s="429">
        <v>0</v>
      </c>
      <c r="F193" s="429">
        <v>4879</v>
      </c>
      <c r="G193" s="443">
        <f>'City Pop Est 2025'!C196-BEBR2025!D193</f>
        <v>0</v>
      </c>
    </row>
    <row r="194" spans="1:7" ht="15" x14ac:dyDescent="0.25">
      <c r="A194" s="440" t="s">
        <v>154</v>
      </c>
      <c r="B194" s="428">
        <v>1804</v>
      </c>
      <c r="C194" s="428">
        <v>67</v>
      </c>
      <c r="D194" s="428">
        <v>1737</v>
      </c>
      <c r="E194" s="429">
        <v>0</v>
      </c>
      <c r="F194" s="429">
        <v>1804</v>
      </c>
      <c r="G194" s="443">
        <f>'City Pop Est 2025'!C197-BEBR2025!D194</f>
        <v>0</v>
      </c>
    </row>
    <row r="195" spans="1:7" ht="15" x14ac:dyDescent="0.25">
      <c r="A195" s="440" t="s">
        <v>143</v>
      </c>
      <c r="B195" s="428">
        <v>16846</v>
      </c>
      <c r="C195" s="428">
        <v>561</v>
      </c>
      <c r="D195" s="428">
        <v>16285</v>
      </c>
      <c r="E195" s="429">
        <v>1733</v>
      </c>
      <c r="F195" s="429">
        <v>15113</v>
      </c>
      <c r="G195" s="443">
        <f>'City Pop Est 2025'!C198-BEBR2025!D195</f>
        <v>0</v>
      </c>
    </row>
    <row r="196" spans="1:7" ht="15" x14ac:dyDescent="0.25">
      <c r="A196" s="440" t="s">
        <v>516</v>
      </c>
      <c r="B196" s="430" t="s">
        <v>516</v>
      </c>
      <c r="C196" s="430" t="s">
        <v>516</v>
      </c>
      <c r="D196" s="429" t="s">
        <v>516</v>
      </c>
      <c r="E196" s="429" t="s">
        <v>516</v>
      </c>
      <c r="F196" s="429" t="s">
        <v>516</v>
      </c>
      <c r="G196" s="443" t="e">
        <f>'City Pop Est 2025'!C199-BEBR2025!D196</f>
        <v>#VALUE!</v>
      </c>
    </row>
    <row r="197" spans="1:7" ht="15" x14ac:dyDescent="0.25">
      <c r="A197" s="442" t="s">
        <v>542</v>
      </c>
      <c r="B197" s="428">
        <v>47085</v>
      </c>
      <c r="C197" s="428">
        <v>7466</v>
      </c>
      <c r="D197" s="428">
        <v>39619</v>
      </c>
      <c r="E197" s="429">
        <v>0</v>
      </c>
      <c r="F197" s="429">
        <v>47085</v>
      </c>
      <c r="G197" s="443">
        <f>'City Pop Est 2025'!C200-BEBR2025!D197</f>
        <v>0</v>
      </c>
    </row>
    <row r="198" spans="1:7" ht="15" x14ac:dyDescent="0.25">
      <c r="A198" s="440" t="s">
        <v>156</v>
      </c>
      <c r="B198" s="428">
        <v>7341</v>
      </c>
      <c r="C198" s="428">
        <v>14</v>
      </c>
      <c r="D198" s="428">
        <v>7327</v>
      </c>
      <c r="E198" s="429">
        <v>0</v>
      </c>
      <c r="F198" s="429">
        <v>7341</v>
      </c>
      <c r="G198" s="443">
        <f>'City Pop Est 2025'!C201-BEBR2025!D198</f>
        <v>0</v>
      </c>
    </row>
    <row r="199" spans="1:7" ht="15" x14ac:dyDescent="0.25">
      <c r="A199" s="440" t="s">
        <v>157</v>
      </c>
      <c r="B199" s="428">
        <v>5593</v>
      </c>
      <c r="C199" s="428">
        <v>627</v>
      </c>
      <c r="D199" s="428">
        <v>4966</v>
      </c>
      <c r="E199" s="429">
        <v>0</v>
      </c>
      <c r="F199" s="429">
        <v>5593</v>
      </c>
      <c r="G199" s="443">
        <f>'City Pop Est 2025'!C202-BEBR2025!D199</f>
        <v>0</v>
      </c>
    </row>
    <row r="200" spans="1:7" ht="15" x14ac:dyDescent="0.25">
      <c r="A200" s="440" t="s">
        <v>143</v>
      </c>
      <c r="B200" s="428">
        <v>34151</v>
      </c>
      <c r="C200" s="428">
        <v>6825</v>
      </c>
      <c r="D200" s="428">
        <v>27326</v>
      </c>
      <c r="E200" s="429">
        <v>0</v>
      </c>
      <c r="F200" s="429">
        <v>34151</v>
      </c>
      <c r="G200" s="443">
        <f>'City Pop Est 2025'!C203-BEBR2025!D200</f>
        <v>0</v>
      </c>
    </row>
    <row r="201" spans="1:7" ht="15" x14ac:dyDescent="0.25">
      <c r="A201" s="440" t="s">
        <v>516</v>
      </c>
      <c r="B201" s="430" t="s">
        <v>516</v>
      </c>
      <c r="C201" s="430" t="s">
        <v>516</v>
      </c>
      <c r="D201" s="429" t="s">
        <v>516</v>
      </c>
      <c r="E201" s="429" t="s">
        <v>516</v>
      </c>
      <c r="F201" s="429" t="s">
        <v>516</v>
      </c>
      <c r="G201" s="443" t="e">
        <f>'City Pop Est 2025'!C204-BEBR2025!D201</f>
        <v>#VALUE!</v>
      </c>
    </row>
    <row r="202" spans="1:7" ht="15" x14ac:dyDescent="0.25">
      <c r="A202" s="442" t="s">
        <v>543</v>
      </c>
      <c r="B202" s="428">
        <v>212849</v>
      </c>
      <c r="C202" s="428">
        <v>18334</v>
      </c>
      <c r="D202" s="428">
        <v>194515</v>
      </c>
      <c r="E202" s="429">
        <v>433</v>
      </c>
      <c r="F202" s="429">
        <v>212416</v>
      </c>
      <c r="G202" s="443">
        <f>'City Pop Est 2025'!C206-BEBR2025!D202</f>
        <v>0</v>
      </c>
    </row>
    <row r="203" spans="1:7" ht="15" x14ac:dyDescent="0.25">
      <c r="A203" s="440" t="s">
        <v>159</v>
      </c>
      <c r="B203" s="428">
        <v>10142</v>
      </c>
      <c r="C203" s="428">
        <v>1252</v>
      </c>
      <c r="D203" s="428">
        <v>8890</v>
      </c>
      <c r="E203" s="429">
        <v>0</v>
      </c>
      <c r="F203" s="429">
        <v>10142</v>
      </c>
      <c r="G203" s="443">
        <f>'City Pop Est 2025'!C207-BEBR2025!D203</f>
        <v>0</v>
      </c>
    </row>
    <row r="204" spans="1:7" ht="15" x14ac:dyDescent="0.25">
      <c r="A204" s="440" t="s">
        <v>160</v>
      </c>
      <c r="B204" s="428">
        <v>0</v>
      </c>
      <c r="C204" s="428">
        <v>-16</v>
      </c>
      <c r="D204" s="428">
        <v>16</v>
      </c>
      <c r="E204" s="429">
        <v>0</v>
      </c>
      <c r="F204" s="429">
        <v>0</v>
      </c>
      <c r="G204" s="443">
        <f>'City Pop Est 2025'!C208-BEBR2025!D204</f>
        <v>0</v>
      </c>
    </row>
    <row r="205" spans="1:7" ht="15" x14ac:dyDescent="0.25">
      <c r="A205" s="440" t="s">
        <v>143</v>
      </c>
      <c r="B205" s="428">
        <v>202707</v>
      </c>
      <c r="C205" s="428">
        <v>17098</v>
      </c>
      <c r="D205" s="428">
        <v>185609</v>
      </c>
      <c r="E205" s="429">
        <v>433</v>
      </c>
      <c r="F205" s="429">
        <v>202274</v>
      </c>
      <c r="G205" s="443">
        <f>'City Pop Est 2025'!C209-BEBR2025!D205</f>
        <v>0</v>
      </c>
    </row>
    <row r="206" spans="1:7" ht="15" x14ac:dyDescent="0.25">
      <c r="A206" s="440" t="s">
        <v>516</v>
      </c>
      <c r="B206" s="428" t="s">
        <v>516</v>
      </c>
      <c r="C206" s="428" t="s">
        <v>516</v>
      </c>
      <c r="D206" s="428" t="s">
        <v>516</v>
      </c>
      <c r="E206" s="429" t="s">
        <v>516</v>
      </c>
      <c r="F206" s="429" t="s">
        <v>516</v>
      </c>
      <c r="G206" s="443" t="e">
        <f>'City Pop Est 2025'!C210-BEBR2025!D206</f>
        <v>#VALUE!</v>
      </c>
    </row>
    <row r="207" spans="1:7" ht="15" x14ac:dyDescent="0.25">
      <c r="A207" s="442" t="s">
        <v>544</v>
      </c>
      <c r="B207" s="428">
        <v>107976</v>
      </c>
      <c r="C207" s="428">
        <v>6741</v>
      </c>
      <c r="D207" s="428">
        <v>101235</v>
      </c>
      <c r="E207" s="429">
        <v>20</v>
      </c>
      <c r="F207" s="429">
        <v>107956</v>
      </c>
      <c r="G207" s="443">
        <f>'City Pop Est 2025'!C211-BEBR2025!D207</f>
        <v>0</v>
      </c>
    </row>
    <row r="208" spans="1:7" ht="15" x14ac:dyDescent="0.25">
      <c r="A208" s="440" t="s">
        <v>162</v>
      </c>
      <c r="B208" s="428">
        <v>9786</v>
      </c>
      <c r="C208" s="428">
        <v>128</v>
      </c>
      <c r="D208" s="428">
        <v>9658</v>
      </c>
      <c r="E208" s="429">
        <v>0</v>
      </c>
      <c r="F208" s="429">
        <v>9786</v>
      </c>
      <c r="G208" s="443">
        <f>'City Pop Est 2025'!C212-BEBR2025!D208</f>
        <v>0</v>
      </c>
    </row>
    <row r="209" spans="1:7" ht="15" x14ac:dyDescent="0.25">
      <c r="A209" s="440" t="s">
        <v>163</v>
      </c>
      <c r="B209" s="428">
        <v>2419</v>
      </c>
      <c r="C209" s="428">
        <v>59</v>
      </c>
      <c r="D209" s="428">
        <v>2360</v>
      </c>
      <c r="E209" s="429">
        <v>0</v>
      </c>
      <c r="F209" s="429">
        <v>2419</v>
      </c>
      <c r="G209" s="443">
        <f>'City Pop Est 2025'!C213-BEBR2025!D209</f>
        <v>0</v>
      </c>
    </row>
    <row r="210" spans="1:7" ht="15" x14ac:dyDescent="0.25">
      <c r="A210" s="440" t="s">
        <v>164</v>
      </c>
      <c r="B210" s="428">
        <v>11903</v>
      </c>
      <c r="C210" s="428">
        <v>1174</v>
      </c>
      <c r="D210" s="428">
        <v>10729</v>
      </c>
      <c r="E210" s="429">
        <v>0</v>
      </c>
      <c r="F210" s="429">
        <v>11903</v>
      </c>
      <c r="G210" s="443">
        <f>'City Pop Est 2025'!C214-BEBR2025!D210</f>
        <v>0</v>
      </c>
    </row>
    <row r="211" spans="1:7" ht="15" x14ac:dyDescent="0.25">
      <c r="A211" s="440" t="s">
        <v>143</v>
      </c>
      <c r="B211" s="428">
        <v>83868</v>
      </c>
      <c r="C211" s="428">
        <v>5380</v>
      </c>
      <c r="D211" s="428">
        <v>78488</v>
      </c>
      <c r="E211" s="429">
        <v>20</v>
      </c>
      <c r="F211" s="429">
        <v>83848</v>
      </c>
      <c r="G211" s="443">
        <f>'City Pop Est 2025'!C215-BEBR2025!D211</f>
        <v>0</v>
      </c>
    </row>
    <row r="212" spans="1:7" ht="15" x14ac:dyDescent="0.25">
      <c r="A212" s="440" t="s">
        <v>516</v>
      </c>
      <c r="B212" s="428" t="s">
        <v>516</v>
      </c>
      <c r="C212" s="428" t="s">
        <v>516</v>
      </c>
      <c r="D212" s="428" t="s">
        <v>516</v>
      </c>
      <c r="E212" s="429" t="s">
        <v>516</v>
      </c>
      <c r="F212" s="429" t="s">
        <v>516</v>
      </c>
      <c r="G212" s="443" t="e">
        <f>'City Pop Est 2025'!C216-BEBR2025!D212</f>
        <v>#VALUE!</v>
      </c>
    </row>
    <row r="213" spans="1:7" ht="15" x14ac:dyDescent="0.25">
      <c r="A213" s="442" t="s">
        <v>545</v>
      </c>
      <c r="B213" s="428">
        <v>1575637</v>
      </c>
      <c r="C213" s="428">
        <v>115875</v>
      </c>
      <c r="D213" s="428">
        <v>1459762</v>
      </c>
      <c r="E213" s="429">
        <v>777</v>
      </c>
      <c r="F213" s="429">
        <v>1574860</v>
      </c>
      <c r="G213" s="443">
        <f>'City Pop Est 2025'!C217-BEBR2025!D213</f>
        <v>0</v>
      </c>
    </row>
    <row r="214" spans="1:7" ht="15" x14ac:dyDescent="0.25">
      <c r="A214" s="440" t="s">
        <v>166</v>
      </c>
      <c r="B214" s="428">
        <v>45331</v>
      </c>
      <c r="C214" s="428">
        <v>5567</v>
      </c>
      <c r="D214" s="428">
        <v>39764</v>
      </c>
      <c r="E214" s="429">
        <v>0</v>
      </c>
      <c r="F214" s="429">
        <v>45331</v>
      </c>
      <c r="G214" s="443">
        <f>'City Pop Est 2025'!C218-BEBR2025!D214</f>
        <v>0</v>
      </c>
    </row>
    <row r="215" spans="1:7" ht="15" x14ac:dyDescent="0.25">
      <c r="A215" s="440" t="s">
        <v>167</v>
      </c>
      <c r="B215" s="428">
        <v>412684</v>
      </c>
      <c r="C215" s="428">
        <v>27725</v>
      </c>
      <c r="D215" s="428">
        <v>384959</v>
      </c>
      <c r="E215" s="429">
        <v>579</v>
      </c>
      <c r="F215" s="429">
        <v>412105</v>
      </c>
      <c r="G215" s="443">
        <f>'City Pop Est 2025'!C219-BEBR2025!D215</f>
        <v>0</v>
      </c>
    </row>
    <row r="216" spans="1:7" ht="15" x14ac:dyDescent="0.25">
      <c r="A216" s="440" t="s">
        <v>168</v>
      </c>
      <c r="B216" s="428">
        <v>27698</v>
      </c>
      <c r="C216" s="428">
        <v>1008</v>
      </c>
      <c r="D216" s="428">
        <v>26690</v>
      </c>
      <c r="E216" s="429">
        <v>0</v>
      </c>
      <c r="F216" s="429">
        <v>27698</v>
      </c>
      <c r="G216" s="443">
        <f>'City Pop Est 2025'!C220-BEBR2025!D216</f>
        <v>0</v>
      </c>
    </row>
    <row r="217" spans="1:7" ht="15" x14ac:dyDescent="0.25">
      <c r="A217" s="440" t="s">
        <v>143</v>
      </c>
      <c r="B217" s="428">
        <v>1089924</v>
      </c>
      <c r="C217" s="428">
        <v>81575</v>
      </c>
      <c r="D217" s="428">
        <v>1008349</v>
      </c>
      <c r="E217" s="429">
        <v>198</v>
      </c>
      <c r="F217" s="429">
        <v>1089726</v>
      </c>
      <c r="G217" s="443">
        <f>'City Pop Est 2025'!C221-BEBR2025!D217</f>
        <v>0</v>
      </c>
    </row>
    <row r="218" spans="1:7" ht="15" x14ac:dyDescent="0.25">
      <c r="A218" s="440" t="s">
        <v>516</v>
      </c>
      <c r="B218" s="430" t="s">
        <v>516</v>
      </c>
      <c r="C218" s="430" t="s">
        <v>516</v>
      </c>
      <c r="D218" s="429" t="s">
        <v>516</v>
      </c>
      <c r="E218" s="429" t="s">
        <v>516</v>
      </c>
      <c r="F218" s="429" t="s">
        <v>516</v>
      </c>
      <c r="G218" s="443" t="e">
        <f>'City Pop Est 2025'!C222-BEBR2025!D218</f>
        <v>#VALUE!</v>
      </c>
    </row>
    <row r="219" spans="1:7" ht="15" x14ac:dyDescent="0.25">
      <c r="A219" s="442" t="s">
        <v>546</v>
      </c>
      <c r="B219" s="428">
        <v>20042</v>
      </c>
      <c r="C219" s="428">
        <v>389</v>
      </c>
      <c r="D219" s="428">
        <v>19653</v>
      </c>
      <c r="E219" s="429">
        <v>1358</v>
      </c>
      <c r="F219" s="429">
        <v>18684</v>
      </c>
      <c r="G219" s="443">
        <f>'City Pop Est 2025'!C223-BEBR2025!D219</f>
        <v>0</v>
      </c>
    </row>
    <row r="220" spans="1:7" ht="15" x14ac:dyDescent="0.25">
      <c r="A220" s="440" t="s">
        <v>170</v>
      </c>
      <c r="B220" s="428">
        <v>2809</v>
      </c>
      <c r="C220" s="428">
        <v>50</v>
      </c>
      <c r="D220" s="428">
        <v>2759</v>
      </c>
      <c r="E220" s="429">
        <v>0</v>
      </c>
      <c r="F220" s="429">
        <v>2809</v>
      </c>
      <c r="G220" s="443">
        <f>'City Pop Est 2025'!C224-BEBR2025!D220</f>
        <v>0</v>
      </c>
    </row>
    <row r="221" spans="1:7" ht="15" x14ac:dyDescent="0.25">
      <c r="A221" s="440" t="s">
        <v>171</v>
      </c>
      <c r="B221" s="428">
        <v>336</v>
      </c>
      <c r="C221" s="428">
        <v>-5</v>
      </c>
      <c r="D221" s="428">
        <v>341</v>
      </c>
      <c r="E221" s="429">
        <v>0</v>
      </c>
      <c r="F221" s="429">
        <v>336</v>
      </c>
      <c r="G221" s="443">
        <f>'City Pop Est 2025'!C225-BEBR2025!D221</f>
        <v>0</v>
      </c>
    </row>
    <row r="222" spans="1:7" ht="15" x14ac:dyDescent="0.25">
      <c r="A222" s="440" t="s">
        <v>172</v>
      </c>
      <c r="B222" s="428">
        <v>220</v>
      </c>
      <c r="C222" s="428">
        <v>12</v>
      </c>
      <c r="D222" s="428">
        <v>208</v>
      </c>
      <c r="E222" s="429">
        <v>0</v>
      </c>
      <c r="F222" s="429">
        <v>220</v>
      </c>
      <c r="G222" s="443">
        <f>'City Pop Est 2025'!C226-BEBR2025!D222</f>
        <v>0</v>
      </c>
    </row>
    <row r="223" spans="1:7" ht="15" x14ac:dyDescent="0.25">
      <c r="A223" s="440" t="s">
        <v>173</v>
      </c>
      <c r="B223" s="428">
        <v>500</v>
      </c>
      <c r="C223" s="428">
        <v>-4</v>
      </c>
      <c r="D223" s="428">
        <v>504</v>
      </c>
      <c r="E223" s="429">
        <v>0</v>
      </c>
      <c r="F223" s="429">
        <v>500</v>
      </c>
      <c r="G223" s="443">
        <f>'City Pop Est 2025'!C227-BEBR2025!D223</f>
        <v>0</v>
      </c>
    </row>
    <row r="224" spans="1:7" ht="15" x14ac:dyDescent="0.25">
      <c r="A224" s="440" t="s">
        <v>174</v>
      </c>
      <c r="B224" s="428">
        <v>266</v>
      </c>
      <c r="C224" s="428">
        <v>5</v>
      </c>
      <c r="D224" s="428">
        <v>261</v>
      </c>
      <c r="E224" s="429">
        <v>0</v>
      </c>
      <c r="F224" s="429">
        <v>266</v>
      </c>
      <c r="G224" s="443">
        <f>'City Pop Est 2025'!C228-BEBR2025!D224</f>
        <v>0</v>
      </c>
    </row>
    <row r="225" spans="1:7" ht="15" x14ac:dyDescent="0.25">
      <c r="A225" s="440" t="s">
        <v>143</v>
      </c>
      <c r="B225" s="428">
        <v>15911</v>
      </c>
      <c r="C225" s="428">
        <v>331</v>
      </c>
      <c r="D225" s="428">
        <v>15580</v>
      </c>
      <c r="E225" s="429">
        <v>1358</v>
      </c>
      <c r="F225" s="429">
        <v>14553</v>
      </c>
      <c r="G225" s="443">
        <f>'City Pop Est 2025'!C229-BEBR2025!D225</f>
        <v>0</v>
      </c>
    </row>
    <row r="226" spans="1:7" ht="15" x14ac:dyDescent="0.25">
      <c r="A226" s="440" t="s">
        <v>516</v>
      </c>
      <c r="B226" s="428" t="s">
        <v>516</v>
      </c>
      <c r="C226" s="428" t="s">
        <v>516</v>
      </c>
      <c r="D226" s="428" t="s">
        <v>516</v>
      </c>
      <c r="E226" s="429" t="s">
        <v>516</v>
      </c>
      <c r="F226" s="429" t="s">
        <v>516</v>
      </c>
      <c r="G226" s="443" t="e">
        <f>'City Pop Est 2025'!C230-BEBR2025!D226</f>
        <v>#VALUE!</v>
      </c>
    </row>
    <row r="227" spans="1:7" ht="15" x14ac:dyDescent="0.25">
      <c r="A227" s="442" t="s">
        <v>547</v>
      </c>
      <c r="B227" s="428">
        <v>173013</v>
      </c>
      <c r="C227" s="428">
        <v>13225</v>
      </c>
      <c r="D227" s="428">
        <v>159788</v>
      </c>
      <c r="E227" s="429">
        <v>0</v>
      </c>
      <c r="F227" s="429">
        <v>173013</v>
      </c>
      <c r="G227" s="443">
        <f>'City Pop Est 2025'!C231-BEBR2025!D227</f>
        <v>0</v>
      </c>
    </row>
    <row r="228" spans="1:7" ht="15" x14ac:dyDescent="0.25">
      <c r="A228" s="440" t="s">
        <v>176</v>
      </c>
      <c r="B228" s="428">
        <v>4987</v>
      </c>
      <c r="C228" s="428">
        <v>153</v>
      </c>
      <c r="D228" s="428">
        <v>4834</v>
      </c>
      <c r="E228" s="429">
        <v>0</v>
      </c>
      <c r="F228" s="429">
        <v>4987</v>
      </c>
      <c r="G228" s="443">
        <f>'City Pop Est 2025'!C232-BEBR2025!D228</f>
        <v>0</v>
      </c>
    </row>
    <row r="229" spans="1:7" ht="15" x14ac:dyDescent="0.25">
      <c r="A229" s="440" t="s">
        <v>177</v>
      </c>
      <c r="B229" s="428">
        <v>4511</v>
      </c>
      <c r="C229" s="428">
        <v>270</v>
      </c>
      <c r="D229" s="428">
        <v>4241</v>
      </c>
      <c r="E229" s="429">
        <v>0</v>
      </c>
      <c r="F229" s="429">
        <v>4511</v>
      </c>
      <c r="G229" s="443">
        <f>'City Pop Est 2025'!C233-BEBR2025!D229</f>
        <v>0</v>
      </c>
    </row>
    <row r="230" spans="1:7" ht="15" x14ac:dyDescent="0.25">
      <c r="A230" s="440" t="s">
        <v>178</v>
      </c>
      <c r="B230" s="428">
        <v>551</v>
      </c>
      <c r="C230" s="428">
        <v>35</v>
      </c>
      <c r="D230" s="428">
        <v>516</v>
      </c>
      <c r="E230" s="429">
        <v>0</v>
      </c>
      <c r="F230" s="429">
        <v>551</v>
      </c>
      <c r="G230" s="443">
        <f>'City Pop Est 2025'!C234-BEBR2025!D230</f>
        <v>0</v>
      </c>
    </row>
    <row r="231" spans="1:7" ht="15" x14ac:dyDescent="0.25">
      <c r="A231" s="440" t="s">
        <v>179</v>
      </c>
      <c r="B231" s="428">
        <v>27367</v>
      </c>
      <c r="C231" s="428">
        <v>2313</v>
      </c>
      <c r="D231" s="428">
        <v>25054</v>
      </c>
      <c r="E231" s="429">
        <v>0</v>
      </c>
      <c r="F231" s="429">
        <v>27367</v>
      </c>
      <c r="G231" s="443">
        <f>'City Pop Est 2025'!C235-BEBR2025!D231</f>
        <v>0</v>
      </c>
    </row>
    <row r="232" spans="1:7" ht="15" x14ac:dyDescent="0.25">
      <c r="A232" s="440" t="s">
        <v>180</v>
      </c>
      <c r="B232" s="428">
        <v>16800</v>
      </c>
      <c r="C232" s="428">
        <v>446</v>
      </c>
      <c r="D232" s="428">
        <v>16354</v>
      </c>
      <c r="E232" s="429">
        <v>0</v>
      </c>
      <c r="F232" s="429">
        <v>16800</v>
      </c>
      <c r="G232" s="443">
        <f>'City Pop Est 2025'!C236-BEBR2025!D232</f>
        <v>0</v>
      </c>
    </row>
    <row r="233" spans="1:7" ht="15" x14ac:dyDescent="0.25">
      <c r="A233" s="440" t="s">
        <v>143</v>
      </c>
      <c r="B233" s="428">
        <v>118797</v>
      </c>
      <c r="C233" s="428">
        <v>10008</v>
      </c>
      <c r="D233" s="428">
        <v>108789</v>
      </c>
      <c r="E233" s="429">
        <v>0</v>
      </c>
      <c r="F233" s="429">
        <v>118797</v>
      </c>
      <c r="G233" s="443">
        <f>'City Pop Est 2025'!C237-BEBR2025!D233</f>
        <v>0</v>
      </c>
    </row>
    <row r="234" spans="1:7" ht="15" x14ac:dyDescent="0.25">
      <c r="A234" s="440" t="s">
        <v>516</v>
      </c>
      <c r="B234" s="430" t="s">
        <v>516</v>
      </c>
      <c r="C234" s="430" t="s">
        <v>516</v>
      </c>
      <c r="D234" s="429" t="s">
        <v>516</v>
      </c>
      <c r="E234" s="429" t="s">
        <v>516</v>
      </c>
      <c r="F234" s="429" t="s">
        <v>516</v>
      </c>
      <c r="G234" s="443" t="e">
        <f>'City Pop Est 2025'!C238-BEBR2025!D234</f>
        <v>#VALUE!</v>
      </c>
    </row>
    <row r="235" spans="1:7" ht="15" x14ac:dyDescent="0.25">
      <c r="A235" s="442" t="s">
        <v>548</v>
      </c>
      <c r="B235" s="428">
        <v>49728</v>
      </c>
      <c r="C235" s="428">
        <v>2409</v>
      </c>
      <c r="D235" s="428">
        <v>47319</v>
      </c>
      <c r="E235" s="429">
        <v>6378</v>
      </c>
      <c r="F235" s="429">
        <v>43350</v>
      </c>
      <c r="G235" s="443">
        <f>'City Pop Est 2025'!C239-BEBR2025!D235</f>
        <v>0</v>
      </c>
    </row>
    <row r="236" spans="1:7" ht="15" x14ac:dyDescent="0.25">
      <c r="A236" s="440" t="s">
        <v>182</v>
      </c>
      <c r="B236" s="428">
        <v>482</v>
      </c>
      <c r="C236" s="428">
        <v>-2</v>
      </c>
      <c r="D236" s="428">
        <v>484</v>
      </c>
      <c r="E236" s="429">
        <v>0</v>
      </c>
      <c r="F236" s="429">
        <v>482</v>
      </c>
      <c r="G236" s="443">
        <f>'City Pop Est 2025'!C240-BEBR2025!D236</f>
        <v>0</v>
      </c>
    </row>
    <row r="237" spans="1:7" ht="15" x14ac:dyDescent="0.25">
      <c r="A237" s="440" t="s">
        <v>183</v>
      </c>
      <c r="B237" s="428">
        <v>89</v>
      </c>
      <c r="C237" s="428">
        <v>2</v>
      </c>
      <c r="D237" s="428">
        <v>87</v>
      </c>
      <c r="E237" s="429">
        <v>0</v>
      </c>
      <c r="F237" s="429">
        <v>89</v>
      </c>
      <c r="G237" s="443">
        <f>'City Pop Est 2025'!C241-BEBR2025!D237</f>
        <v>0</v>
      </c>
    </row>
    <row r="238" spans="1:7" ht="15" x14ac:dyDescent="0.25">
      <c r="A238" s="440" t="s">
        <v>184</v>
      </c>
      <c r="B238" s="428">
        <v>193</v>
      </c>
      <c r="C238" s="428">
        <v>2</v>
      </c>
      <c r="D238" s="428">
        <v>191</v>
      </c>
      <c r="E238" s="429">
        <v>0</v>
      </c>
      <c r="F238" s="429">
        <v>193</v>
      </c>
      <c r="G238" s="443">
        <f>'City Pop Est 2025'!C242-BEBR2025!D238</f>
        <v>0</v>
      </c>
    </row>
    <row r="239" spans="1:7" ht="15" x14ac:dyDescent="0.25">
      <c r="A239" s="440" t="s">
        <v>185</v>
      </c>
      <c r="B239" s="428">
        <v>861</v>
      </c>
      <c r="C239" s="428">
        <v>13</v>
      </c>
      <c r="D239" s="428">
        <v>848</v>
      </c>
      <c r="E239" s="429">
        <v>0</v>
      </c>
      <c r="F239" s="429">
        <v>861</v>
      </c>
      <c r="G239" s="443">
        <f>'City Pop Est 2025'!C243-BEBR2025!D239</f>
        <v>0</v>
      </c>
    </row>
    <row r="240" spans="1:7" ht="15" x14ac:dyDescent="0.25">
      <c r="A240" s="440" t="s">
        <v>186</v>
      </c>
      <c r="B240" s="428">
        <v>2053</v>
      </c>
      <c r="C240" s="428">
        <v>-100</v>
      </c>
      <c r="D240" s="428">
        <v>2153</v>
      </c>
      <c r="E240" s="429">
        <v>0</v>
      </c>
      <c r="F240" s="429">
        <v>2053</v>
      </c>
      <c r="G240" s="443">
        <f>'City Pop Est 2025'!C244-BEBR2025!D240</f>
        <v>0</v>
      </c>
    </row>
    <row r="241" spans="1:7" ht="15" x14ac:dyDescent="0.25">
      <c r="A241" s="440" t="s">
        <v>187</v>
      </c>
      <c r="B241" s="428">
        <v>949</v>
      </c>
      <c r="C241" s="428">
        <v>67</v>
      </c>
      <c r="D241" s="428">
        <v>882</v>
      </c>
      <c r="E241" s="429">
        <v>0</v>
      </c>
      <c r="F241" s="429">
        <v>949</v>
      </c>
      <c r="G241" s="443">
        <f>'City Pop Est 2025'!C245-BEBR2025!D241</f>
        <v>0</v>
      </c>
    </row>
    <row r="242" spans="1:7" ht="15" x14ac:dyDescent="0.25">
      <c r="A242" s="440" t="s">
        <v>188</v>
      </c>
      <c r="B242" s="428">
        <v>547</v>
      </c>
      <c r="C242" s="428">
        <v>8</v>
      </c>
      <c r="D242" s="428">
        <v>539</v>
      </c>
      <c r="E242" s="429">
        <v>0</v>
      </c>
      <c r="F242" s="429">
        <v>547</v>
      </c>
      <c r="G242" s="443">
        <f>'City Pop Est 2025'!C246-BEBR2025!D242</f>
        <v>0</v>
      </c>
    </row>
    <row r="243" spans="1:7" ht="15" x14ac:dyDescent="0.25">
      <c r="A243" s="440" t="s">
        <v>190</v>
      </c>
      <c r="B243" s="428">
        <v>223</v>
      </c>
      <c r="C243" s="428">
        <v>6</v>
      </c>
      <c r="D243" s="428">
        <v>217</v>
      </c>
      <c r="E243" s="429">
        <v>0</v>
      </c>
      <c r="F243" s="429">
        <v>223</v>
      </c>
      <c r="G243" s="443">
        <f>'City Pop Est 2025'!C249-BEBR2025!D243</f>
        <v>0</v>
      </c>
    </row>
    <row r="244" spans="1:7" ht="15" x14ac:dyDescent="0.25">
      <c r="A244" s="440" t="s">
        <v>191</v>
      </c>
      <c r="B244" s="428">
        <v>1962</v>
      </c>
      <c r="C244" s="428">
        <v>3</v>
      </c>
      <c r="D244" s="428">
        <v>1959</v>
      </c>
      <c r="E244" s="429">
        <v>1336</v>
      </c>
      <c r="F244" s="429">
        <v>626</v>
      </c>
      <c r="G244" s="443">
        <f>'City Pop Est 2025'!C250-BEBR2025!D244</f>
        <v>0</v>
      </c>
    </row>
    <row r="245" spans="1:7" ht="15" x14ac:dyDescent="0.25">
      <c r="A245" s="440" t="s">
        <v>192</v>
      </c>
      <c r="B245" s="428">
        <v>7103</v>
      </c>
      <c r="C245" s="428">
        <v>858</v>
      </c>
      <c r="D245" s="428">
        <v>6245</v>
      </c>
      <c r="E245" s="429">
        <v>1144</v>
      </c>
      <c r="F245" s="429">
        <v>5959</v>
      </c>
      <c r="G245" s="443">
        <f>'City Pop Est 2025'!C251-BEBR2025!D245</f>
        <v>0</v>
      </c>
    </row>
    <row r="246" spans="1:7" ht="15" x14ac:dyDescent="0.25">
      <c r="A246" s="440" t="s">
        <v>193</v>
      </c>
      <c r="B246" s="428">
        <v>1658</v>
      </c>
      <c r="C246" s="428">
        <v>-41</v>
      </c>
      <c r="D246" s="428">
        <v>1699</v>
      </c>
      <c r="E246" s="429">
        <v>0</v>
      </c>
      <c r="F246" s="429">
        <v>1658</v>
      </c>
      <c r="G246" s="443">
        <f>'City Pop Est 2025'!C252-BEBR2025!D246</f>
        <v>0</v>
      </c>
    </row>
    <row r="247" spans="1:7" ht="15" x14ac:dyDescent="0.25">
      <c r="A247" s="440" t="s">
        <v>143</v>
      </c>
      <c r="B247" s="428">
        <v>33608</v>
      </c>
      <c r="C247" s="428">
        <v>1593</v>
      </c>
      <c r="D247" s="428">
        <v>32015</v>
      </c>
      <c r="E247" s="429">
        <v>3898</v>
      </c>
      <c r="F247" s="429">
        <v>29710</v>
      </c>
      <c r="G247" s="443">
        <f>'City Pop Est 2025'!C253-BEBR2025!D247</f>
        <v>0</v>
      </c>
    </row>
    <row r="248" spans="1:7" ht="15" x14ac:dyDescent="0.25">
      <c r="A248" s="440" t="s">
        <v>516</v>
      </c>
      <c r="B248" s="430" t="s">
        <v>516</v>
      </c>
      <c r="C248" s="430" t="s">
        <v>516</v>
      </c>
      <c r="D248" s="429" t="s">
        <v>516</v>
      </c>
      <c r="E248" s="429" t="s">
        <v>516</v>
      </c>
      <c r="F248" s="429" t="s">
        <v>516</v>
      </c>
      <c r="G248" s="443" t="e">
        <f>'City Pop Est 2025'!C254-BEBR2025!D248</f>
        <v>#VALUE!</v>
      </c>
    </row>
    <row r="249" spans="1:7" ht="15" x14ac:dyDescent="0.25">
      <c r="A249" s="442" t="s">
        <v>549</v>
      </c>
      <c r="B249" s="428">
        <v>15761</v>
      </c>
      <c r="C249" s="428">
        <v>1251</v>
      </c>
      <c r="D249" s="428">
        <v>14510</v>
      </c>
      <c r="E249" s="429">
        <v>1265</v>
      </c>
      <c r="F249" s="429">
        <v>14496</v>
      </c>
      <c r="G249" s="443">
        <f>'City Pop Est 2025'!C256-BEBR2025!D249</f>
        <v>0</v>
      </c>
    </row>
    <row r="250" spans="1:7" ht="15" x14ac:dyDescent="0.25">
      <c r="A250" s="440" t="s">
        <v>195</v>
      </c>
      <c r="B250" s="428">
        <v>2847</v>
      </c>
      <c r="C250" s="428">
        <v>258</v>
      </c>
      <c r="D250" s="428">
        <v>2589</v>
      </c>
      <c r="E250" s="429">
        <v>0</v>
      </c>
      <c r="F250" s="429">
        <v>2847</v>
      </c>
      <c r="G250" s="443">
        <f>'City Pop Est 2025'!C257-BEBR2025!D250</f>
        <v>0</v>
      </c>
    </row>
    <row r="251" spans="1:7" ht="15" x14ac:dyDescent="0.25">
      <c r="A251" s="440" t="s">
        <v>143</v>
      </c>
      <c r="B251" s="428">
        <v>12914</v>
      </c>
      <c r="C251" s="428">
        <v>993</v>
      </c>
      <c r="D251" s="428">
        <v>11921</v>
      </c>
      <c r="E251" s="429">
        <v>1265</v>
      </c>
      <c r="F251" s="429">
        <v>11649</v>
      </c>
      <c r="G251" s="443">
        <f>'City Pop Est 2025'!C258-BEBR2025!D251</f>
        <v>0</v>
      </c>
    </row>
    <row r="252" spans="1:7" ht="15" x14ac:dyDescent="0.25">
      <c r="A252" s="440" t="s">
        <v>516</v>
      </c>
      <c r="B252" s="428" t="s">
        <v>516</v>
      </c>
      <c r="C252" s="428" t="s">
        <v>516</v>
      </c>
      <c r="D252" s="428" t="s">
        <v>516</v>
      </c>
      <c r="E252" s="429" t="s">
        <v>516</v>
      </c>
      <c r="F252" s="429" t="s">
        <v>516</v>
      </c>
      <c r="G252" s="443" t="e">
        <f>'City Pop Est 2025'!C259-BEBR2025!D252</f>
        <v>#VALUE!</v>
      </c>
    </row>
    <row r="253" spans="1:7" ht="15" x14ac:dyDescent="0.25">
      <c r="A253" s="442" t="s">
        <v>550</v>
      </c>
      <c r="B253" s="428">
        <v>8601</v>
      </c>
      <c r="C253" s="428">
        <v>375</v>
      </c>
      <c r="D253" s="428">
        <v>8226</v>
      </c>
      <c r="E253" s="429">
        <v>1285</v>
      </c>
      <c r="F253" s="429">
        <v>7316</v>
      </c>
      <c r="G253" s="443">
        <f>'City Pop Est 2025'!C260-BEBR2025!D253</f>
        <v>0</v>
      </c>
    </row>
    <row r="254" spans="1:7" ht="15" x14ac:dyDescent="0.25">
      <c r="A254" s="440" t="s">
        <v>197</v>
      </c>
      <c r="B254" s="428">
        <v>1103</v>
      </c>
      <c r="C254" s="428">
        <v>48</v>
      </c>
      <c r="D254" s="428">
        <v>1055</v>
      </c>
      <c r="E254" s="429">
        <v>0</v>
      </c>
      <c r="F254" s="429">
        <v>1103</v>
      </c>
      <c r="G254" s="443">
        <f>'City Pop Est 2025'!C261-BEBR2025!D254</f>
        <v>0</v>
      </c>
    </row>
    <row r="255" spans="1:7" ht="15" x14ac:dyDescent="0.25">
      <c r="A255" s="440" t="s">
        <v>143</v>
      </c>
      <c r="B255" s="428">
        <v>7498</v>
      </c>
      <c r="C255" s="428">
        <v>327</v>
      </c>
      <c r="D255" s="428">
        <v>7171</v>
      </c>
      <c r="E255" s="429">
        <v>1285</v>
      </c>
      <c r="F255" s="429">
        <v>6213</v>
      </c>
      <c r="G255" s="443">
        <f>'City Pop Est 2025'!C262-BEBR2025!D255</f>
        <v>0</v>
      </c>
    </row>
    <row r="256" spans="1:7" ht="15" x14ac:dyDescent="0.25">
      <c r="A256" s="440" t="s">
        <v>516</v>
      </c>
      <c r="B256" s="430" t="s">
        <v>516</v>
      </c>
      <c r="C256" s="430" t="s">
        <v>516</v>
      </c>
      <c r="D256" s="429" t="s">
        <v>516</v>
      </c>
      <c r="E256" s="429" t="s">
        <v>516</v>
      </c>
      <c r="F256" s="429" t="s">
        <v>516</v>
      </c>
      <c r="G256" s="443" t="e">
        <f>'City Pop Est 2025'!C263-BEBR2025!D256</f>
        <v>#VALUE!</v>
      </c>
    </row>
    <row r="257" spans="1:7" ht="15" x14ac:dyDescent="0.25">
      <c r="A257" s="424" t="s">
        <v>551</v>
      </c>
      <c r="B257" s="428">
        <v>445881</v>
      </c>
      <c r="C257" s="428">
        <v>61925</v>
      </c>
      <c r="D257" s="428">
        <v>383956</v>
      </c>
      <c r="E257" s="429">
        <v>557</v>
      </c>
      <c r="F257" s="429">
        <v>445324</v>
      </c>
      <c r="G257" s="443">
        <f>'City Pop Est 2025'!C264-BEBR2025!D257</f>
        <v>0</v>
      </c>
    </row>
    <row r="258" spans="1:7" ht="15" x14ac:dyDescent="0.25">
      <c r="A258" s="440" t="s">
        <v>199</v>
      </c>
      <c r="B258" s="428">
        <v>2273</v>
      </c>
      <c r="C258" s="428">
        <v>384</v>
      </c>
      <c r="D258" s="428">
        <v>1889</v>
      </c>
      <c r="E258" s="429">
        <v>0</v>
      </c>
      <c r="F258" s="429">
        <v>2273</v>
      </c>
      <c r="G258" s="443">
        <f>'City Pop Est 2025'!C265-BEBR2025!D258</f>
        <v>0</v>
      </c>
    </row>
    <row r="259" spans="1:7" ht="15" x14ac:dyDescent="0.25">
      <c r="A259" s="440" t="s">
        <v>200</v>
      </c>
      <c r="B259" s="428">
        <v>51042</v>
      </c>
      <c r="C259" s="428">
        <v>8021</v>
      </c>
      <c r="D259" s="428">
        <v>43021</v>
      </c>
      <c r="E259" s="429">
        <v>0</v>
      </c>
      <c r="F259" s="429">
        <v>51042</v>
      </c>
      <c r="G259" s="443">
        <f>'City Pop Est 2025'!C266-BEBR2025!D259</f>
        <v>0</v>
      </c>
    </row>
    <row r="260" spans="1:7" ht="15" x14ac:dyDescent="0.25">
      <c r="A260" s="440" t="s">
        <v>201</v>
      </c>
      <c r="B260" s="428">
        <v>24477</v>
      </c>
      <c r="C260" s="428">
        <v>1288</v>
      </c>
      <c r="D260" s="428">
        <v>23189</v>
      </c>
      <c r="E260" s="429">
        <v>0</v>
      </c>
      <c r="F260" s="429">
        <v>24477</v>
      </c>
      <c r="G260" s="443">
        <f>'City Pop Est 2025'!C267-BEBR2025!D260</f>
        <v>0</v>
      </c>
    </row>
    <row r="261" spans="1:7" ht="15" x14ac:dyDescent="0.25">
      <c r="A261" s="440" t="s">
        <v>202</v>
      </c>
      <c r="B261" s="428">
        <v>8732</v>
      </c>
      <c r="C261" s="428">
        <v>407</v>
      </c>
      <c r="D261" s="428">
        <v>8325</v>
      </c>
      <c r="E261" s="429">
        <v>0</v>
      </c>
      <c r="F261" s="429">
        <v>8732</v>
      </c>
      <c r="G261" s="443">
        <f>'City Pop Est 2025'!C268-BEBR2025!D261</f>
        <v>0</v>
      </c>
    </row>
    <row r="262" spans="1:7" ht="15" x14ac:dyDescent="0.25">
      <c r="A262" s="440" t="s">
        <v>203</v>
      </c>
      <c r="B262" s="428">
        <v>23827</v>
      </c>
      <c r="C262" s="428">
        <v>5322</v>
      </c>
      <c r="D262" s="428">
        <v>18505</v>
      </c>
      <c r="E262" s="429">
        <v>0</v>
      </c>
      <c r="F262" s="429">
        <v>23827</v>
      </c>
      <c r="G262" s="443">
        <f>'City Pop Est 2025'!C269-BEBR2025!D262</f>
        <v>0</v>
      </c>
    </row>
    <row r="263" spans="1:7" ht="15" x14ac:dyDescent="0.25">
      <c r="A263" s="440" t="s">
        <v>204</v>
      </c>
      <c r="B263" s="428">
        <v>2039</v>
      </c>
      <c r="C263" s="428">
        <v>396</v>
      </c>
      <c r="D263" s="428">
        <v>1643</v>
      </c>
      <c r="E263" s="429">
        <v>0</v>
      </c>
      <c r="F263" s="429">
        <v>2039</v>
      </c>
      <c r="G263" s="443">
        <f>'City Pop Est 2025'!C270-BEBR2025!D263</f>
        <v>0</v>
      </c>
    </row>
    <row r="264" spans="1:7" ht="15" x14ac:dyDescent="0.25">
      <c r="A264" s="440" t="s">
        <v>205</v>
      </c>
      <c r="B264" s="428">
        <v>16978</v>
      </c>
      <c r="C264" s="428">
        <v>1008</v>
      </c>
      <c r="D264" s="428">
        <v>15970</v>
      </c>
      <c r="E264" s="429">
        <v>0</v>
      </c>
      <c r="F264" s="429">
        <v>16978</v>
      </c>
      <c r="G264" s="443">
        <f>'City Pop Est 2025'!C271-BEBR2025!D264</f>
        <v>0</v>
      </c>
    </row>
    <row r="265" spans="1:7" ht="15" x14ac:dyDescent="0.25">
      <c r="A265" s="440" t="s">
        <v>206</v>
      </c>
      <c r="B265" s="428">
        <v>37541</v>
      </c>
      <c r="C265" s="428">
        <v>10541</v>
      </c>
      <c r="D265" s="428">
        <v>27000</v>
      </c>
      <c r="E265" s="429">
        <v>0</v>
      </c>
      <c r="F265" s="429">
        <v>37541</v>
      </c>
      <c r="G265" s="443">
        <f>'City Pop Est 2025'!C272-BEBR2025!D265</f>
        <v>0</v>
      </c>
    </row>
    <row r="266" spans="1:7" ht="15" x14ac:dyDescent="0.25">
      <c r="A266" s="440" t="s">
        <v>207</v>
      </c>
      <c r="B266" s="428">
        <v>9894</v>
      </c>
      <c r="C266" s="428">
        <v>3285</v>
      </c>
      <c r="D266" s="428">
        <v>6609</v>
      </c>
      <c r="E266" s="429">
        <v>0</v>
      </c>
      <c r="F266" s="429">
        <v>9894</v>
      </c>
      <c r="G266" s="443">
        <f>'City Pop Est 2025'!C273-BEBR2025!D266</f>
        <v>0</v>
      </c>
    </row>
    <row r="267" spans="1:7" ht="15" x14ac:dyDescent="0.25">
      <c r="A267" s="440" t="s">
        <v>208</v>
      </c>
      <c r="B267" s="428">
        <v>21201</v>
      </c>
      <c r="C267" s="428">
        <v>7358</v>
      </c>
      <c r="D267" s="428">
        <v>13843</v>
      </c>
      <c r="E267" s="429">
        <v>0</v>
      </c>
      <c r="F267" s="429">
        <v>21201</v>
      </c>
      <c r="G267" s="443">
        <f>'City Pop Est 2025'!C274-BEBR2025!D267</f>
        <v>0</v>
      </c>
    </row>
    <row r="268" spans="1:7" ht="15" x14ac:dyDescent="0.25">
      <c r="A268" s="440" t="s">
        <v>209</v>
      </c>
      <c r="B268" s="428">
        <v>2195</v>
      </c>
      <c r="C268" s="428">
        <v>540</v>
      </c>
      <c r="D268" s="428">
        <v>1655</v>
      </c>
      <c r="E268" s="429">
        <v>0</v>
      </c>
      <c r="F268" s="429">
        <v>2195</v>
      </c>
      <c r="G268" s="443">
        <f>'City Pop Est 2025'!C275-BEBR2025!D268</f>
        <v>0</v>
      </c>
    </row>
    <row r="269" spans="1:7" ht="15" x14ac:dyDescent="0.25">
      <c r="A269" s="440" t="s">
        <v>210</v>
      </c>
      <c r="B269" s="428">
        <v>18896</v>
      </c>
      <c r="C269" s="428">
        <v>2555</v>
      </c>
      <c r="D269" s="428">
        <v>16341</v>
      </c>
      <c r="E269" s="429">
        <v>0</v>
      </c>
      <c r="F269" s="429">
        <v>18896</v>
      </c>
      <c r="G269" s="443">
        <f>'City Pop Est 2025'!C276-BEBR2025!D269</f>
        <v>0</v>
      </c>
    </row>
    <row r="270" spans="1:7" ht="15" x14ac:dyDescent="0.25">
      <c r="A270" s="440" t="s">
        <v>211</v>
      </c>
      <c r="B270" s="428">
        <v>21869</v>
      </c>
      <c r="C270" s="428">
        <v>2866</v>
      </c>
      <c r="D270" s="428">
        <v>19003</v>
      </c>
      <c r="E270" s="429">
        <v>0</v>
      </c>
      <c r="F270" s="429">
        <v>21869</v>
      </c>
      <c r="G270" s="443">
        <f>'City Pop Est 2025'!C277-BEBR2025!D270</f>
        <v>0</v>
      </c>
    </row>
    <row r="271" spans="1:7" ht="15" x14ac:dyDescent="0.25">
      <c r="A271" s="440" t="s">
        <v>212</v>
      </c>
      <c r="B271" s="428">
        <v>4050</v>
      </c>
      <c r="C271" s="428">
        <v>365</v>
      </c>
      <c r="D271" s="428">
        <v>3685</v>
      </c>
      <c r="E271" s="429">
        <v>0</v>
      </c>
      <c r="F271" s="429">
        <v>4050</v>
      </c>
      <c r="G271" s="443">
        <f>'City Pop Est 2025'!C278-BEBR2025!D271</f>
        <v>0</v>
      </c>
    </row>
    <row r="272" spans="1:7" ht="15" x14ac:dyDescent="0.25">
      <c r="A272" s="440" t="s">
        <v>143</v>
      </c>
      <c r="B272" s="428">
        <v>200867</v>
      </c>
      <c r="C272" s="428">
        <v>17589</v>
      </c>
      <c r="D272" s="428">
        <v>183278</v>
      </c>
      <c r="E272" s="429">
        <v>557</v>
      </c>
      <c r="F272" s="429">
        <v>200310</v>
      </c>
      <c r="G272" s="443">
        <f>'City Pop Est 2025'!C279-BEBR2025!D272</f>
        <v>0</v>
      </c>
    </row>
    <row r="273" spans="1:7" ht="15" x14ac:dyDescent="0.25">
      <c r="A273" s="440" t="s">
        <v>516</v>
      </c>
      <c r="B273" s="430" t="s">
        <v>516</v>
      </c>
      <c r="C273" s="430" t="s">
        <v>516</v>
      </c>
      <c r="D273" s="429" t="s">
        <v>516</v>
      </c>
      <c r="E273" s="429" t="s">
        <v>516</v>
      </c>
      <c r="F273" s="429" t="s">
        <v>516</v>
      </c>
      <c r="G273" s="443" t="e">
        <f>'City Pop Est 2025'!C280-BEBR2025!D273</f>
        <v>#VALUE!</v>
      </c>
    </row>
    <row r="274" spans="1:7" ht="15" x14ac:dyDescent="0.25">
      <c r="A274" s="424" t="s">
        <v>552</v>
      </c>
      <c r="B274" s="428">
        <v>839223</v>
      </c>
      <c r="C274" s="428">
        <v>78401</v>
      </c>
      <c r="D274" s="428">
        <v>760822</v>
      </c>
      <c r="E274" s="429">
        <v>194</v>
      </c>
      <c r="F274" s="429">
        <v>839029</v>
      </c>
      <c r="G274" s="443">
        <f>'City Pop Est 2025'!C281-BEBR2025!D274</f>
        <v>0</v>
      </c>
    </row>
    <row r="275" spans="1:7" ht="15" x14ac:dyDescent="0.25">
      <c r="A275" s="440" t="s">
        <v>214</v>
      </c>
      <c r="B275" s="428">
        <v>55801</v>
      </c>
      <c r="C275" s="428">
        <v>2157</v>
      </c>
      <c r="D275" s="428">
        <v>53644</v>
      </c>
      <c r="E275" s="429">
        <v>6</v>
      </c>
      <c r="F275" s="429">
        <v>55795</v>
      </c>
      <c r="G275" s="443">
        <f>'City Pop Est 2025'!C282-BEBR2025!D275</f>
        <v>0</v>
      </c>
    </row>
    <row r="276" spans="1:7" ht="15" x14ac:dyDescent="0.25">
      <c r="A276" s="440" t="s">
        <v>215</v>
      </c>
      <c r="B276" s="428">
        <v>222862</v>
      </c>
      <c r="C276" s="428">
        <v>28846</v>
      </c>
      <c r="D276" s="428">
        <v>194016</v>
      </c>
      <c r="E276" s="429">
        <v>27</v>
      </c>
      <c r="F276" s="429">
        <v>222835</v>
      </c>
      <c r="G276" s="443">
        <f>'City Pop Est 2025'!C283-BEBR2025!D276</f>
        <v>0</v>
      </c>
    </row>
    <row r="277" spans="1:7" ht="15" x14ac:dyDescent="0.25">
      <c r="A277" s="440" t="s">
        <v>216</v>
      </c>
      <c r="B277" s="428">
        <v>38033</v>
      </c>
      <c r="C277" s="428">
        <v>1094</v>
      </c>
      <c r="D277" s="428">
        <v>36939</v>
      </c>
      <c r="E277" s="429">
        <v>0</v>
      </c>
      <c r="F277" s="429">
        <v>38033</v>
      </c>
      <c r="G277" s="443">
        <f>'City Pop Est 2025'!C284-BEBR2025!D277</f>
        <v>0</v>
      </c>
    </row>
    <row r="278" spans="1:7" ht="15" x14ac:dyDescent="0.25">
      <c r="A278" s="440" t="s">
        <v>218</v>
      </c>
      <c r="B278" s="428">
        <v>102060</v>
      </c>
      <c r="C278" s="428">
        <v>15665</v>
      </c>
      <c r="D278" s="428">
        <v>86395</v>
      </c>
      <c r="E278" s="429">
        <v>63</v>
      </c>
      <c r="F278" s="429">
        <v>101997</v>
      </c>
      <c r="G278" s="443">
        <f>'City Pop Est 2025'!C285-BEBR2025!D278</f>
        <v>0</v>
      </c>
    </row>
    <row r="279" spans="1:7" ht="15" x14ac:dyDescent="0.25">
      <c r="A279" s="440" t="s">
        <v>219</v>
      </c>
      <c r="B279" s="428">
        <v>4330</v>
      </c>
      <c r="C279" s="428">
        <v>-1252</v>
      </c>
      <c r="D279" s="428">
        <v>5582</v>
      </c>
      <c r="E279" s="429">
        <v>0</v>
      </c>
      <c r="F279" s="429">
        <v>4330</v>
      </c>
      <c r="G279" s="443">
        <f>'City Pop Est 2025'!C286-BEBR2025!D279</f>
        <v>0</v>
      </c>
    </row>
    <row r="280" spans="1:7" ht="15" x14ac:dyDescent="0.25">
      <c r="A280" s="440" t="s">
        <v>220</v>
      </c>
      <c r="B280" s="428">
        <v>6017</v>
      </c>
      <c r="C280" s="428">
        <v>-365</v>
      </c>
      <c r="D280" s="428">
        <v>6382</v>
      </c>
      <c r="E280" s="429">
        <v>0</v>
      </c>
      <c r="F280" s="429">
        <v>6017</v>
      </c>
      <c r="G280" s="443">
        <f>'City Pop Est 2025'!C287-BEBR2025!D280</f>
        <v>0</v>
      </c>
    </row>
    <row r="281" spans="1:7" ht="15" x14ac:dyDescent="0.25">
      <c r="A281" s="440" t="s">
        <v>143</v>
      </c>
      <c r="B281" s="428">
        <v>410120</v>
      </c>
      <c r="C281" s="428">
        <v>32256</v>
      </c>
      <c r="D281" s="428">
        <v>377864</v>
      </c>
      <c r="E281" s="429">
        <v>98</v>
      </c>
      <c r="F281" s="429">
        <v>410022</v>
      </c>
      <c r="G281" s="443">
        <f>'City Pop Est 2025'!C288-BEBR2025!D281</f>
        <v>0</v>
      </c>
    </row>
    <row r="282" spans="1:7" ht="15" x14ac:dyDescent="0.25">
      <c r="A282" s="440" t="s">
        <v>516</v>
      </c>
      <c r="B282" s="430" t="s">
        <v>516</v>
      </c>
      <c r="C282" s="430" t="s">
        <v>516</v>
      </c>
      <c r="D282" s="429" t="s">
        <v>516</v>
      </c>
      <c r="E282" s="429" t="s">
        <v>516</v>
      </c>
      <c r="F282" s="429" t="s">
        <v>516</v>
      </c>
      <c r="G282" s="443" t="e">
        <f>'City Pop Est 2025'!C289-BEBR2025!D282</f>
        <v>#VALUE!</v>
      </c>
    </row>
    <row r="283" spans="1:7" ht="15" x14ac:dyDescent="0.25">
      <c r="A283" s="424" t="s">
        <v>553</v>
      </c>
      <c r="B283" s="428">
        <v>305866</v>
      </c>
      <c r="C283" s="428">
        <v>13668</v>
      </c>
      <c r="D283" s="428">
        <v>292198</v>
      </c>
      <c r="E283" s="429">
        <v>1597</v>
      </c>
      <c r="F283" s="429">
        <v>304269</v>
      </c>
      <c r="G283" s="443">
        <f>'City Pop Est 2025'!C290-BEBR2025!D283</f>
        <v>0</v>
      </c>
    </row>
    <row r="284" spans="1:7" ht="15" x14ac:dyDescent="0.25">
      <c r="A284" s="440" t="s">
        <v>222</v>
      </c>
      <c r="B284" s="428">
        <v>205623</v>
      </c>
      <c r="C284" s="428">
        <v>9454</v>
      </c>
      <c r="D284" s="428">
        <v>196169</v>
      </c>
      <c r="E284" s="429">
        <v>1579</v>
      </c>
      <c r="F284" s="429">
        <v>204044</v>
      </c>
      <c r="G284" s="443">
        <f>'City Pop Est 2025'!C291-BEBR2025!D284</f>
        <v>0</v>
      </c>
    </row>
    <row r="285" spans="1:7" ht="15" x14ac:dyDescent="0.25">
      <c r="A285" s="440" t="s">
        <v>143</v>
      </c>
      <c r="B285" s="428">
        <v>100243</v>
      </c>
      <c r="C285" s="428">
        <v>4214</v>
      </c>
      <c r="D285" s="428">
        <v>96029</v>
      </c>
      <c r="E285" s="429">
        <v>18</v>
      </c>
      <c r="F285" s="429">
        <v>100225</v>
      </c>
      <c r="G285" s="443">
        <f>'City Pop Est 2025'!C292-BEBR2025!D285</f>
        <v>0</v>
      </c>
    </row>
    <row r="286" spans="1:7" ht="15" x14ac:dyDescent="0.25">
      <c r="A286" s="440" t="s">
        <v>516</v>
      </c>
      <c r="B286" s="430" t="s">
        <v>516</v>
      </c>
      <c r="C286" s="430" t="s">
        <v>516</v>
      </c>
      <c r="D286" s="429" t="s">
        <v>516</v>
      </c>
      <c r="E286" s="429" t="s">
        <v>516</v>
      </c>
      <c r="F286" s="429" t="s">
        <v>516</v>
      </c>
      <c r="G286" s="443" t="e">
        <f>'City Pop Est 2025'!C293-BEBR2025!D286</f>
        <v>#VALUE!</v>
      </c>
    </row>
    <row r="287" spans="1:7" ht="15" x14ac:dyDescent="0.25">
      <c r="A287" s="424" t="s">
        <v>554</v>
      </c>
      <c r="B287" s="428">
        <v>46270</v>
      </c>
      <c r="C287" s="428">
        <v>3355</v>
      </c>
      <c r="D287" s="428">
        <v>42915</v>
      </c>
      <c r="E287" s="429">
        <v>0</v>
      </c>
      <c r="F287" s="429">
        <v>46270</v>
      </c>
      <c r="G287" s="443">
        <f>'City Pop Est 2025'!C294-BEBR2025!D287</f>
        <v>0</v>
      </c>
    </row>
    <row r="288" spans="1:7" ht="15" x14ac:dyDescent="0.25">
      <c r="A288" s="440" t="s">
        <v>224</v>
      </c>
      <c r="B288" s="428">
        <v>1154</v>
      </c>
      <c r="C288" s="428">
        <v>14</v>
      </c>
      <c r="D288" s="428">
        <v>1140</v>
      </c>
      <c r="E288" s="429">
        <v>0</v>
      </c>
      <c r="F288" s="429">
        <v>1154</v>
      </c>
      <c r="G288" s="443">
        <f>'City Pop Est 2025'!C295-BEBR2025!D288</f>
        <v>0</v>
      </c>
    </row>
    <row r="289" spans="1:7" ht="15" x14ac:dyDescent="0.25">
      <c r="A289" s="440" t="s">
        <v>225</v>
      </c>
      <c r="B289" s="428">
        <v>576</v>
      </c>
      <c r="C289" s="428">
        <v>-111</v>
      </c>
      <c r="D289" s="428">
        <v>687</v>
      </c>
      <c r="E289" s="429">
        <v>0</v>
      </c>
      <c r="F289" s="429">
        <v>576</v>
      </c>
      <c r="G289" s="443">
        <f>'City Pop Est 2025'!C296-BEBR2025!D289</f>
        <v>0</v>
      </c>
    </row>
    <row r="290" spans="1:7" ht="15" x14ac:dyDescent="0.25">
      <c r="A290" s="440" t="s">
        <v>226</v>
      </c>
      <c r="B290" s="428">
        <v>2326</v>
      </c>
      <c r="C290" s="428">
        <v>10</v>
      </c>
      <c r="D290" s="428">
        <v>2316</v>
      </c>
      <c r="E290" s="429">
        <v>0</v>
      </c>
      <c r="F290" s="429">
        <v>2326</v>
      </c>
      <c r="G290" s="443">
        <f>'City Pop Est 2025'!C297-BEBR2025!D290</f>
        <v>0</v>
      </c>
    </row>
    <row r="291" spans="1:7" ht="15" x14ac:dyDescent="0.25">
      <c r="A291" s="440" t="s">
        <v>139</v>
      </c>
      <c r="B291" s="428">
        <v>709</v>
      </c>
      <c r="C291" s="428">
        <v>5</v>
      </c>
      <c r="D291" s="428">
        <v>704</v>
      </c>
      <c r="E291" s="429">
        <v>0</v>
      </c>
      <c r="F291" s="429">
        <v>709</v>
      </c>
      <c r="G291" s="443">
        <f>'City Pop Est 2025'!C298-BEBR2025!D291</f>
        <v>0</v>
      </c>
    </row>
    <row r="292" spans="1:7" ht="15" x14ac:dyDescent="0.25">
      <c r="A292" s="440" t="s">
        <v>227</v>
      </c>
      <c r="B292" s="428">
        <v>1506</v>
      </c>
      <c r="C292" s="428">
        <v>30</v>
      </c>
      <c r="D292" s="428">
        <v>1476</v>
      </c>
      <c r="E292" s="429">
        <v>0</v>
      </c>
      <c r="F292" s="429">
        <v>1506</v>
      </c>
      <c r="G292" s="443">
        <f>'City Pop Est 2025'!C299-BEBR2025!D292</f>
        <v>0</v>
      </c>
    </row>
    <row r="293" spans="1:7" ht="15" x14ac:dyDescent="0.25">
      <c r="A293" s="440" t="s">
        <v>228</v>
      </c>
      <c r="B293" s="428">
        <v>113</v>
      </c>
      <c r="C293" s="428">
        <v>5</v>
      </c>
      <c r="D293" s="428">
        <v>108</v>
      </c>
      <c r="E293" s="429">
        <v>0</v>
      </c>
      <c r="F293" s="429">
        <v>113</v>
      </c>
      <c r="G293" s="443">
        <f>'City Pop Est 2025'!C300-BEBR2025!D293</f>
        <v>0</v>
      </c>
    </row>
    <row r="294" spans="1:7" ht="15" x14ac:dyDescent="0.25">
      <c r="A294" s="440" t="s">
        <v>229</v>
      </c>
      <c r="B294" s="428">
        <v>3170</v>
      </c>
      <c r="C294" s="428">
        <v>194</v>
      </c>
      <c r="D294" s="428">
        <v>2976</v>
      </c>
      <c r="E294" s="429">
        <v>0</v>
      </c>
      <c r="F294" s="429">
        <v>3170</v>
      </c>
      <c r="G294" s="443">
        <f>'City Pop Est 2025'!C301-BEBR2025!D294</f>
        <v>0</v>
      </c>
    </row>
    <row r="295" spans="1:7" ht="15" x14ac:dyDescent="0.25">
      <c r="A295" s="440" t="s">
        <v>230</v>
      </c>
      <c r="B295" s="428">
        <v>528</v>
      </c>
      <c r="C295" s="428">
        <v>-60</v>
      </c>
      <c r="D295" s="428">
        <v>588</v>
      </c>
      <c r="E295" s="429">
        <v>0</v>
      </c>
      <c r="F295" s="429">
        <v>528</v>
      </c>
      <c r="G295" s="443">
        <f>'City Pop Est 2025'!C302-BEBR2025!D295</f>
        <v>0</v>
      </c>
    </row>
    <row r="296" spans="1:7" ht="15" x14ac:dyDescent="0.25">
      <c r="A296" s="440" t="s">
        <v>143</v>
      </c>
      <c r="B296" s="428">
        <v>36188</v>
      </c>
      <c r="C296" s="428">
        <v>3268</v>
      </c>
      <c r="D296" s="428">
        <v>32920</v>
      </c>
      <c r="E296" s="429">
        <v>0</v>
      </c>
      <c r="F296" s="429">
        <v>36188</v>
      </c>
      <c r="G296" s="443">
        <f>'City Pop Est 2025'!C303-BEBR2025!D296</f>
        <v>0</v>
      </c>
    </row>
    <row r="297" spans="1:7" ht="15" x14ac:dyDescent="0.25">
      <c r="A297" s="440" t="s">
        <v>516</v>
      </c>
      <c r="B297" s="430" t="s">
        <v>516</v>
      </c>
      <c r="C297" s="430" t="s">
        <v>516</v>
      </c>
      <c r="D297" s="429" t="s">
        <v>516</v>
      </c>
      <c r="E297" s="429" t="s">
        <v>516</v>
      </c>
      <c r="F297" s="429" t="s">
        <v>516</v>
      </c>
      <c r="G297" s="443" t="e">
        <f>'City Pop Est 2025'!C304-BEBR2025!D297</f>
        <v>#VALUE!</v>
      </c>
    </row>
    <row r="298" spans="1:7" ht="15" x14ac:dyDescent="0.25">
      <c r="A298" s="424" t="s">
        <v>555</v>
      </c>
      <c r="B298" s="428">
        <v>8140</v>
      </c>
      <c r="C298" s="428">
        <v>166</v>
      </c>
      <c r="D298" s="428">
        <v>7974</v>
      </c>
      <c r="E298" s="429">
        <v>1638</v>
      </c>
      <c r="F298" s="429">
        <v>6502</v>
      </c>
      <c r="G298" s="443">
        <f>'City Pop Est 2025'!C305-BEBR2025!D298</f>
        <v>0</v>
      </c>
    </row>
    <row r="299" spans="1:7" ht="15" x14ac:dyDescent="0.25">
      <c r="A299" s="440" t="s">
        <v>232</v>
      </c>
      <c r="B299" s="428">
        <v>962</v>
      </c>
      <c r="C299" s="428">
        <v>44</v>
      </c>
      <c r="D299" s="428">
        <v>918</v>
      </c>
      <c r="E299" s="429">
        <v>0</v>
      </c>
      <c r="F299" s="429">
        <v>962</v>
      </c>
      <c r="G299" s="443">
        <f>'City Pop Est 2025'!C306-BEBR2025!D299</f>
        <v>0</v>
      </c>
    </row>
    <row r="300" spans="1:7" ht="15" x14ac:dyDescent="0.25">
      <c r="A300" s="440" t="s">
        <v>143</v>
      </c>
      <c r="B300" s="428">
        <v>7178</v>
      </c>
      <c r="C300" s="428">
        <v>122</v>
      </c>
      <c r="D300" s="428">
        <v>7056</v>
      </c>
      <c r="E300" s="429">
        <v>1638</v>
      </c>
      <c r="F300" s="429">
        <v>5540</v>
      </c>
      <c r="G300" s="443">
        <f>'City Pop Est 2025'!C307-BEBR2025!D300</f>
        <v>0</v>
      </c>
    </row>
    <row r="301" spans="1:7" ht="15" x14ac:dyDescent="0.25">
      <c r="A301" s="440" t="s">
        <v>516</v>
      </c>
      <c r="B301" s="430" t="s">
        <v>516</v>
      </c>
      <c r="C301" s="430" t="s">
        <v>516</v>
      </c>
      <c r="D301" s="429" t="s">
        <v>516</v>
      </c>
      <c r="E301" s="429" t="s">
        <v>516</v>
      </c>
      <c r="F301" s="429" t="s">
        <v>516</v>
      </c>
      <c r="G301" s="443" t="e">
        <f>'City Pop Est 2025'!C308-BEBR2025!D301</f>
        <v>#VALUE!</v>
      </c>
    </row>
    <row r="302" spans="1:7" ht="15" x14ac:dyDescent="0.25">
      <c r="A302" s="424" t="s">
        <v>556</v>
      </c>
      <c r="B302" s="428">
        <v>18859</v>
      </c>
      <c r="C302" s="428">
        <v>891</v>
      </c>
      <c r="D302" s="428">
        <v>17968</v>
      </c>
      <c r="E302" s="429">
        <v>1510</v>
      </c>
      <c r="F302" s="429">
        <v>17349</v>
      </c>
      <c r="G302" s="443">
        <f>'City Pop Est 2025'!C309-BEBR2025!D302</f>
        <v>0</v>
      </c>
    </row>
    <row r="303" spans="1:7" ht="15" x14ac:dyDescent="0.25">
      <c r="A303" s="440" t="s">
        <v>234</v>
      </c>
      <c r="B303" s="428">
        <v>735</v>
      </c>
      <c r="C303" s="428">
        <v>-11</v>
      </c>
      <c r="D303" s="428">
        <v>746</v>
      </c>
      <c r="E303" s="429">
        <v>19</v>
      </c>
      <c r="F303" s="429">
        <v>716</v>
      </c>
      <c r="G303" s="443">
        <f>'City Pop Est 2025'!C310-BEBR2025!D303</f>
        <v>0</v>
      </c>
    </row>
    <row r="304" spans="1:7" ht="15" x14ac:dyDescent="0.25">
      <c r="A304" s="440" t="s">
        <v>235</v>
      </c>
      <c r="B304" s="428">
        <v>393</v>
      </c>
      <c r="C304" s="428">
        <v>18</v>
      </c>
      <c r="D304" s="428">
        <v>375</v>
      </c>
      <c r="E304" s="429">
        <v>0</v>
      </c>
      <c r="F304" s="429">
        <v>393</v>
      </c>
      <c r="G304" s="443">
        <f>'City Pop Est 2025'!C311-BEBR2025!D304</f>
        <v>0</v>
      </c>
    </row>
    <row r="305" spans="1:7" ht="15" x14ac:dyDescent="0.25">
      <c r="A305" s="440" t="s">
        <v>236</v>
      </c>
      <c r="B305" s="428">
        <v>2850</v>
      </c>
      <c r="C305" s="428">
        <v>-62</v>
      </c>
      <c r="D305" s="428">
        <v>2912</v>
      </c>
      <c r="E305" s="429">
        <v>0</v>
      </c>
      <c r="F305" s="429">
        <v>2850</v>
      </c>
      <c r="G305" s="443">
        <f>'City Pop Est 2025'!C312-BEBR2025!D305</f>
        <v>0</v>
      </c>
    </row>
    <row r="306" spans="1:7" ht="15" x14ac:dyDescent="0.25">
      <c r="A306" s="440" t="s">
        <v>143</v>
      </c>
      <c r="B306" s="428">
        <v>14881</v>
      </c>
      <c r="C306" s="428">
        <v>946</v>
      </c>
      <c r="D306" s="428">
        <v>13935</v>
      </c>
      <c r="E306" s="429">
        <v>1491</v>
      </c>
      <c r="F306" s="429">
        <v>13390</v>
      </c>
      <c r="G306" s="443">
        <f>'City Pop Est 2025'!C313-BEBR2025!D306</f>
        <v>0</v>
      </c>
    </row>
    <row r="307" spans="1:7" ht="15" x14ac:dyDescent="0.25">
      <c r="A307" s="440" t="s">
        <v>516</v>
      </c>
      <c r="B307" s="430" t="s">
        <v>516</v>
      </c>
      <c r="C307" s="430" t="s">
        <v>516</v>
      </c>
      <c r="D307" s="429" t="s">
        <v>516</v>
      </c>
      <c r="E307" s="429" t="s">
        <v>516</v>
      </c>
      <c r="F307" s="429" t="s">
        <v>516</v>
      </c>
      <c r="G307" s="443" t="e">
        <f>'City Pop Est 2025'!C314-BEBR2025!D307</f>
        <v>#VALUE!</v>
      </c>
    </row>
    <row r="308" spans="1:7" ht="15" x14ac:dyDescent="0.25">
      <c r="A308" s="424" t="s">
        <v>557</v>
      </c>
      <c r="B308" s="428">
        <v>466845</v>
      </c>
      <c r="C308" s="428">
        <v>67135</v>
      </c>
      <c r="D308" s="428">
        <v>399710</v>
      </c>
      <c r="E308" s="429">
        <v>143</v>
      </c>
      <c r="F308" s="429">
        <v>466702</v>
      </c>
      <c r="G308" s="443">
        <f>'City Pop Est 2025'!C315-BEBR2025!D308</f>
        <v>0</v>
      </c>
    </row>
    <row r="309" spans="1:7" ht="15" x14ac:dyDescent="0.25">
      <c r="A309" s="440" t="s">
        <v>238</v>
      </c>
      <c r="B309" s="428">
        <v>913</v>
      </c>
      <c r="C309" s="428">
        <v>-55</v>
      </c>
      <c r="D309" s="428">
        <v>968</v>
      </c>
      <c r="E309" s="429">
        <v>0</v>
      </c>
      <c r="F309" s="429">
        <v>913</v>
      </c>
      <c r="G309" s="443">
        <f>'City Pop Est 2025'!C316-BEBR2025!D309</f>
        <v>0</v>
      </c>
    </row>
    <row r="310" spans="1:7" ht="15" x14ac:dyDescent="0.25">
      <c r="A310" s="440" t="s">
        <v>239</v>
      </c>
      <c r="B310" s="428">
        <v>58469</v>
      </c>
      <c r="C310" s="428">
        <v>2771</v>
      </c>
      <c r="D310" s="428">
        <v>55698</v>
      </c>
      <c r="E310" s="429">
        <v>57</v>
      </c>
      <c r="F310" s="429">
        <v>58412</v>
      </c>
      <c r="G310" s="443">
        <f>'City Pop Est 2025'!C317-BEBR2025!D310</f>
        <v>0</v>
      </c>
    </row>
    <row r="311" spans="1:7" ht="15" x14ac:dyDescent="0.25">
      <c r="A311" s="440" t="s">
        <v>240</v>
      </c>
      <c r="B311" s="428">
        <v>766</v>
      </c>
      <c r="C311" s="428">
        <v>-142</v>
      </c>
      <c r="D311" s="428">
        <v>908</v>
      </c>
      <c r="E311" s="429">
        <v>0</v>
      </c>
      <c r="F311" s="429">
        <v>766</v>
      </c>
      <c r="G311" s="443">
        <f>'City Pop Est 2025'!C318-BEBR2025!D311</f>
        <v>0</v>
      </c>
    </row>
    <row r="312" spans="1:7" ht="15" x14ac:dyDescent="0.25">
      <c r="A312" s="440" t="s">
        <v>241</v>
      </c>
      <c r="B312" s="428">
        <v>2914</v>
      </c>
      <c r="C312" s="428">
        <v>-96</v>
      </c>
      <c r="D312" s="428">
        <v>3010</v>
      </c>
      <c r="E312" s="429">
        <v>0</v>
      </c>
      <c r="F312" s="429">
        <v>2914</v>
      </c>
      <c r="G312" s="443">
        <f>'City Pop Est 2025'!C319-BEBR2025!D312</f>
        <v>0</v>
      </c>
    </row>
    <row r="313" spans="1:7" ht="15" x14ac:dyDescent="0.25">
      <c r="A313" s="440" t="s">
        <v>242</v>
      </c>
      <c r="B313" s="428">
        <v>2663</v>
      </c>
      <c r="C313" s="428">
        <v>-83</v>
      </c>
      <c r="D313" s="428">
        <v>2746</v>
      </c>
      <c r="E313" s="429">
        <v>0</v>
      </c>
      <c r="F313" s="429">
        <v>2663</v>
      </c>
      <c r="G313" s="443">
        <f>'City Pop Est 2025'!C320-BEBR2025!D313</f>
        <v>0</v>
      </c>
    </row>
    <row r="314" spans="1:7" ht="15" x14ac:dyDescent="0.25">
      <c r="A314" s="440" t="s">
        <v>243</v>
      </c>
      <c r="B314" s="428">
        <v>13961</v>
      </c>
      <c r="C314" s="428">
        <v>638</v>
      </c>
      <c r="D314" s="428">
        <v>13323</v>
      </c>
      <c r="E314" s="429">
        <v>0</v>
      </c>
      <c r="F314" s="429">
        <v>13961</v>
      </c>
      <c r="G314" s="443">
        <f>'City Pop Est 2025'!C321-BEBR2025!D314</f>
        <v>0</v>
      </c>
    </row>
    <row r="315" spans="1:7" ht="15" x14ac:dyDescent="0.25">
      <c r="A315" s="440" t="s">
        <v>143</v>
      </c>
      <c r="B315" s="428">
        <v>387159</v>
      </c>
      <c r="C315" s="428">
        <v>64102</v>
      </c>
      <c r="D315" s="428">
        <v>323057</v>
      </c>
      <c r="E315" s="429">
        <v>86</v>
      </c>
      <c r="F315" s="429">
        <v>387073</v>
      </c>
      <c r="G315" s="443">
        <f>'City Pop Est 2025'!C322-BEBR2025!D315</f>
        <v>0</v>
      </c>
    </row>
    <row r="316" spans="1:7" ht="15" x14ac:dyDescent="0.25">
      <c r="A316" s="440" t="s">
        <v>516</v>
      </c>
      <c r="B316" s="430" t="s">
        <v>516</v>
      </c>
      <c r="C316" s="430" t="s">
        <v>516</v>
      </c>
      <c r="D316" s="429" t="s">
        <v>516</v>
      </c>
      <c r="E316" s="429" t="s">
        <v>516</v>
      </c>
      <c r="F316" s="429" t="s">
        <v>516</v>
      </c>
      <c r="G316" s="443" t="e">
        <f>'City Pop Est 2025'!C323-BEBR2025!D316</f>
        <v>#VALUE!</v>
      </c>
    </row>
    <row r="317" spans="1:7" ht="15" x14ac:dyDescent="0.25">
      <c r="A317" s="424" t="s">
        <v>558</v>
      </c>
      <c r="B317" s="428">
        <v>433765</v>
      </c>
      <c r="C317" s="428">
        <v>57857</v>
      </c>
      <c r="D317" s="428">
        <v>375908</v>
      </c>
      <c r="E317" s="429">
        <v>5655</v>
      </c>
      <c r="F317" s="429">
        <v>428110</v>
      </c>
      <c r="G317" s="443">
        <f>'City Pop Est 2025'!C324-BEBR2025!D317</f>
        <v>0</v>
      </c>
    </row>
    <row r="318" spans="1:7" ht="15" x14ac:dyDescent="0.25">
      <c r="A318" s="440" t="s">
        <v>245</v>
      </c>
      <c r="B318" s="428">
        <v>6121</v>
      </c>
      <c r="C318" s="428">
        <v>708</v>
      </c>
      <c r="D318" s="428">
        <v>5413</v>
      </c>
      <c r="E318" s="429">
        <v>6</v>
      </c>
      <c r="F318" s="429">
        <v>6115</v>
      </c>
      <c r="G318" s="443">
        <f>'City Pop Est 2025'!C325-BEBR2025!D318</f>
        <v>0</v>
      </c>
    </row>
    <row r="319" spans="1:7" ht="15" x14ac:dyDescent="0.25">
      <c r="A319" s="440" t="s">
        <v>246</v>
      </c>
      <c r="B319" s="428">
        <v>2022</v>
      </c>
      <c r="C319" s="428">
        <v>94</v>
      </c>
      <c r="D319" s="428">
        <v>1928</v>
      </c>
      <c r="E319" s="429">
        <v>0</v>
      </c>
      <c r="F319" s="429">
        <v>2022</v>
      </c>
      <c r="G319" s="443">
        <f>'City Pop Est 2025'!C326-BEBR2025!D319</f>
        <v>0</v>
      </c>
    </row>
    <row r="320" spans="1:7" ht="15" x14ac:dyDescent="0.25">
      <c r="A320" s="440" t="s">
        <v>247</v>
      </c>
      <c r="B320" s="428">
        <v>460</v>
      </c>
      <c r="C320" s="428">
        <v>-3</v>
      </c>
      <c r="D320" s="428">
        <v>463</v>
      </c>
      <c r="E320" s="429">
        <v>0</v>
      </c>
      <c r="F320" s="429">
        <v>460</v>
      </c>
      <c r="G320" s="443">
        <f>'City Pop Est 2025'!C327-BEBR2025!D320</f>
        <v>0</v>
      </c>
    </row>
    <row r="321" spans="1:7" ht="15" x14ac:dyDescent="0.25">
      <c r="A321" s="440" t="s">
        <v>248</v>
      </c>
      <c r="B321" s="428">
        <v>71017</v>
      </c>
      <c r="C321" s="428">
        <v>7426</v>
      </c>
      <c r="D321" s="428">
        <v>63591</v>
      </c>
      <c r="E321" s="429">
        <v>290</v>
      </c>
      <c r="F321" s="429">
        <v>70727</v>
      </c>
      <c r="G321" s="443">
        <f>'City Pop Est 2025'!C328-BEBR2025!D321</f>
        <v>0</v>
      </c>
    </row>
    <row r="322" spans="1:7" ht="15" x14ac:dyDescent="0.25">
      <c r="A322" s="440" t="s">
        <v>249</v>
      </c>
      <c r="B322" s="428">
        <v>466</v>
      </c>
      <c r="C322" s="428">
        <v>17</v>
      </c>
      <c r="D322" s="428">
        <v>449</v>
      </c>
      <c r="E322" s="429">
        <v>0</v>
      </c>
      <c r="F322" s="429">
        <v>466</v>
      </c>
      <c r="G322" s="443">
        <f>'City Pop Est 2025'!C329-BEBR2025!D322</f>
        <v>0</v>
      </c>
    </row>
    <row r="323" spans="1:7" ht="15" x14ac:dyDescent="0.25">
      <c r="A323" s="440" t="s">
        <v>143</v>
      </c>
      <c r="B323" s="428">
        <v>353679</v>
      </c>
      <c r="C323" s="428">
        <v>49615</v>
      </c>
      <c r="D323" s="428">
        <v>304064</v>
      </c>
      <c r="E323" s="429">
        <v>5359</v>
      </c>
      <c r="F323" s="429">
        <v>348320</v>
      </c>
      <c r="G323" s="443">
        <f>'City Pop Est 2025'!C330-BEBR2025!D323</f>
        <v>0</v>
      </c>
    </row>
    <row r="324" spans="1:7" ht="15" x14ac:dyDescent="0.25">
      <c r="A324" s="440" t="s">
        <v>516</v>
      </c>
      <c r="B324" s="430" t="s">
        <v>516</v>
      </c>
      <c r="C324" s="430" t="s">
        <v>516</v>
      </c>
      <c r="D324" s="429" t="s">
        <v>516</v>
      </c>
      <c r="E324" s="429" t="s">
        <v>516</v>
      </c>
      <c r="F324" s="429" t="s">
        <v>516</v>
      </c>
      <c r="G324" s="443" t="e">
        <f>'City Pop Est 2025'!C331-BEBR2025!D324</f>
        <v>#VALUE!</v>
      </c>
    </row>
    <row r="325" spans="1:7" ht="15" x14ac:dyDescent="0.25">
      <c r="A325" s="424" t="s">
        <v>559</v>
      </c>
      <c r="B325" s="428">
        <v>166281</v>
      </c>
      <c r="C325" s="428">
        <v>7850</v>
      </c>
      <c r="D325" s="428">
        <v>158431</v>
      </c>
      <c r="E325" s="429">
        <v>2124</v>
      </c>
      <c r="F325" s="429">
        <v>164157</v>
      </c>
      <c r="G325" s="443">
        <f>'City Pop Est 2025'!C332-BEBR2025!D325</f>
        <v>0</v>
      </c>
    </row>
    <row r="326" spans="1:7" ht="15" x14ac:dyDescent="0.25">
      <c r="A326" s="440" t="s">
        <v>251</v>
      </c>
      <c r="B326" s="428">
        <v>6704</v>
      </c>
      <c r="C326" s="428">
        <v>144</v>
      </c>
      <c r="D326" s="428">
        <v>6560</v>
      </c>
      <c r="E326" s="429">
        <v>0</v>
      </c>
      <c r="F326" s="429">
        <v>6704</v>
      </c>
      <c r="G326" s="443">
        <f>'City Pop Est 2025'!C333-BEBR2025!D326</f>
        <v>0</v>
      </c>
    </row>
    <row r="327" spans="1:7" ht="15" x14ac:dyDescent="0.25">
      <c r="A327" s="440" t="s">
        <v>252</v>
      </c>
      <c r="B327" s="428">
        <v>780</v>
      </c>
      <c r="C327" s="428">
        <v>-24</v>
      </c>
      <c r="D327" s="428">
        <v>804</v>
      </c>
      <c r="E327" s="429">
        <v>0</v>
      </c>
      <c r="F327" s="429">
        <v>780</v>
      </c>
      <c r="G327" s="443">
        <f>'City Pop Est 2025'!C334-BEBR2025!D327</f>
        <v>0</v>
      </c>
    </row>
    <row r="328" spans="1:7" ht="15" x14ac:dyDescent="0.25">
      <c r="A328" s="440" t="s">
        <v>253</v>
      </c>
      <c r="B328" s="428">
        <v>608</v>
      </c>
      <c r="C328" s="428">
        <v>307</v>
      </c>
      <c r="D328" s="428">
        <v>301</v>
      </c>
      <c r="E328" s="429">
        <v>0</v>
      </c>
      <c r="F328" s="429">
        <v>608</v>
      </c>
      <c r="G328" s="443">
        <f>'City Pop Est 2025'!C335-BEBR2025!D328</f>
        <v>0</v>
      </c>
    </row>
    <row r="329" spans="1:7" ht="15" x14ac:dyDescent="0.25">
      <c r="A329" s="440" t="s">
        <v>254</v>
      </c>
      <c r="B329" s="428">
        <v>2067</v>
      </c>
      <c r="C329" s="428">
        <v>76</v>
      </c>
      <c r="D329" s="428">
        <v>1991</v>
      </c>
      <c r="E329" s="429">
        <v>0</v>
      </c>
      <c r="F329" s="429">
        <v>2067</v>
      </c>
      <c r="G329" s="443">
        <f>'City Pop Est 2025'!C336-BEBR2025!D329</f>
        <v>0</v>
      </c>
    </row>
    <row r="330" spans="1:7" ht="15" x14ac:dyDescent="0.25">
      <c r="A330" s="440" t="s">
        <v>255</v>
      </c>
      <c r="B330" s="428">
        <v>20573</v>
      </c>
      <c r="C330" s="428">
        <v>3148</v>
      </c>
      <c r="D330" s="428">
        <v>17425</v>
      </c>
      <c r="E330" s="429">
        <v>20</v>
      </c>
      <c r="F330" s="429">
        <v>20553</v>
      </c>
      <c r="G330" s="443">
        <f>'City Pop Est 2025'!C337-BEBR2025!D330</f>
        <v>0</v>
      </c>
    </row>
    <row r="331" spans="1:7" ht="15" x14ac:dyDescent="0.25">
      <c r="A331" s="440" t="s">
        <v>143</v>
      </c>
      <c r="B331" s="428">
        <v>135549</v>
      </c>
      <c r="C331" s="428">
        <v>4199</v>
      </c>
      <c r="D331" s="428">
        <v>131350</v>
      </c>
      <c r="E331" s="429">
        <v>2104</v>
      </c>
      <c r="F331" s="429">
        <v>133445</v>
      </c>
      <c r="G331" s="443">
        <f>'City Pop Est 2025'!C338-BEBR2025!D331</f>
        <v>0</v>
      </c>
    </row>
    <row r="332" spans="1:7" ht="15" x14ac:dyDescent="0.25">
      <c r="A332" s="440" t="s">
        <v>516</v>
      </c>
      <c r="B332" s="430" t="s">
        <v>516</v>
      </c>
      <c r="C332" s="430" t="s">
        <v>516</v>
      </c>
      <c r="D332" s="429" t="s">
        <v>516</v>
      </c>
      <c r="E332" s="429" t="s">
        <v>516</v>
      </c>
      <c r="F332" s="429" t="s">
        <v>516</v>
      </c>
      <c r="G332" s="443" t="e">
        <f>'City Pop Est 2025'!C339-BEBR2025!D332</f>
        <v>#VALUE!</v>
      </c>
    </row>
    <row r="333" spans="1:7" ht="15" x14ac:dyDescent="0.25">
      <c r="A333" s="424" t="s">
        <v>560</v>
      </c>
      <c r="B333" s="428">
        <v>2814927</v>
      </c>
      <c r="C333" s="428">
        <v>113160</v>
      </c>
      <c r="D333" s="428">
        <v>2701767</v>
      </c>
      <c r="E333" s="429">
        <v>9940</v>
      </c>
      <c r="F333" s="429">
        <v>2804987</v>
      </c>
      <c r="G333" s="443">
        <f>'City Pop Est 2025'!C341-BEBR2025!D333</f>
        <v>0</v>
      </c>
    </row>
    <row r="334" spans="1:7" ht="15" x14ac:dyDescent="0.25">
      <c r="A334" s="440" t="s">
        <v>257</v>
      </c>
      <c r="B334" s="428">
        <v>40171</v>
      </c>
      <c r="C334" s="428">
        <v>-71</v>
      </c>
      <c r="D334" s="428">
        <v>40242</v>
      </c>
      <c r="E334" s="429">
        <v>0</v>
      </c>
      <c r="F334" s="429">
        <v>40171</v>
      </c>
      <c r="G334" s="443">
        <f>'City Pop Est 2025'!C342-BEBR2025!D334</f>
        <v>0</v>
      </c>
    </row>
    <row r="335" spans="1:7" ht="15" x14ac:dyDescent="0.25">
      <c r="A335" s="440" t="s">
        <v>258</v>
      </c>
      <c r="B335" s="428">
        <v>3010</v>
      </c>
      <c r="C335" s="428">
        <v>-83</v>
      </c>
      <c r="D335" s="428">
        <v>3093</v>
      </c>
      <c r="E335" s="429">
        <v>0</v>
      </c>
      <c r="F335" s="429">
        <v>3010</v>
      </c>
      <c r="G335" s="443">
        <f>'City Pop Est 2025'!C343-BEBR2025!D335</f>
        <v>0</v>
      </c>
    </row>
    <row r="336" spans="1:7" ht="15" x14ac:dyDescent="0.25">
      <c r="A336" s="440" t="s">
        <v>259</v>
      </c>
      <c r="B336" s="428">
        <v>5815</v>
      </c>
      <c r="C336" s="428">
        <v>-107</v>
      </c>
      <c r="D336" s="428">
        <v>5922</v>
      </c>
      <c r="E336" s="429">
        <v>0</v>
      </c>
      <c r="F336" s="429">
        <v>5815</v>
      </c>
      <c r="G336" s="443">
        <f>'City Pop Est 2025'!C344-BEBR2025!D336</f>
        <v>0</v>
      </c>
    </row>
    <row r="337" spans="1:7" ht="15" x14ac:dyDescent="0.25">
      <c r="A337" s="440" t="s">
        <v>260</v>
      </c>
      <c r="B337" s="428">
        <v>3059</v>
      </c>
      <c r="C337" s="428">
        <v>-58</v>
      </c>
      <c r="D337" s="428">
        <v>3117</v>
      </c>
      <c r="E337" s="429">
        <v>0</v>
      </c>
      <c r="F337" s="429">
        <v>3059</v>
      </c>
      <c r="G337" s="443">
        <f>'City Pop Est 2025'!C345-BEBR2025!D337</f>
        <v>0</v>
      </c>
    </row>
    <row r="338" spans="1:7" ht="15" x14ac:dyDescent="0.25">
      <c r="A338" s="440" t="s">
        <v>261</v>
      </c>
      <c r="B338" s="428">
        <v>50853</v>
      </c>
      <c r="C338" s="428">
        <v>1605</v>
      </c>
      <c r="D338" s="428">
        <v>49248</v>
      </c>
      <c r="E338" s="429">
        <v>0</v>
      </c>
      <c r="F338" s="429">
        <v>50853</v>
      </c>
      <c r="G338" s="443">
        <f>'City Pop Est 2025'!C346-BEBR2025!D338</f>
        <v>0</v>
      </c>
    </row>
    <row r="339" spans="1:7" ht="15" x14ac:dyDescent="0.25">
      <c r="A339" s="440" t="s">
        <v>262</v>
      </c>
      <c r="B339" s="428">
        <v>45361</v>
      </c>
      <c r="C339" s="428">
        <v>-64</v>
      </c>
      <c r="D339" s="428">
        <v>45425</v>
      </c>
      <c r="E339" s="429">
        <v>0</v>
      </c>
      <c r="F339" s="429">
        <v>45361</v>
      </c>
      <c r="G339" s="443">
        <f>'City Pop Est 2025'!C347-BEBR2025!D339</f>
        <v>0</v>
      </c>
    </row>
    <row r="340" spans="1:7" ht="15" x14ac:dyDescent="0.25">
      <c r="A340" s="440" t="s">
        <v>263</v>
      </c>
      <c r="B340" s="428">
        <v>83746</v>
      </c>
      <c r="C340" s="428">
        <v>7872</v>
      </c>
      <c r="D340" s="441">
        <v>75874</v>
      </c>
      <c r="E340" s="429">
        <v>0</v>
      </c>
      <c r="F340" s="429">
        <v>83746</v>
      </c>
      <c r="G340" s="443">
        <f>'City Pop Est 2025'!C348-BEBR2025!D340</f>
        <v>0</v>
      </c>
    </row>
    <row r="341" spans="1:7" ht="15" x14ac:dyDescent="0.25">
      <c r="A341" s="440" t="s">
        <v>264</v>
      </c>
      <c r="B341" s="428">
        <v>2277</v>
      </c>
      <c r="C341" s="428">
        <v>291</v>
      </c>
      <c r="D341" s="428">
        <v>1986</v>
      </c>
      <c r="E341" s="429">
        <v>0</v>
      </c>
      <c r="F341" s="429">
        <v>2277</v>
      </c>
      <c r="G341" s="443">
        <f>'City Pop Est 2025'!C349-BEBR2025!D341</f>
        <v>0</v>
      </c>
    </row>
    <row r="342" spans="1:7" ht="15" x14ac:dyDescent="0.25">
      <c r="A342" s="440" t="s">
        <v>265</v>
      </c>
      <c r="B342" s="428">
        <v>18175</v>
      </c>
      <c r="C342" s="428">
        <v>5090</v>
      </c>
      <c r="D342" s="428">
        <v>13085</v>
      </c>
      <c r="E342" s="429">
        <v>0</v>
      </c>
      <c r="F342" s="429">
        <v>18175</v>
      </c>
      <c r="G342" s="443">
        <f>'City Pop Est 2025'!C350-BEBR2025!D342</f>
        <v>0</v>
      </c>
    </row>
    <row r="343" spans="1:7" ht="15" x14ac:dyDescent="0.25">
      <c r="A343" s="440" t="s">
        <v>266</v>
      </c>
      <c r="B343" s="430">
        <v>953</v>
      </c>
      <c r="C343" s="428">
        <v>-8</v>
      </c>
      <c r="D343" s="428">
        <v>961</v>
      </c>
      <c r="E343" s="429">
        <v>0</v>
      </c>
      <c r="F343" s="429">
        <v>953</v>
      </c>
      <c r="G343" s="443">
        <f>'City Pop Est 2025'!C351-BEBR2025!D343</f>
        <v>0</v>
      </c>
    </row>
    <row r="344" spans="1:7" ht="15" x14ac:dyDescent="0.25">
      <c r="A344" s="440" t="s">
        <v>267</v>
      </c>
      <c r="B344" s="428">
        <v>232243</v>
      </c>
      <c r="C344" s="428">
        <v>9134</v>
      </c>
      <c r="D344" s="428">
        <v>223109</v>
      </c>
      <c r="E344" s="429">
        <v>0</v>
      </c>
      <c r="F344" s="429">
        <v>232243</v>
      </c>
      <c r="G344" s="443">
        <f>'City Pop Est 2025'!C352-BEBR2025!D344</f>
        <v>0</v>
      </c>
    </row>
    <row r="345" spans="1:7" ht="15" x14ac:dyDescent="0.25">
      <c r="A345" s="440" t="s">
        <v>268</v>
      </c>
      <c r="B345" s="428">
        <v>23577</v>
      </c>
      <c r="C345" s="428">
        <v>509</v>
      </c>
      <c r="D345" s="428">
        <v>23068</v>
      </c>
      <c r="E345" s="429">
        <v>0</v>
      </c>
      <c r="F345" s="429">
        <v>23577</v>
      </c>
      <c r="G345" s="443">
        <f>'City Pop Est 2025'!C353-BEBR2025!D345</f>
        <v>0</v>
      </c>
    </row>
    <row r="346" spans="1:7" ht="15" x14ac:dyDescent="0.25">
      <c r="A346" s="440" t="s">
        <v>269</v>
      </c>
      <c r="B346" s="428">
        <v>85630</v>
      </c>
      <c r="C346" s="428">
        <v>4893</v>
      </c>
      <c r="D346" s="428">
        <v>80737</v>
      </c>
      <c r="E346" s="429">
        <v>17</v>
      </c>
      <c r="F346" s="429">
        <v>85613</v>
      </c>
      <c r="G346" s="443">
        <f>'City Pop Est 2025'!C354-BEBR2025!D346</f>
        <v>0</v>
      </c>
    </row>
    <row r="347" spans="1:7" ht="15" x14ac:dyDescent="0.25">
      <c r="A347" s="440" t="s">
        <v>270</v>
      </c>
      <c r="B347" s="428">
        <v>90</v>
      </c>
      <c r="C347" s="428">
        <v>6</v>
      </c>
      <c r="D347" s="428">
        <v>84</v>
      </c>
      <c r="E347" s="429">
        <v>0</v>
      </c>
      <c r="F347" s="429">
        <v>90</v>
      </c>
      <c r="G347" s="443">
        <f>'City Pop Est 2025'!C355-BEBR2025!D347</f>
        <v>0</v>
      </c>
    </row>
    <row r="348" spans="1:7" ht="15" x14ac:dyDescent="0.25">
      <c r="A348" s="440" t="s">
        <v>271</v>
      </c>
      <c r="B348" s="428">
        <v>14653</v>
      </c>
      <c r="C348" s="428">
        <v>-156</v>
      </c>
      <c r="D348" s="428">
        <v>14809</v>
      </c>
      <c r="E348" s="429">
        <v>0</v>
      </c>
      <c r="F348" s="429">
        <v>14653</v>
      </c>
      <c r="G348" s="443">
        <f>'City Pop Est 2025'!C356-BEBR2025!D348</f>
        <v>0</v>
      </c>
    </row>
    <row r="349" spans="1:7" ht="15" x14ac:dyDescent="0.25">
      <c r="A349" s="440" t="s">
        <v>272</v>
      </c>
      <c r="B349" s="428">
        <v>1049</v>
      </c>
      <c r="C349" s="428">
        <v>-7</v>
      </c>
      <c r="D349" s="428">
        <v>1056</v>
      </c>
      <c r="E349" s="429">
        <v>0</v>
      </c>
      <c r="F349" s="429">
        <v>1049</v>
      </c>
      <c r="G349" s="443">
        <f>'City Pop Est 2025'!C357-BEBR2025!D349</f>
        <v>0</v>
      </c>
    </row>
    <row r="350" spans="1:7" ht="15" x14ac:dyDescent="0.25">
      <c r="A350" s="440" t="s">
        <v>273</v>
      </c>
      <c r="B350" s="428">
        <v>478799</v>
      </c>
      <c r="C350" s="428">
        <v>36558</v>
      </c>
      <c r="D350" s="441">
        <v>442241</v>
      </c>
      <c r="E350" s="429">
        <v>2997</v>
      </c>
      <c r="F350" s="429">
        <v>475802</v>
      </c>
      <c r="G350" s="443">
        <f>'City Pop Est 2025'!C358-BEBR2025!D350</f>
        <v>0</v>
      </c>
    </row>
    <row r="351" spans="1:7" ht="15" x14ac:dyDescent="0.25">
      <c r="A351" s="440" t="s">
        <v>274</v>
      </c>
      <c r="B351" s="428">
        <v>83678</v>
      </c>
      <c r="C351" s="428">
        <v>788</v>
      </c>
      <c r="D351" s="428">
        <v>82890</v>
      </c>
      <c r="E351" s="429">
        <v>0</v>
      </c>
      <c r="F351" s="429">
        <v>83678</v>
      </c>
      <c r="G351" s="443">
        <f>'City Pop Est 2025'!C359-BEBR2025!D351</f>
        <v>0</v>
      </c>
    </row>
    <row r="352" spans="1:7" ht="15" x14ac:dyDescent="0.25">
      <c r="A352" s="440" t="s">
        <v>275</v>
      </c>
      <c r="B352" s="428">
        <v>116192</v>
      </c>
      <c r="C352" s="428">
        <v>4552</v>
      </c>
      <c r="D352" s="428">
        <v>111640</v>
      </c>
      <c r="E352" s="429">
        <v>0</v>
      </c>
      <c r="F352" s="429">
        <v>116192</v>
      </c>
      <c r="G352" s="443">
        <f>'City Pop Est 2025'!C360-BEBR2025!D352</f>
        <v>0</v>
      </c>
    </row>
    <row r="353" spans="1:7" ht="15" x14ac:dyDescent="0.25">
      <c r="A353" s="440" t="s">
        <v>276</v>
      </c>
      <c r="B353" s="428">
        <v>31332</v>
      </c>
      <c r="C353" s="428">
        <v>865</v>
      </c>
      <c r="D353" s="428">
        <v>30467</v>
      </c>
      <c r="E353" s="429">
        <v>0</v>
      </c>
      <c r="F353" s="429">
        <v>31332</v>
      </c>
      <c r="G353" s="443">
        <f>'City Pop Est 2025'!C361-BEBR2025!D353</f>
        <v>0</v>
      </c>
    </row>
    <row r="354" spans="1:7" ht="15" x14ac:dyDescent="0.25">
      <c r="A354" s="440" t="s">
        <v>277</v>
      </c>
      <c r="B354" s="428">
        <v>11492</v>
      </c>
      <c r="C354" s="428">
        <v>-75</v>
      </c>
      <c r="D354" s="428">
        <v>11567</v>
      </c>
      <c r="E354" s="429">
        <v>0</v>
      </c>
      <c r="F354" s="429">
        <v>11492</v>
      </c>
      <c r="G354" s="443">
        <f>'City Pop Est 2025'!C362-BEBR2025!D354</f>
        <v>0</v>
      </c>
    </row>
    <row r="355" spans="1:7" ht="15" x14ac:dyDescent="0.25">
      <c r="A355" s="440" t="s">
        <v>278</v>
      </c>
      <c r="B355" s="428">
        <v>13864</v>
      </c>
      <c r="C355" s="428">
        <v>5</v>
      </c>
      <c r="D355" s="428">
        <v>13859</v>
      </c>
      <c r="E355" s="429">
        <v>0</v>
      </c>
      <c r="F355" s="429">
        <v>13864</v>
      </c>
      <c r="G355" s="443">
        <f>'City Pop Est 2025'!C363-BEBR2025!D355</f>
        <v>0</v>
      </c>
    </row>
    <row r="356" spans="1:7" ht="15" x14ac:dyDescent="0.25">
      <c r="A356" s="440" t="s">
        <v>279</v>
      </c>
      <c r="B356" s="428">
        <v>7946</v>
      </c>
      <c r="C356" s="428">
        <v>-213</v>
      </c>
      <c r="D356" s="428">
        <v>8159</v>
      </c>
      <c r="E356" s="429">
        <v>0</v>
      </c>
      <c r="F356" s="429">
        <v>7946</v>
      </c>
      <c r="G356" s="443">
        <f>'City Pop Est 2025'!C364-BEBR2025!D356</f>
        <v>0</v>
      </c>
    </row>
    <row r="357" spans="1:7" ht="15" x14ac:dyDescent="0.25">
      <c r="A357" s="440" t="s">
        <v>280</v>
      </c>
      <c r="B357" s="428">
        <v>61371</v>
      </c>
      <c r="C357" s="428">
        <v>1180</v>
      </c>
      <c r="D357" s="441">
        <v>60191</v>
      </c>
      <c r="E357" s="429">
        <v>0</v>
      </c>
      <c r="F357" s="429">
        <v>61371</v>
      </c>
      <c r="G357" s="443">
        <f>'City Pop Est 2025'!C365-BEBR2025!D357</f>
        <v>0</v>
      </c>
    </row>
    <row r="358" spans="1:7" ht="15" x14ac:dyDescent="0.25">
      <c r="A358" s="440" t="s">
        <v>282</v>
      </c>
      <c r="B358" s="428">
        <v>44365</v>
      </c>
      <c r="C358" s="428">
        <v>689</v>
      </c>
      <c r="D358" s="428">
        <v>43676</v>
      </c>
      <c r="E358" s="429">
        <v>0</v>
      </c>
      <c r="F358" s="429">
        <v>44365</v>
      </c>
      <c r="G358" s="443">
        <f>'City Pop Est 2025'!C368-BEBR2025!D358</f>
        <v>0</v>
      </c>
    </row>
    <row r="359" spans="1:7" ht="15" x14ac:dyDescent="0.25">
      <c r="A359" s="440" t="s">
        <v>283</v>
      </c>
      <c r="B359" s="428">
        <v>16559</v>
      </c>
      <c r="C359" s="428">
        <v>96</v>
      </c>
      <c r="D359" s="428">
        <v>16463</v>
      </c>
      <c r="E359" s="429">
        <v>0</v>
      </c>
      <c r="F359" s="429">
        <v>16559</v>
      </c>
      <c r="G359" s="443">
        <f>'City Pop Est 2025'!C369-BEBR2025!D359</f>
        <v>0</v>
      </c>
    </row>
    <row r="360" spans="1:7" ht="15" x14ac:dyDescent="0.25">
      <c r="A360" s="440" t="s">
        <v>284</v>
      </c>
      <c r="B360" s="428">
        <v>25217</v>
      </c>
      <c r="C360" s="428">
        <v>778</v>
      </c>
      <c r="D360" s="428">
        <v>24439</v>
      </c>
      <c r="E360" s="429">
        <v>0</v>
      </c>
      <c r="F360" s="429">
        <v>25217</v>
      </c>
      <c r="G360" s="443">
        <f>'City Pop Est 2025'!C370-BEBR2025!D360</f>
        <v>0</v>
      </c>
    </row>
    <row r="361" spans="1:7" ht="15" x14ac:dyDescent="0.25">
      <c r="A361" s="440" t="s">
        <v>285</v>
      </c>
      <c r="B361" s="428">
        <v>18206</v>
      </c>
      <c r="C361" s="428">
        <v>-182</v>
      </c>
      <c r="D361" s="428">
        <v>18388</v>
      </c>
      <c r="E361" s="429">
        <v>0</v>
      </c>
      <c r="F361" s="429">
        <v>18206</v>
      </c>
      <c r="G361" s="443">
        <f>'City Pop Est 2025'!C371-BEBR2025!D361</f>
        <v>0</v>
      </c>
    </row>
    <row r="362" spans="1:7" ht="15" x14ac:dyDescent="0.25">
      <c r="A362" s="440" t="s">
        <v>286</v>
      </c>
      <c r="B362" s="428">
        <v>12386</v>
      </c>
      <c r="C362" s="428">
        <v>360</v>
      </c>
      <c r="D362" s="428">
        <v>12026</v>
      </c>
      <c r="E362" s="429">
        <v>0</v>
      </c>
      <c r="F362" s="429">
        <v>12386</v>
      </c>
      <c r="G362" s="443">
        <f>'City Pop Est 2025'!C372-BEBR2025!D362</f>
        <v>0</v>
      </c>
    </row>
    <row r="363" spans="1:7" ht="15" x14ac:dyDescent="0.25">
      <c r="A363" s="440" t="s">
        <v>287</v>
      </c>
      <c r="B363" s="428">
        <v>22801</v>
      </c>
      <c r="C363" s="428">
        <v>459</v>
      </c>
      <c r="D363" s="428">
        <v>22342</v>
      </c>
      <c r="E363" s="429">
        <v>0</v>
      </c>
      <c r="F363" s="429">
        <v>22801</v>
      </c>
      <c r="G363" s="443">
        <f>'City Pop Est 2025'!C373-BEBR2025!D363</f>
        <v>0</v>
      </c>
    </row>
    <row r="364" spans="1:7" ht="15" x14ac:dyDescent="0.25">
      <c r="A364" s="440" t="s">
        <v>288</v>
      </c>
      <c r="B364" s="428">
        <v>5399</v>
      </c>
      <c r="C364" s="428">
        <v>-290</v>
      </c>
      <c r="D364" s="428">
        <v>5689</v>
      </c>
      <c r="E364" s="429">
        <v>0</v>
      </c>
      <c r="F364" s="429">
        <v>5399</v>
      </c>
      <c r="G364" s="443">
        <f>'City Pop Est 2025'!C374-BEBR2025!D364</f>
        <v>0</v>
      </c>
    </row>
    <row r="365" spans="1:7" ht="15" x14ac:dyDescent="0.25">
      <c r="A365" s="440" t="s">
        <v>289</v>
      </c>
      <c r="B365" s="428">
        <v>21454</v>
      </c>
      <c r="C365" s="428">
        <v>2091</v>
      </c>
      <c r="D365" s="428">
        <v>19363</v>
      </c>
      <c r="E365" s="429">
        <v>0</v>
      </c>
      <c r="F365" s="429">
        <v>21454</v>
      </c>
      <c r="G365" s="443">
        <f>'City Pop Est 2025'!C375-BEBR2025!D365</f>
        <v>0</v>
      </c>
    </row>
    <row r="366" spans="1:7" ht="15" x14ac:dyDescent="0.25">
      <c r="A366" s="440" t="s">
        <v>290</v>
      </c>
      <c r="B366" s="428">
        <v>2372</v>
      </c>
      <c r="C366" s="428">
        <v>8</v>
      </c>
      <c r="D366" s="428">
        <v>2364</v>
      </c>
      <c r="E366" s="429">
        <v>0</v>
      </c>
      <c r="F366" s="429">
        <v>2372</v>
      </c>
      <c r="G366" s="443">
        <f>'City Pop Est 2025'!C376-BEBR2025!D366</f>
        <v>0</v>
      </c>
    </row>
    <row r="367" spans="1:7" ht="15" x14ac:dyDescent="0.25">
      <c r="A367" s="440" t="s">
        <v>291</v>
      </c>
      <c r="B367" s="428">
        <v>7255</v>
      </c>
      <c r="C367" s="428">
        <v>22</v>
      </c>
      <c r="D367" s="428">
        <v>7233</v>
      </c>
      <c r="E367" s="429">
        <v>0</v>
      </c>
      <c r="F367" s="429">
        <v>7255</v>
      </c>
      <c r="G367" s="443">
        <f>'City Pop Est 2025'!C377-BEBR2025!D367</f>
        <v>0</v>
      </c>
    </row>
    <row r="368" spans="1:7" ht="15" x14ac:dyDescent="0.25">
      <c r="A368" s="440" t="s">
        <v>143</v>
      </c>
      <c r="B368" s="428">
        <v>1223577</v>
      </c>
      <c r="C368" s="428">
        <v>36623</v>
      </c>
      <c r="D368" s="428">
        <v>1186954</v>
      </c>
      <c r="E368" s="429">
        <v>6926</v>
      </c>
      <c r="F368" s="429">
        <v>1216651</v>
      </c>
      <c r="G368" s="443">
        <f>'City Pop Est 2025'!C378-BEBR2025!D368</f>
        <v>0</v>
      </c>
    </row>
    <row r="369" spans="1:7" ht="15" x14ac:dyDescent="0.25">
      <c r="A369" s="440" t="s">
        <v>516</v>
      </c>
      <c r="B369" s="430" t="s">
        <v>516</v>
      </c>
      <c r="C369" s="430" t="s">
        <v>516</v>
      </c>
      <c r="D369" s="429" t="s">
        <v>516</v>
      </c>
      <c r="E369" s="429" t="s">
        <v>516</v>
      </c>
      <c r="F369" s="429" t="s">
        <v>516</v>
      </c>
      <c r="G369" s="443" t="e">
        <f>'City Pop Est 2025'!C379-BEBR2025!D369</f>
        <v>#VALUE!</v>
      </c>
    </row>
    <row r="370" spans="1:7" ht="15" x14ac:dyDescent="0.25">
      <c r="A370" s="424" t="s">
        <v>561</v>
      </c>
      <c r="B370" s="428">
        <v>84707</v>
      </c>
      <c r="C370" s="428">
        <v>1833</v>
      </c>
      <c r="D370" s="428">
        <v>82874</v>
      </c>
      <c r="E370" s="429">
        <v>2</v>
      </c>
      <c r="F370" s="429">
        <v>84705</v>
      </c>
      <c r="G370" s="443">
        <f>'City Pop Est 2025'!C380-BEBR2025!D370</f>
        <v>0</v>
      </c>
    </row>
    <row r="371" spans="1:7" ht="15" x14ac:dyDescent="0.25">
      <c r="A371" s="440" t="s">
        <v>293</v>
      </c>
      <c r="B371" s="428">
        <v>7379</v>
      </c>
      <c r="C371" s="428">
        <v>272</v>
      </c>
      <c r="D371" s="428">
        <v>7107</v>
      </c>
      <c r="E371" s="429">
        <v>0</v>
      </c>
      <c r="F371" s="429">
        <v>7379</v>
      </c>
      <c r="G371" s="443">
        <f>'City Pop Est 2025'!C381-BEBR2025!D371</f>
        <v>0</v>
      </c>
    </row>
    <row r="372" spans="1:7" ht="15" x14ac:dyDescent="0.25">
      <c r="A372" s="440" t="s">
        <v>294</v>
      </c>
      <c r="B372" s="428">
        <v>796</v>
      </c>
      <c r="C372" s="428">
        <v>6</v>
      </c>
      <c r="D372" s="428">
        <v>790</v>
      </c>
      <c r="E372" s="429">
        <v>0</v>
      </c>
      <c r="F372" s="429">
        <v>796</v>
      </c>
      <c r="G372" s="443">
        <f>'City Pop Est 2025'!C382-BEBR2025!D372</f>
        <v>0</v>
      </c>
    </row>
    <row r="373" spans="1:7" ht="15" x14ac:dyDescent="0.25">
      <c r="A373" s="440" t="s">
        <v>295</v>
      </c>
      <c r="B373" s="428">
        <v>26526</v>
      </c>
      <c r="C373" s="428">
        <v>82</v>
      </c>
      <c r="D373" s="428">
        <v>26444</v>
      </c>
      <c r="E373" s="429">
        <v>2</v>
      </c>
      <c r="F373" s="429">
        <v>26524</v>
      </c>
      <c r="G373" s="443">
        <f>'City Pop Est 2025'!C383-BEBR2025!D373</f>
        <v>0</v>
      </c>
    </row>
    <row r="374" spans="1:7" ht="15" x14ac:dyDescent="0.25">
      <c r="A374" s="440" t="s">
        <v>296</v>
      </c>
      <c r="B374" s="428">
        <v>221</v>
      </c>
      <c r="C374" s="428">
        <v>11</v>
      </c>
      <c r="D374" s="428">
        <v>210</v>
      </c>
      <c r="E374" s="429">
        <v>0</v>
      </c>
      <c r="F374" s="429">
        <v>221</v>
      </c>
      <c r="G374" s="443">
        <f>'City Pop Est 2025'!C384-BEBR2025!D374</f>
        <v>0</v>
      </c>
    </row>
    <row r="375" spans="1:7" ht="15" x14ac:dyDescent="0.25">
      <c r="A375" s="440" t="s">
        <v>297</v>
      </c>
      <c r="B375" s="428">
        <v>10163</v>
      </c>
      <c r="C375" s="428">
        <v>474</v>
      </c>
      <c r="D375" s="428">
        <v>9689</v>
      </c>
      <c r="E375" s="429">
        <v>0</v>
      </c>
      <c r="F375" s="429">
        <v>10163</v>
      </c>
      <c r="G375" s="443">
        <f>'City Pop Est 2025'!C385-BEBR2025!D375</f>
        <v>0</v>
      </c>
    </row>
    <row r="376" spans="1:7" ht="15" x14ac:dyDescent="0.25">
      <c r="A376" s="440" t="s">
        <v>143</v>
      </c>
      <c r="B376" s="428">
        <v>39622</v>
      </c>
      <c r="C376" s="428">
        <v>988</v>
      </c>
      <c r="D376" s="428">
        <v>38634</v>
      </c>
      <c r="E376" s="429">
        <v>0</v>
      </c>
      <c r="F376" s="429">
        <v>39622</v>
      </c>
      <c r="G376" s="443">
        <f>'City Pop Est 2025'!C386-BEBR2025!D376</f>
        <v>0</v>
      </c>
    </row>
    <row r="377" spans="1:7" ht="15" x14ac:dyDescent="0.25">
      <c r="A377" s="440" t="s">
        <v>516</v>
      </c>
      <c r="B377" s="430" t="s">
        <v>516</v>
      </c>
      <c r="C377" s="430" t="s">
        <v>516</v>
      </c>
      <c r="D377" s="429" t="s">
        <v>516</v>
      </c>
      <c r="E377" s="429" t="s">
        <v>516</v>
      </c>
      <c r="F377" s="429" t="s">
        <v>516</v>
      </c>
      <c r="G377" s="443" t="e">
        <f>'City Pop Est 2025'!C387-BEBR2025!D377</f>
        <v>#VALUE!</v>
      </c>
    </row>
    <row r="378" spans="1:7" ht="15" x14ac:dyDescent="0.25">
      <c r="A378" s="424" t="s">
        <v>562</v>
      </c>
      <c r="B378" s="428">
        <v>107053</v>
      </c>
      <c r="C378" s="428">
        <v>16701</v>
      </c>
      <c r="D378" s="428">
        <v>90352</v>
      </c>
      <c r="E378" s="429">
        <v>67</v>
      </c>
      <c r="F378" s="429">
        <v>106986</v>
      </c>
      <c r="G378" s="443">
        <f>'City Pop Est 2025'!C388-BEBR2025!D378</f>
        <v>0</v>
      </c>
    </row>
    <row r="379" spans="1:7" ht="15" x14ac:dyDescent="0.25">
      <c r="A379" s="440" t="s">
        <v>299</v>
      </c>
      <c r="B379" s="428">
        <v>1752</v>
      </c>
      <c r="C379" s="428">
        <v>226</v>
      </c>
      <c r="D379" s="428">
        <v>1526</v>
      </c>
      <c r="E379" s="429">
        <v>0</v>
      </c>
      <c r="F379" s="429">
        <v>1752</v>
      </c>
      <c r="G379" s="443">
        <f>'City Pop Est 2025'!C389-BEBR2025!D379</f>
        <v>0</v>
      </c>
    </row>
    <row r="380" spans="1:7" ht="15" x14ac:dyDescent="0.25">
      <c r="A380" s="440" t="s">
        <v>300</v>
      </c>
      <c r="B380" s="428">
        <v>13958</v>
      </c>
      <c r="C380" s="428">
        <v>906</v>
      </c>
      <c r="D380" s="428">
        <v>13052</v>
      </c>
      <c r="E380" s="429">
        <v>0</v>
      </c>
      <c r="F380" s="429">
        <v>13958</v>
      </c>
      <c r="G380" s="443">
        <f>'City Pop Est 2025'!C390-BEBR2025!D380</f>
        <v>0</v>
      </c>
    </row>
    <row r="381" spans="1:7" ht="15" x14ac:dyDescent="0.25">
      <c r="A381" s="440" t="s">
        <v>301</v>
      </c>
      <c r="B381" s="428">
        <v>3127</v>
      </c>
      <c r="C381" s="428">
        <v>160</v>
      </c>
      <c r="D381" s="428">
        <v>2967</v>
      </c>
      <c r="E381" s="429">
        <v>0</v>
      </c>
      <c r="F381" s="429">
        <v>3127</v>
      </c>
      <c r="G381" s="443">
        <f>'City Pop Est 2025'!C391-BEBR2025!D381</f>
        <v>0</v>
      </c>
    </row>
    <row r="382" spans="1:7" ht="15" x14ac:dyDescent="0.25">
      <c r="A382" s="440" t="s">
        <v>143</v>
      </c>
      <c r="B382" s="428">
        <v>88216</v>
      </c>
      <c r="C382" s="428">
        <v>15409</v>
      </c>
      <c r="D382" s="428">
        <v>72807</v>
      </c>
      <c r="E382" s="429">
        <v>67</v>
      </c>
      <c r="F382" s="429">
        <v>88149</v>
      </c>
      <c r="G382" s="443">
        <f>'City Pop Est 2025'!C392-BEBR2025!D382</f>
        <v>0</v>
      </c>
    </row>
    <row r="383" spans="1:7" ht="15" x14ac:dyDescent="0.25">
      <c r="A383" s="440" t="s">
        <v>516</v>
      </c>
      <c r="B383" s="428" t="s">
        <v>516</v>
      </c>
      <c r="C383" s="428" t="s">
        <v>516</v>
      </c>
      <c r="D383" s="428" t="s">
        <v>516</v>
      </c>
      <c r="E383" s="429" t="s">
        <v>516</v>
      </c>
      <c r="F383" s="429" t="s">
        <v>516</v>
      </c>
      <c r="G383" s="443" t="e">
        <f>'City Pop Est 2025'!C393-BEBR2025!D383</f>
        <v>#VALUE!</v>
      </c>
    </row>
    <row r="384" spans="1:7" ht="15" x14ac:dyDescent="0.25">
      <c r="A384" s="424" t="s">
        <v>563</v>
      </c>
      <c r="B384" s="428">
        <v>226193</v>
      </c>
      <c r="C384" s="428">
        <v>14525</v>
      </c>
      <c r="D384" s="428">
        <v>211668</v>
      </c>
      <c r="E384" s="429">
        <v>1415</v>
      </c>
      <c r="F384" s="429">
        <v>224778</v>
      </c>
      <c r="G384" s="443">
        <f>'City Pop Est 2025'!C394-BEBR2025!D384</f>
        <v>0</v>
      </c>
    </row>
    <row r="385" spans="1:7" ht="15" x14ac:dyDescent="0.25">
      <c r="A385" s="440" t="s">
        <v>303</v>
      </c>
      <c r="B385" s="428">
        <v>447</v>
      </c>
      <c r="C385" s="428">
        <v>-10</v>
      </c>
      <c r="D385" s="428">
        <v>457</v>
      </c>
      <c r="E385" s="429">
        <v>0</v>
      </c>
      <c r="F385" s="429">
        <v>447</v>
      </c>
      <c r="G385" s="443">
        <f>'City Pop Est 2025'!C395-BEBR2025!D385</f>
        <v>0</v>
      </c>
    </row>
    <row r="386" spans="1:7" ht="15" x14ac:dyDescent="0.25">
      <c r="A386" s="440" t="s">
        <v>304</v>
      </c>
      <c r="B386" s="428">
        <v>31702</v>
      </c>
      <c r="C386" s="428">
        <v>4568</v>
      </c>
      <c r="D386" s="428">
        <v>27134</v>
      </c>
      <c r="E386" s="429">
        <v>0</v>
      </c>
      <c r="F386" s="429">
        <v>31702</v>
      </c>
      <c r="G386" s="443">
        <f>'City Pop Est 2025'!C396-BEBR2025!D386</f>
        <v>0</v>
      </c>
    </row>
    <row r="387" spans="1:7" ht="15" x14ac:dyDescent="0.25">
      <c r="A387" s="440" t="s">
        <v>305</v>
      </c>
      <c r="B387" s="428">
        <v>14640</v>
      </c>
      <c r="C387" s="428">
        <v>709</v>
      </c>
      <c r="D387" s="428">
        <v>13931</v>
      </c>
      <c r="E387" s="429">
        <v>0</v>
      </c>
      <c r="F387" s="429">
        <v>14640</v>
      </c>
      <c r="G387" s="443">
        <f>'City Pop Est 2025'!C397-BEBR2025!D387</f>
        <v>0</v>
      </c>
    </row>
    <row r="388" spans="1:7" ht="15" x14ac:dyDescent="0.25">
      <c r="A388" s="440" t="s">
        <v>306</v>
      </c>
      <c r="B388" s="428">
        <v>21553</v>
      </c>
      <c r="C388" s="428">
        <v>631</v>
      </c>
      <c r="D388" s="428">
        <v>20922</v>
      </c>
      <c r="E388" s="429">
        <v>0</v>
      </c>
      <c r="F388" s="429">
        <v>21553</v>
      </c>
      <c r="G388" s="443">
        <f>'City Pop Est 2025'!C398-BEBR2025!D388</f>
        <v>0</v>
      </c>
    </row>
    <row r="389" spans="1:7" ht="15" x14ac:dyDescent="0.25">
      <c r="A389" s="440" t="s">
        <v>307</v>
      </c>
      <c r="B389" s="428">
        <v>746</v>
      </c>
      <c r="C389" s="428">
        <v>162</v>
      </c>
      <c r="D389" s="428">
        <v>584</v>
      </c>
      <c r="E389" s="429">
        <v>0</v>
      </c>
      <c r="F389" s="429">
        <v>746</v>
      </c>
      <c r="G389" s="443">
        <f>'City Pop Est 2025'!C399-BEBR2025!D389</f>
        <v>0</v>
      </c>
    </row>
    <row r="390" spans="1:7" ht="15" x14ac:dyDescent="0.25">
      <c r="A390" s="440" t="s">
        <v>308</v>
      </c>
      <c r="B390" s="428">
        <v>4457</v>
      </c>
      <c r="C390" s="428">
        <v>475</v>
      </c>
      <c r="D390" s="428">
        <v>3982</v>
      </c>
      <c r="E390" s="429">
        <v>0</v>
      </c>
      <c r="F390" s="429">
        <v>4457</v>
      </c>
      <c r="G390" s="443">
        <f>'City Pop Est 2025'!C400-BEBR2025!D390</f>
        <v>0</v>
      </c>
    </row>
    <row r="391" spans="1:7" ht="15" x14ac:dyDescent="0.25">
      <c r="A391" s="440" t="s">
        <v>309</v>
      </c>
      <c r="B391" s="428">
        <v>17119</v>
      </c>
      <c r="C391" s="428">
        <v>1347</v>
      </c>
      <c r="D391" s="428">
        <v>15772</v>
      </c>
      <c r="E391" s="429">
        <v>0</v>
      </c>
      <c r="F391" s="429">
        <v>17119</v>
      </c>
      <c r="G391" s="443">
        <f>'City Pop Est 2025'!C401-BEBR2025!D391</f>
        <v>0</v>
      </c>
    </row>
    <row r="392" spans="1:7" ht="15" x14ac:dyDescent="0.25">
      <c r="A392" s="440" t="s">
        <v>310</v>
      </c>
      <c r="B392" s="428">
        <v>733</v>
      </c>
      <c r="C392" s="428">
        <v>-4</v>
      </c>
      <c r="D392" s="428">
        <v>737</v>
      </c>
      <c r="E392" s="429">
        <v>0</v>
      </c>
      <c r="F392" s="429">
        <v>733</v>
      </c>
      <c r="G392" s="443">
        <f>'City Pop Est 2025'!C402-BEBR2025!D392</f>
        <v>0</v>
      </c>
    </row>
    <row r="393" spans="1:7" ht="15" x14ac:dyDescent="0.25">
      <c r="A393" s="440" t="s">
        <v>311</v>
      </c>
      <c r="B393" s="428">
        <v>5105</v>
      </c>
      <c r="C393" s="428">
        <v>353</v>
      </c>
      <c r="D393" s="428">
        <v>4752</v>
      </c>
      <c r="E393" s="429">
        <v>0</v>
      </c>
      <c r="F393" s="429">
        <v>5105</v>
      </c>
      <c r="G393" s="443">
        <f>'City Pop Est 2025'!C403-BEBR2025!D393</f>
        <v>0</v>
      </c>
    </row>
    <row r="394" spans="1:7" ht="15" x14ac:dyDescent="0.25">
      <c r="A394" s="440" t="s">
        <v>143</v>
      </c>
      <c r="B394" s="428">
        <v>129691</v>
      </c>
      <c r="C394" s="428">
        <v>6294</v>
      </c>
      <c r="D394" s="428">
        <v>123397</v>
      </c>
      <c r="E394" s="429">
        <v>1415</v>
      </c>
      <c r="F394" s="429">
        <v>128276</v>
      </c>
      <c r="G394" s="443">
        <f>'City Pop Est 2025'!C404-BEBR2025!D394</f>
        <v>0</v>
      </c>
    </row>
    <row r="395" spans="1:7" ht="15" x14ac:dyDescent="0.25">
      <c r="A395" s="440" t="s">
        <v>516</v>
      </c>
      <c r="B395" s="430" t="s">
        <v>516</v>
      </c>
      <c r="C395" s="430" t="s">
        <v>516</v>
      </c>
      <c r="D395" s="429" t="s">
        <v>516</v>
      </c>
      <c r="E395" s="429" t="s">
        <v>516</v>
      </c>
      <c r="F395" s="429" t="s">
        <v>516</v>
      </c>
      <c r="G395" s="443" t="e">
        <f>'City Pop Est 2025'!C405-BEBR2025!D395</f>
        <v>#VALUE!</v>
      </c>
    </row>
    <row r="396" spans="1:7" ht="15" x14ac:dyDescent="0.25">
      <c r="A396" s="424" t="s">
        <v>564</v>
      </c>
      <c r="B396" s="428">
        <v>40314</v>
      </c>
      <c r="C396" s="428">
        <v>670</v>
      </c>
      <c r="D396" s="428">
        <v>39644</v>
      </c>
      <c r="E396" s="429">
        <v>1850</v>
      </c>
      <c r="F396" s="429">
        <v>38464</v>
      </c>
      <c r="G396" s="443">
        <f>'City Pop Est 2025'!C407-BEBR2025!D396</f>
        <v>0</v>
      </c>
    </row>
    <row r="397" spans="1:7" ht="15" x14ac:dyDescent="0.25">
      <c r="A397" s="440" t="s">
        <v>313</v>
      </c>
      <c r="B397" s="428">
        <v>5456</v>
      </c>
      <c r="C397" s="428">
        <v>202</v>
      </c>
      <c r="D397" s="428">
        <v>5254</v>
      </c>
      <c r="E397" s="429">
        <v>0</v>
      </c>
      <c r="F397" s="429">
        <v>5456</v>
      </c>
      <c r="G397" s="443">
        <f>'City Pop Est 2025'!C408-BEBR2025!D397</f>
        <v>0</v>
      </c>
    </row>
    <row r="398" spans="1:7" ht="15" x14ac:dyDescent="0.25">
      <c r="A398" s="440" t="s">
        <v>143</v>
      </c>
      <c r="B398" s="428">
        <v>34858</v>
      </c>
      <c r="C398" s="428">
        <v>468</v>
      </c>
      <c r="D398" s="428">
        <v>34390</v>
      </c>
      <c r="E398" s="429">
        <v>1850</v>
      </c>
      <c r="F398" s="429">
        <v>33008</v>
      </c>
      <c r="G398" s="443">
        <f>'City Pop Est 2025'!C409-BEBR2025!D398</f>
        <v>0</v>
      </c>
    </row>
    <row r="399" spans="1:7" ht="15" x14ac:dyDescent="0.25">
      <c r="A399" s="440" t="s">
        <v>516</v>
      </c>
      <c r="B399" s="430" t="s">
        <v>516</v>
      </c>
      <c r="C399" s="430" t="s">
        <v>516</v>
      </c>
      <c r="D399" s="429" t="s">
        <v>516</v>
      </c>
      <c r="E399" s="429" t="s">
        <v>516</v>
      </c>
      <c r="F399" s="429" t="s">
        <v>516</v>
      </c>
      <c r="G399" s="443" t="e">
        <f>'City Pop Est 2025'!C410-BEBR2025!D399</f>
        <v>#VALUE!</v>
      </c>
    </row>
    <row r="400" spans="1:7" ht="15" x14ac:dyDescent="0.25">
      <c r="A400" s="424" t="s">
        <v>565</v>
      </c>
      <c r="B400" s="428">
        <v>1536045</v>
      </c>
      <c r="C400" s="428">
        <v>106137</v>
      </c>
      <c r="D400" s="428">
        <v>1429908</v>
      </c>
      <c r="E400" s="429">
        <v>3613</v>
      </c>
      <c r="F400" s="429">
        <v>1532432</v>
      </c>
      <c r="G400" s="443">
        <f>'City Pop Est 2025'!C411-BEBR2025!D400</f>
        <v>0</v>
      </c>
    </row>
    <row r="401" spans="1:7" ht="15" x14ac:dyDescent="0.25">
      <c r="A401" s="440" t="s">
        <v>315</v>
      </c>
      <c r="B401" s="428">
        <v>66580</v>
      </c>
      <c r="C401" s="428">
        <v>11707</v>
      </c>
      <c r="D401" s="428">
        <v>54873</v>
      </c>
      <c r="E401" s="429">
        <v>0</v>
      </c>
      <c r="F401" s="429">
        <v>66580</v>
      </c>
      <c r="G401" s="443">
        <f>'City Pop Est 2025'!C412-BEBR2025!D401</f>
        <v>0</v>
      </c>
    </row>
    <row r="402" spans="1:7" ht="15" x14ac:dyDescent="0.25">
      <c r="A402" s="440" t="s">
        <v>316</v>
      </c>
      <c r="B402" s="428">
        <v>14</v>
      </c>
      <c r="C402" s="428">
        <v>-15</v>
      </c>
      <c r="D402" s="428">
        <v>29</v>
      </c>
      <c r="E402" s="429">
        <v>0</v>
      </c>
      <c r="F402" s="429">
        <v>14</v>
      </c>
      <c r="G402" s="443">
        <f>'City Pop Est 2025'!C413-BEBR2025!D402</f>
        <v>0</v>
      </c>
    </row>
    <row r="403" spans="1:7" ht="15" x14ac:dyDescent="0.25">
      <c r="A403" s="440" t="s">
        <v>317</v>
      </c>
      <c r="B403" s="428">
        <v>7214</v>
      </c>
      <c r="C403" s="428">
        <v>182</v>
      </c>
      <c r="D403" s="428">
        <v>7032</v>
      </c>
      <c r="E403" s="429">
        <v>0</v>
      </c>
      <c r="F403" s="429">
        <v>7214</v>
      </c>
      <c r="G403" s="443">
        <f>'City Pop Est 2025'!C414-BEBR2025!D403</f>
        <v>0</v>
      </c>
    </row>
    <row r="404" spans="1:7" ht="15" x14ac:dyDescent="0.25">
      <c r="A404" s="440" t="s">
        <v>318</v>
      </c>
      <c r="B404" s="428">
        <v>3328</v>
      </c>
      <c r="C404" s="428">
        <v>979</v>
      </c>
      <c r="D404" s="428">
        <v>2349</v>
      </c>
      <c r="E404" s="429">
        <v>0</v>
      </c>
      <c r="F404" s="429">
        <v>3328</v>
      </c>
      <c r="G404" s="443">
        <f>'City Pop Est 2025'!C415-BEBR2025!D404</f>
        <v>0</v>
      </c>
    </row>
    <row r="405" spans="1:7" ht="15" x14ac:dyDescent="0.25">
      <c r="A405" s="440" t="s">
        <v>319</v>
      </c>
      <c r="B405" s="428">
        <v>2595</v>
      </c>
      <c r="C405" s="428">
        <v>-90</v>
      </c>
      <c r="D405" s="428">
        <v>2685</v>
      </c>
      <c r="E405" s="429">
        <v>0</v>
      </c>
      <c r="F405" s="429">
        <v>2595</v>
      </c>
      <c r="G405" s="443">
        <f>'City Pop Est 2025'!C416-BEBR2025!D405</f>
        <v>0</v>
      </c>
    </row>
    <row r="406" spans="1:7" ht="15" x14ac:dyDescent="0.25">
      <c r="A406" s="440" t="s">
        <v>320</v>
      </c>
      <c r="B406" s="428">
        <v>21</v>
      </c>
      <c r="C406" s="428">
        <v>-3</v>
      </c>
      <c r="D406" s="428">
        <v>24</v>
      </c>
      <c r="E406" s="429">
        <v>0</v>
      </c>
      <c r="F406" s="429">
        <v>21</v>
      </c>
      <c r="G406" s="443">
        <f>'City Pop Est 2025'!C417-BEBR2025!D406</f>
        <v>0</v>
      </c>
    </row>
    <row r="407" spans="1:7" ht="15" x14ac:dyDescent="0.25">
      <c r="A407" s="440" t="s">
        <v>321</v>
      </c>
      <c r="B407" s="428">
        <v>20141</v>
      </c>
      <c r="C407" s="428">
        <v>598</v>
      </c>
      <c r="D407" s="428">
        <v>19543</v>
      </c>
      <c r="E407" s="429">
        <v>0</v>
      </c>
      <c r="F407" s="429">
        <v>20141</v>
      </c>
      <c r="G407" s="443">
        <f>'City Pop Est 2025'!C418-BEBR2025!D407</f>
        <v>0</v>
      </c>
    </row>
    <row r="408" spans="1:7" ht="15" x14ac:dyDescent="0.25">
      <c r="A408" s="440" t="s">
        <v>322</v>
      </c>
      <c r="B408" s="428">
        <v>5629</v>
      </c>
      <c r="C408" s="428">
        <v>2113</v>
      </c>
      <c r="D408" s="428">
        <v>3516</v>
      </c>
      <c r="E408" s="429">
        <v>0</v>
      </c>
      <c r="F408" s="429">
        <v>5629</v>
      </c>
      <c r="G408" s="443">
        <f>'City Pop Est 2025'!C419-BEBR2025!D408</f>
        <v>0</v>
      </c>
    </row>
    <row r="409" spans="1:7" ht="15" x14ac:dyDescent="0.25">
      <c r="A409" s="440" t="s">
        <v>323</v>
      </c>
      <c r="B409" s="428">
        <v>51209</v>
      </c>
      <c r="C409" s="428">
        <v>3914</v>
      </c>
      <c r="D409" s="428">
        <v>47295</v>
      </c>
      <c r="E409" s="429">
        <v>0</v>
      </c>
      <c r="F409" s="429">
        <v>51209</v>
      </c>
      <c r="G409" s="443">
        <f>'City Pop Est 2025'!C420-BEBR2025!D409</f>
        <v>0</v>
      </c>
    </row>
    <row r="410" spans="1:7" ht="15" x14ac:dyDescent="0.25">
      <c r="A410" s="440" t="s">
        <v>324</v>
      </c>
      <c r="B410" s="428">
        <v>340681</v>
      </c>
      <c r="C410" s="428">
        <v>33108</v>
      </c>
      <c r="D410" s="428">
        <v>307573</v>
      </c>
      <c r="E410" s="429">
        <v>682</v>
      </c>
      <c r="F410" s="429">
        <v>339999</v>
      </c>
      <c r="G410" s="443">
        <f>'City Pop Est 2025'!C421-BEBR2025!D410</f>
        <v>0</v>
      </c>
    </row>
    <row r="411" spans="1:7" ht="15" x14ac:dyDescent="0.25">
      <c r="A411" s="440" t="s">
        <v>325</v>
      </c>
      <c r="B411" s="428">
        <v>3186</v>
      </c>
      <c r="C411" s="428">
        <v>156</v>
      </c>
      <c r="D411" s="428">
        <v>3030</v>
      </c>
      <c r="E411" s="429">
        <v>0</v>
      </c>
      <c r="F411" s="429">
        <v>3186</v>
      </c>
      <c r="G411" s="443">
        <f>'City Pop Est 2025'!C422-BEBR2025!D411</f>
        <v>0</v>
      </c>
    </row>
    <row r="412" spans="1:7" ht="15" x14ac:dyDescent="0.25">
      <c r="A412" s="440" t="s">
        <v>326</v>
      </c>
      <c r="B412" s="428">
        <v>52479</v>
      </c>
      <c r="C412" s="428">
        <v>5515</v>
      </c>
      <c r="D412" s="428">
        <v>46964</v>
      </c>
      <c r="E412" s="429">
        <v>0</v>
      </c>
      <c r="F412" s="429">
        <v>52479</v>
      </c>
      <c r="G412" s="443">
        <f>'City Pop Est 2025'!C423-BEBR2025!D412</f>
        <v>0</v>
      </c>
    </row>
    <row r="413" spans="1:7" ht="15" x14ac:dyDescent="0.25">
      <c r="A413" s="440" t="s">
        <v>327</v>
      </c>
      <c r="B413" s="428">
        <v>30600</v>
      </c>
      <c r="C413" s="428">
        <v>805</v>
      </c>
      <c r="D413" s="428">
        <v>29795</v>
      </c>
      <c r="E413" s="429">
        <v>0</v>
      </c>
      <c r="F413" s="429">
        <v>30600</v>
      </c>
      <c r="G413" s="443">
        <f>'City Pop Est 2025'!C424-BEBR2025!D413</f>
        <v>0</v>
      </c>
    </row>
    <row r="414" spans="1:7" ht="15" x14ac:dyDescent="0.25">
      <c r="A414" s="440" t="s">
        <v>143</v>
      </c>
      <c r="B414" s="428">
        <v>952368</v>
      </c>
      <c r="C414" s="428">
        <v>47168</v>
      </c>
      <c r="D414" s="428">
        <v>905200</v>
      </c>
      <c r="E414" s="429">
        <v>2931</v>
      </c>
      <c r="F414" s="429">
        <v>949437</v>
      </c>
      <c r="G414" s="443">
        <f>'City Pop Est 2025'!C425-BEBR2025!D414</f>
        <v>0</v>
      </c>
    </row>
    <row r="415" spans="1:7" ht="15" x14ac:dyDescent="0.25">
      <c r="A415" s="440" t="s">
        <v>516</v>
      </c>
      <c r="B415" s="430" t="s">
        <v>516</v>
      </c>
      <c r="C415" s="430" t="s">
        <v>516</v>
      </c>
      <c r="D415" s="429" t="s">
        <v>516</v>
      </c>
      <c r="E415" s="429" t="s">
        <v>516</v>
      </c>
      <c r="F415" s="429" t="s">
        <v>516</v>
      </c>
      <c r="G415" s="443" t="e">
        <f>'City Pop Est 2025'!C426-BEBR2025!D415</f>
        <v>#VALUE!</v>
      </c>
    </row>
    <row r="416" spans="1:7" ht="15" x14ac:dyDescent="0.25">
      <c r="A416" s="424" t="s">
        <v>566</v>
      </c>
      <c r="B416" s="428">
        <v>484915</v>
      </c>
      <c r="C416" s="428">
        <v>96259</v>
      </c>
      <c r="D416" s="428">
        <v>388656</v>
      </c>
      <c r="E416" s="429">
        <v>318</v>
      </c>
      <c r="F416" s="429">
        <v>484597</v>
      </c>
      <c r="G416" s="443">
        <f>'City Pop Est 2025'!C427-BEBR2025!D416</f>
        <v>0</v>
      </c>
    </row>
    <row r="417" spans="1:7" ht="15" x14ac:dyDescent="0.25">
      <c r="A417" s="440" t="s">
        <v>329</v>
      </c>
      <c r="B417" s="428">
        <v>87664</v>
      </c>
      <c r="C417" s="428">
        <v>8438</v>
      </c>
      <c r="D417" s="428">
        <v>79226</v>
      </c>
      <c r="E417" s="429">
        <v>222</v>
      </c>
      <c r="F417" s="429">
        <v>87442</v>
      </c>
      <c r="G417" s="443">
        <f>'City Pop Est 2025'!C428-BEBR2025!D417</f>
        <v>0</v>
      </c>
    </row>
    <row r="418" spans="1:7" ht="15" x14ac:dyDescent="0.25">
      <c r="A418" s="440" t="s">
        <v>330</v>
      </c>
      <c r="B418" s="428">
        <v>71242</v>
      </c>
      <c r="C418" s="428">
        <v>12278</v>
      </c>
      <c r="D418" s="428">
        <v>58964</v>
      </c>
      <c r="E418" s="429">
        <v>0</v>
      </c>
      <c r="F418" s="429">
        <v>71242</v>
      </c>
      <c r="G418" s="443">
        <f>'City Pop Est 2025'!C429-BEBR2025!D418</f>
        <v>0</v>
      </c>
    </row>
    <row r="419" spans="1:7" ht="15" x14ac:dyDescent="0.25">
      <c r="A419" s="440" t="s">
        <v>143</v>
      </c>
      <c r="B419" s="428">
        <v>326009</v>
      </c>
      <c r="C419" s="428">
        <v>75543</v>
      </c>
      <c r="D419" s="428">
        <v>250466</v>
      </c>
      <c r="E419" s="429">
        <v>96</v>
      </c>
      <c r="F419" s="429">
        <v>325913</v>
      </c>
      <c r="G419" s="443">
        <f>'City Pop Est 2025'!C430-BEBR2025!D419</f>
        <v>0</v>
      </c>
    </row>
    <row r="420" spans="1:7" ht="15" x14ac:dyDescent="0.25">
      <c r="A420" s="440" t="s">
        <v>516</v>
      </c>
      <c r="B420" s="430" t="s">
        <v>516</v>
      </c>
      <c r="C420" s="430" t="s">
        <v>516</v>
      </c>
      <c r="D420" s="429" t="s">
        <v>516</v>
      </c>
      <c r="E420" s="429" t="s">
        <v>516</v>
      </c>
      <c r="F420" s="429" t="s">
        <v>516</v>
      </c>
      <c r="G420" s="443" t="e">
        <f>'City Pop Est 2025'!C431-BEBR2025!D420</f>
        <v>#VALUE!</v>
      </c>
    </row>
    <row r="421" spans="1:7" ht="15" x14ac:dyDescent="0.25">
      <c r="A421" s="424" t="s">
        <v>567</v>
      </c>
      <c r="B421" s="428">
        <v>1556161</v>
      </c>
      <c r="C421" s="428">
        <v>63970</v>
      </c>
      <c r="D421" s="428">
        <v>1492191</v>
      </c>
      <c r="E421" s="429">
        <v>2795</v>
      </c>
      <c r="F421" s="429">
        <v>1553366</v>
      </c>
      <c r="G421" s="443">
        <f>'City Pop Est 2025'!C432-BEBR2025!D421</f>
        <v>0</v>
      </c>
    </row>
    <row r="422" spans="1:7" ht="15" x14ac:dyDescent="0.25">
      <c r="A422" s="440" t="s">
        <v>332</v>
      </c>
      <c r="B422" s="428">
        <v>2138</v>
      </c>
      <c r="C422" s="428">
        <v>-4</v>
      </c>
      <c r="D422" s="428">
        <v>2142</v>
      </c>
      <c r="E422" s="429">
        <v>0</v>
      </c>
      <c r="F422" s="429">
        <v>2138</v>
      </c>
      <c r="G422" s="443">
        <f>'City Pop Est 2025'!C433-BEBR2025!D422</f>
        <v>0</v>
      </c>
    </row>
    <row r="423" spans="1:7" ht="15" x14ac:dyDescent="0.25">
      <c r="A423" s="440" t="s">
        <v>333</v>
      </c>
      <c r="B423" s="428">
        <v>17542</v>
      </c>
      <c r="C423" s="428">
        <v>844</v>
      </c>
      <c r="D423" s="428">
        <v>16698</v>
      </c>
      <c r="E423" s="429">
        <v>0</v>
      </c>
      <c r="F423" s="429">
        <v>17542</v>
      </c>
      <c r="G423" s="443">
        <f>'City Pop Est 2025'!C434-BEBR2025!D423</f>
        <v>0</v>
      </c>
    </row>
    <row r="424" spans="1:7" ht="15" x14ac:dyDescent="0.25">
      <c r="A424" s="440" t="s">
        <v>334</v>
      </c>
      <c r="B424" s="428">
        <v>100897</v>
      </c>
      <c r="C424" s="428">
        <v>3475</v>
      </c>
      <c r="D424" s="428">
        <v>97422</v>
      </c>
      <c r="E424" s="429">
        <v>0</v>
      </c>
      <c r="F424" s="429">
        <v>100897</v>
      </c>
      <c r="G424" s="443">
        <f>'City Pop Est 2025'!C435-BEBR2025!D424</f>
        <v>0</v>
      </c>
    </row>
    <row r="425" spans="1:7" ht="15" x14ac:dyDescent="0.25">
      <c r="A425" s="440" t="s">
        <v>335</v>
      </c>
      <c r="B425" s="428">
        <v>82937</v>
      </c>
      <c r="C425" s="428">
        <v>2557</v>
      </c>
      <c r="D425" s="428">
        <v>80380</v>
      </c>
      <c r="E425" s="429">
        <v>0</v>
      </c>
      <c r="F425" s="429">
        <v>82937</v>
      </c>
      <c r="G425" s="443">
        <f>'City Pop Est 2025'!C436-BEBR2025!D425</f>
        <v>0</v>
      </c>
    </row>
    <row r="426" spans="1:7" ht="15" x14ac:dyDescent="0.25">
      <c r="A426" s="440" t="s">
        <v>336</v>
      </c>
      <c r="B426" s="428">
        <v>494</v>
      </c>
      <c r="C426" s="428">
        <v>-8</v>
      </c>
      <c r="D426" s="428">
        <v>502</v>
      </c>
      <c r="E426" s="429">
        <v>0</v>
      </c>
      <c r="F426" s="429">
        <v>494</v>
      </c>
      <c r="G426" s="443">
        <f>'City Pop Est 2025'!C437-BEBR2025!D426</f>
        <v>0</v>
      </c>
    </row>
    <row r="427" spans="1:7" ht="15" x14ac:dyDescent="0.25">
      <c r="A427" s="440" t="s">
        <v>337</v>
      </c>
      <c r="B427" s="428">
        <v>139</v>
      </c>
      <c r="C427" s="428">
        <v>5</v>
      </c>
      <c r="D427" s="428">
        <v>134</v>
      </c>
      <c r="E427" s="429">
        <v>0</v>
      </c>
      <c r="F427" s="429">
        <v>139</v>
      </c>
      <c r="G427" s="443">
        <f>'City Pop Est 2025'!C438-BEBR2025!D427</f>
        <v>0</v>
      </c>
    </row>
    <row r="428" spans="1:7" ht="15" x14ac:dyDescent="0.25">
      <c r="A428" s="440" t="s">
        <v>338</v>
      </c>
      <c r="B428" s="428">
        <v>69038</v>
      </c>
      <c r="C428" s="428">
        <v>2192</v>
      </c>
      <c r="D428" s="428">
        <v>66846</v>
      </c>
      <c r="E428" s="429">
        <v>0</v>
      </c>
      <c r="F428" s="429">
        <v>69038</v>
      </c>
      <c r="G428" s="443">
        <f>'City Pop Est 2025'!C439-BEBR2025!D428</f>
        <v>0</v>
      </c>
    </row>
    <row r="429" spans="1:7" ht="15" x14ac:dyDescent="0.25">
      <c r="A429" s="440" t="s">
        <v>339</v>
      </c>
      <c r="B429" s="428">
        <v>216</v>
      </c>
      <c r="C429" s="428">
        <v>-1</v>
      </c>
      <c r="D429" s="428">
        <v>217</v>
      </c>
      <c r="E429" s="429">
        <v>0</v>
      </c>
      <c r="F429" s="429">
        <v>216</v>
      </c>
      <c r="G429" s="443">
        <f>'City Pop Est 2025'!C440-BEBR2025!D429</f>
        <v>0</v>
      </c>
    </row>
    <row r="430" spans="1:7" ht="15" x14ac:dyDescent="0.25">
      <c r="A430" s="440" t="s">
        <v>340</v>
      </c>
      <c r="B430" s="428">
        <v>284</v>
      </c>
      <c r="C430" s="428">
        <v>29</v>
      </c>
      <c r="D430" s="428">
        <v>255</v>
      </c>
      <c r="E430" s="429">
        <v>0</v>
      </c>
      <c r="F430" s="429">
        <v>284</v>
      </c>
      <c r="G430" s="443">
        <f>'City Pop Est 2025'!C441-BEBR2025!D430</f>
        <v>0</v>
      </c>
    </row>
    <row r="431" spans="1:7" ht="15" x14ac:dyDescent="0.25">
      <c r="A431" s="440" t="s">
        <v>341</v>
      </c>
      <c r="B431" s="428">
        <v>45403</v>
      </c>
      <c r="C431" s="428">
        <v>1413</v>
      </c>
      <c r="D431" s="428">
        <v>43990</v>
      </c>
      <c r="E431" s="429">
        <v>0</v>
      </c>
      <c r="F431" s="429">
        <v>45403</v>
      </c>
      <c r="G431" s="443">
        <f>'City Pop Est 2025'!C442-BEBR2025!D431</f>
        <v>0</v>
      </c>
    </row>
    <row r="432" spans="1:7" ht="15" x14ac:dyDescent="0.25">
      <c r="A432" s="440" t="s">
        <v>342</v>
      </c>
      <c r="B432" s="428">
        <v>957</v>
      </c>
      <c r="C432" s="428">
        <v>3</v>
      </c>
      <c r="D432" s="428">
        <v>954</v>
      </c>
      <c r="E432" s="429">
        <v>0</v>
      </c>
      <c r="F432" s="429">
        <v>957</v>
      </c>
      <c r="G432" s="443">
        <f>'City Pop Est 2025'!C443-BEBR2025!D432</f>
        <v>0</v>
      </c>
    </row>
    <row r="433" spans="1:7" ht="15" x14ac:dyDescent="0.25">
      <c r="A433" s="440" t="s">
        <v>343</v>
      </c>
      <c r="B433" s="428">
        <v>2274</v>
      </c>
      <c r="C433" s="428">
        <v>87</v>
      </c>
      <c r="D433" s="428">
        <v>2187</v>
      </c>
      <c r="E433" s="429">
        <v>0</v>
      </c>
      <c r="F433" s="429">
        <v>2274</v>
      </c>
      <c r="G433" s="443">
        <f>'City Pop Est 2025'!C444-BEBR2025!D433</f>
        <v>0</v>
      </c>
    </row>
    <row r="434" spans="1:7" ht="15" x14ac:dyDescent="0.25">
      <c r="A434" s="440" t="s">
        <v>344</v>
      </c>
      <c r="B434" s="428">
        <v>4279</v>
      </c>
      <c r="C434" s="428">
        <v>-16</v>
      </c>
      <c r="D434" s="428">
        <v>4295</v>
      </c>
      <c r="E434" s="429">
        <v>0</v>
      </c>
      <c r="F434" s="429">
        <v>4279</v>
      </c>
      <c r="G434" s="443">
        <f>'City Pop Est 2025'!C445-BEBR2025!D434</f>
        <v>0</v>
      </c>
    </row>
    <row r="435" spans="1:7" ht="15" x14ac:dyDescent="0.25">
      <c r="A435" s="440" t="s">
        <v>345</v>
      </c>
      <c r="B435" s="428">
        <v>2670</v>
      </c>
      <c r="C435" s="428">
        <v>-17</v>
      </c>
      <c r="D435" s="428">
        <v>2687</v>
      </c>
      <c r="E435" s="429">
        <v>0</v>
      </c>
      <c r="F435" s="429">
        <v>2670</v>
      </c>
      <c r="G435" s="443">
        <f>'City Pop Est 2025'!C446-BEBR2025!D435</f>
        <v>0</v>
      </c>
    </row>
    <row r="436" spans="1:7" ht="15" x14ac:dyDescent="0.25">
      <c r="A436" s="440" t="s">
        <v>346</v>
      </c>
      <c r="B436" s="428">
        <v>3895</v>
      </c>
      <c r="C436" s="428">
        <v>37</v>
      </c>
      <c r="D436" s="428">
        <v>3858</v>
      </c>
      <c r="E436" s="429">
        <v>0</v>
      </c>
      <c r="F436" s="429">
        <v>3895</v>
      </c>
      <c r="G436" s="443">
        <f>'City Pop Est 2025'!C447-BEBR2025!D436</f>
        <v>0</v>
      </c>
    </row>
    <row r="437" spans="1:7" ht="15" x14ac:dyDescent="0.25">
      <c r="A437" s="440" t="s">
        <v>347</v>
      </c>
      <c r="B437" s="428">
        <v>61246</v>
      </c>
      <c r="C437" s="428">
        <v>199</v>
      </c>
      <c r="D437" s="428">
        <v>61047</v>
      </c>
      <c r="E437" s="429">
        <v>0</v>
      </c>
      <c r="F437" s="429">
        <v>61246</v>
      </c>
      <c r="G437" s="443">
        <f>'City Pop Est 2025'!C448-BEBR2025!D437</f>
        <v>0</v>
      </c>
    </row>
    <row r="438" spans="1:7" ht="15" x14ac:dyDescent="0.25">
      <c r="A438" s="440" t="s">
        <v>348</v>
      </c>
      <c r="B438" s="428">
        <v>410</v>
      </c>
      <c r="C438" s="428">
        <v>5</v>
      </c>
      <c r="D438" s="428">
        <v>405</v>
      </c>
      <c r="E438" s="429">
        <v>0</v>
      </c>
      <c r="F438" s="429">
        <v>410</v>
      </c>
      <c r="G438" s="443">
        <f>'City Pop Est 2025'!C449-BEBR2025!D438</f>
        <v>0</v>
      </c>
    </row>
    <row r="439" spans="1:7" ht="15" x14ac:dyDescent="0.25">
      <c r="A439" s="440" t="s">
        <v>349</v>
      </c>
      <c r="B439" s="428">
        <v>3547</v>
      </c>
      <c r="C439" s="428">
        <v>-17</v>
      </c>
      <c r="D439" s="428">
        <v>3564</v>
      </c>
      <c r="E439" s="429">
        <v>0</v>
      </c>
      <c r="F439" s="429">
        <v>3547</v>
      </c>
      <c r="G439" s="443">
        <f>'City Pop Est 2025'!C450-BEBR2025!D439</f>
        <v>0</v>
      </c>
    </row>
    <row r="440" spans="1:7" ht="15" x14ac:dyDescent="0.25">
      <c r="A440" s="440" t="s">
        <v>350</v>
      </c>
      <c r="B440" s="428">
        <v>9174</v>
      </c>
      <c r="C440" s="428">
        <v>127</v>
      </c>
      <c r="D440" s="428">
        <v>9047</v>
      </c>
      <c r="E440" s="429">
        <v>0</v>
      </c>
      <c r="F440" s="429">
        <v>9174</v>
      </c>
      <c r="G440" s="443">
        <f>'City Pop Est 2025'!C451-BEBR2025!D440</f>
        <v>0</v>
      </c>
    </row>
    <row r="441" spans="1:7" ht="15" x14ac:dyDescent="0.25">
      <c r="A441" s="440" t="s">
        <v>351</v>
      </c>
      <c r="B441" s="428">
        <v>43596</v>
      </c>
      <c r="C441" s="428">
        <v>1377</v>
      </c>
      <c r="D441" s="428">
        <v>42219</v>
      </c>
      <c r="E441" s="429">
        <v>0</v>
      </c>
      <c r="F441" s="429">
        <v>43596</v>
      </c>
      <c r="G441" s="443">
        <f>'City Pop Est 2025'!C452-BEBR2025!D441</f>
        <v>0</v>
      </c>
    </row>
    <row r="442" spans="1:7" ht="15" x14ac:dyDescent="0.25">
      <c r="A442" s="440" t="s">
        <v>352</v>
      </c>
      <c r="B442" s="428">
        <v>12248</v>
      </c>
      <c r="C442" s="428">
        <v>744</v>
      </c>
      <c r="D442" s="428">
        <v>11504</v>
      </c>
      <c r="E442" s="429">
        <v>22</v>
      </c>
      <c r="F442" s="429">
        <v>12226</v>
      </c>
      <c r="G442" s="443">
        <f>'City Pop Est 2025'!C453-BEBR2025!D442</f>
        <v>0</v>
      </c>
    </row>
    <row r="443" spans="1:7" ht="15" x14ac:dyDescent="0.25">
      <c r="A443" s="440" t="s">
        <v>353</v>
      </c>
      <c r="B443" s="428">
        <v>3384</v>
      </c>
      <c r="C443" s="428">
        <v>29</v>
      </c>
      <c r="D443" s="428">
        <v>3355</v>
      </c>
      <c r="E443" s="429">
        <v>0</v>
      </c>
      <c r="F443" s="429">
        <v>3384</v>
      </c>
      <c r="G443" s="443">
        <f>'City Pop Est 2025'!C454-BEBR2025!D443</f>
        <v>0</v>
      </c>
    </row>
    <row r="444" spans="1:7" ht="15" x14ac:dyDescent="0.25">
      <c r="A444" s="440" t="s">
        <v>354</v>
      </c>
      <c r="B444" s="428">
        <v>412</v>
      </c>
      <c r="C444" s="428">
        <v>-7</v>
      </c>
      <c r="D444" s="428">
        <v>419</v>
      </c>
      <c r="E444" s="429">
        <v>0</v>
      </c>
      <c r="F444" s="429">
        <v>412</v>
      </c>
      <c r="G444" s="443">
        <f>'City Pop Est 2025'!C455-BEBR2025!D444</f>
        <v>0</v>
      </c>
    </row>
    <row r="445" spans="1:7" ht="15" x14ac:dyDescent="0.25">
      <c r="A445" s="440" t="s">
        <v>355</v>
      </c>
      <c r="B445" s="428">
        <v>2530</v>
      </c>
      <c r="C445" s="428">
        <v>388</v>
      </c>
      <c r="D445" s="428">
        <v>2142</v>
      </c>
      <c r="E445" s="429">
        <v>0</v>
      </c>
      <c r="F445" s="429">
        <v>2530</v>
      </c>
      <c r="G445" s="443">
        <f>'City Pop Est 2025'!C456-BEBR2025!D445</f>
        <v>0</v>
      </c>
    </row>
    <row r="446" spans="1:7" ht="15" x14ac:dyDescent="0.25">
      <c r="A446" s="440" t="s">
        <v>356</v>
      </c>
      <c r="B446" s="428">
        <v>13111</v>
      </c>
      <c r="C446" s="428">
        <v>-51</v>
      </c>
      <c r="D446" s="428">
        <v>13162</v>
      </c>
      <c r="E446" s="429">
        <v>0</v>
      </c>
      <c r="F446" s="429">
        <v>13111</v>
      </c>
      <c r="G446" s="443">
        <f>'City Pop Est 2025'!C457-BEBR2025!D446</f>
        <v>0</v>
      </c>
    </row>
    <row r="447" spans="1:7" ht="15" x14ac:dyDescent="0.25">
      <c r="A447" s="440" t="s">
        <v>357</v>
      </c>
      <c r="B447" s="428">
        <v>1819</v>
      </c>
      <c r="C447" s="428">
        <v>-11</v>
      </c>
      <c r="D447" s="428">
        <v>1830</v>
      </c>
      <c r="E447" s="429">
        <v>0</v>
      </c>
      <c r="F447" s="429">
        <v>1819</v>
      </c>
      <c r="G447" s="443">
        <f>'City Pop Est 2025'!C458-BEBR2025!D447</f>
        <v>0</v>
      </c>
    </row>
    <row r="448" spans="1:7" ht="15" x14ac:dyDescent="0.25">
      <c r="A448" s="440" t="s">
        <v>358</v>
      </c>
      <c r="B448" s="428">
        <v>5612</v>
      </c>
      <c r="C448" s="428">
        <v>88</v>
      </c>
      <c r="D448" s="428">
        <v>5524</v>
      </c>
      <c r="E448" s="429">
        <v>361</v>
      </c>
      <c r="F448" s="429">
        <v>5251</v>
      </c>
      <c r="G448" s="443">
        <f>'City Pop Est 2025'!C459-BEBR2025!D448</f>
        <v>0</v>
      </c>
    </row>
    <row r="449" spans="1:7" ht="15" x14ac:dyDescent="0.25">
      <c r="A449" s="440" t="s">
        <v>359</v>
      </c>
      <c r="B449" s="428">
        <v>9191</v>
      </c>
      <c r="C449" s="428">
        <v>-54</v>
      </c>
      <c r="D449" s="428">
        <v>9245</v>
      </c>
      <c r="E449" s="429">
        <v>0</v>
      </c>
      <c r="F449" s="429">
        <v>9191</v>
      </c>
      <c r="G449" s="443">
        <f>'City Pop Est 2025'!C460-BEBR2025!D449</f>
        <v>0</v>
      </c>
    </row>
    <row r="450" spans="1:7" ht="15" x14ac:dyDescent="0.25">
      <c r="A450" s="440" t="s">
        <v>360</v>
      </c>
      <c r="B450" s="428">
        <v>64547</v>
      </c>
      <c r="C450" s="428">
        <v>5365</v>
      </c>
      <c r="D450" s="441">
        <v>59182</v>
      </c>
      <c r="E450" s="429">
        <v>0</v>
      </c>
      <c r="F450" s="429">
        <v>64547</v>
      </c>
      <c r="G450" s="443">
        <f>'City Pop Est 2025'!C461-BEBR2025!D450</f>
        <v>0</v>
      </c>
    </row>
    <row r="451" spans="1:7" ht="15" x14ac:dyDescent="0.25">
      <c r="A451" s="440" t="s">
        <v>361</v>
      </c>
      <c r="B451" s="428">
        <v>1295</v>
      </c>
      <c r="C451" s="428">
        <v>-35</v>
      </c>
      <c r="D451" s="428">
        <v>1330</v>
      </c>
      <c r="E451" s="429">
        <v>0</v>
      </c>
      <c r="F451" s="429">
        <v>1295</v>
      </c>
      <c r="G451" s="443">
        <f>'City Pop Est 2025'!C462-BEBR2025!D451</f>
        <v>0</v>
      </c>
    </row>
    <row r="452" spans="1:7" ht="15" x14ac:dyDescent="0.25">
      <c r="A452" s="440" t="s">
        <v>362</v>
      </c>
      <c r="B452" s="428">
        <v>27928</v>
      </c>
      <c r="C452" s="428">
        <v>1038</v>
      </c>
      <c r="D452" s="428">
        <v>26890</v>
      </c>
      <c r="E452" s="429">
        <v>0</v>
      </c>
      <c r="F452" s="429">
        <v>27928</v>
      </c>
      <c r="G452" s="443">
        <f>'City Pop Est 2025'!C463-BEBR2025!D452</f>
        <v>0</v>
      </c>
    </row>
    <row r="453" spans="1:7" ht="15" x14ac:dyDescent="0.25">
      <c r="A453" s="440" t="s">
        <v>363</v>
      </c>
      <c r="B453" s="428">
        <v>39644</v>
      </c>
      <c r="C453" s="428">
        <v>2040</v>
      </c>
      <c r="D453" s="428">
        <v>37604</v>
      </c>
      <c r="E453" s="429">
        <v>0</v>
      </c>
      <c r="F453" s="429">
        <v>39644</v>
      </c>
      <c r="G453" s="443">
        <f>'City Pop Est 2025'!C464-BEBR2025!D453</f>
        <v>0</v>
      </c>
    </row>
    <row r="454" spans="1:7" ht="15" x14ac:dyDescent="0.25">
      <c r="A454" s="440" t="s">
        <v>364</v>
      </c>
      <c r="B454" s="428">
        <v>41165</v>
      </c>
      <c r="C454" s="428">
        <v>2233</v>
      </c>
      <c r="D454" s="428">
        <v>38932</v>
      </c>
      <c r="E454" s="429">
        <v>0</v>
      </c>
      <c r="F454" s="429">
        <v>41165</v>
      </c>
      <c r="G454" s="443">
        <f>'City Pop Est 2025'!C465-BEBR2025!D454</f>
        <v>0</v>
      </c>
    </row>
    <row r="455" spans="1:7" ht="15" x14ac:dyDescent="0.25">
      <c r="A455" s="440" t="s">
        <v>365</v>
      </c>
      <c r="B455" s="428">
        <v>4982</v>
      </c>
      <c r="C455" s="428">
        <v>122</v>
      </c>
      <c r="D455" s="428">
        <v>4860</v>
      </c>
      <c r="E455" s="429">
        <v>1933</v>
      </c>
      <c r="F455" s="429">
        <v>3049</v>
      </c>
      <c r="G455" s="443">
        <f>'City Pop Est 2025'!C466-BEBR2025!D455</f>
        <v>0</v>
      </c>
    </row>
    <row r="456" spans="1:7" ht="15" x14ac:dyDescent="0.25">
      <c r="A456" s="440" t="s">
        <v>366</v>
      </c>
      <c r="B456" s="428">
        <v>1466</v>
      </c>
      <c r="C456" s="428">
        <v>-5</v>
      </c>
      <c r="D456" s="428">
        <v>1471</v>
      </c>
      <c r="E456" s="429">
        <v>0</v>
      </c>
      <c r="F456" s="429">
        <v>1466</v>
      </c>
      <c r="G456" s="443">
        <f>'City Pop Est 2025'!C467-BEBR2025!D456</f>
        <v>0</v>
      </c>
    </row>
    <row r="457" spans="1:7" ht="15" x14ac:dyDescent="0.25">
      <c r="A457" s="440" t="s">
        <v>367</v>
      </c>
      <c r="B457" s="428">
        <v>6116</v>
      </c>
      <c r="C457" s="428">
        <v>-42</v>
      </c>
      <c r="D457" s="428">
        <v>6158</v>
      </c>
      <c r="E457" s="429">
        <v>0</v>
      </c>
      <c r="F457" s="429">
        <v>6116</v>
      </c>
      <c r="G457" s="443">
        <f>'City Pop Est 2025'!C468-BEBR2025!D457</f>
        <v>0</v>
      </c>
    </row>
    <row r="458" spans="1:7" ht="15" x14ac:dyDescent="0.25">
      <c r="A458" s="440" t="s">
        <v>368</v>
      </c>
      <c r="B458" s="428">
        <v>61836</v>
      </c>
      <c r="C458" s="428">
        <v>199</v>
      </c>
      <c r="D458" s="428">
        <v>61637</v>
      </c>
      <c r="E458" s="429">
        <v>0</v>
      </c>
      <c r="F458" s="429">
        <v>61836</v>
      </c>
      <c r="G458" s="443">
        <f>'City Pop Est 2025'!C469-BEBR2025!D458</f>
        <v>0</v>
      </c>
    </row>
    <row r="459" spans="1:7" ht="15" x14ac:dyDescent="0.25">
      <c r="A459" s="440" t="s">
        <v>369</v>
      </c>
      <c r="B459" s="428">
        <v>6685</v>
      </c>
      <c r="C459" s="428">
        <v>5779</v>
      </c>
      <c r="D459" s="428">
        <v>906</v>
      </c>
      <c r="E459" s="429">
        <v>0</v>
      </c>
      <c r="F459" s="429">
        <v>6685</v>
      </c>
      <c r="G459" s="443">
        <f>'City Pop Est 2025'!C470-BEBR2025!D459</f>
        <v>0</v>
      </c>
    </row>
    <row r="460" spans="1:7" ht="15" x14ac:dyDescent="0.25">
      <c r="A460" s="440" t="s">
        <v>370</v>
      </c>
      <c r="B460" s="428">
        <v>126944</v>
      </c>
      <c r="C460" s="428">
        <v>9529</v>
      </c>
      <c r="D460" s="428">
        <v>117415</v>
      </c>
      <c r="E460" s="429">
        <v>79</v>
      </c>
      <c r="F460" s="429">
        <v>126865</v>
      </c>
      <c r="G460" s="443">
        <f>'City Pop Est 2025'!C471-BEBR2025!D460</f>
        <v>0</v>
      </c>
    </row>
    <row r="461" spans="1:7" ht="15" x14ac:dyDescent="0.25">
      <c r="A461" s="440" t="s">
        <v>143</v>
      </c>
      <c r="B461" s="428">
        <v>674110</v>
      </c>
      <c r="C461" s="428">
        <v>24334</v>
      </c>
      <c r="D461" s="428">
        <v>649776</v>
      </c>
      <c r="E461" s="429">
        <v>400</v>
      </c>
      <c r="F461" s="429">
        <v>673710</v>
      </c>
      <c r="G461" s="443">
        <f>'City Pop Est 2025'!C472-BEBR2025!D461</f>
        <v>0</v>
      </c>
    </row>
    <row r="462" spans="1:7" ht="15" x14ac:dyDescent="0.25">
      <c r="A462" s="440" t="s">
        <v>516</v>
      </c>
      <c r="B462" s="430" t="s">
        <v>516</v>
      </c>
      <c r="C462" s="430" t="s">
        <v>516</v>
      </c>
      <c r="D462" s="429" t="s">
        <v>516</v>
      </c>
      <c r="E462" s="429" t="s">
        <v>516</v>
      </c>
      <c r="F462" s="429" t="s">
        <v>516</v>
      </c>
      <c r="G462" s="443" t="e">
        <f>'City Pop Est 2025'!C473-BEBR2025!D462</f>
        <v>#VALUE!</v>
      </c>
    </row>
    <row r="463" spans="1:7" ht="15" x14ac:dyDescent="0.25">
      <c r="A463" s="424" t="s">
        <v>568</v>
      </c>
      <c r="B463" s="428">
        <v>648369</v>
      </c>
      <c r="C463" s="428">
        <v>86478</v>
      </c>
      <c r="D463" s="428">
        <v>561891</v>
      </c>
      <c r="E463" s="429">
        <v>652</v>
      </c>
      <c r="F463" s="429">
        <v>647717</v>
      </c>
      <c r="G463" s="443">
        <f>'City Pop Est 2025'!C474-BEBR2025!D463</f>
        <v>0</v>
      </c>
    </row>
    <row r="464" spans="1:7" ht="15" x14ac:dyDescent="0.25">
      <c r="A464" s="440" t="s">
        <v>372</v>
      </c>
      <c r="B464" s="428">
        <v>10206</v>
      </c>
      <c r="C464" s="428">
        <v>2931</v>
      </c>
      <c r="D464" s="428">
        <v>7275</v>
      </c>
      <c r="E464" s="429">
        <v>0</v>
      </c>
      <c r="F464" s="429">
        <v>10206</v>
      </c>
      <c r="G464" s="443">
        <f>'City Pop Est 2025'!C475-BEBR2025!D464</f>
        <v>0</v>
      </c>
    </row>
    <row r="465" spans="1:7" ht="15" x14ac:dyDescent="0.25">
      <c r="A465" s="440" t="s">
        <v>373</v>
      </c>
      <c r="B465" s="428">
        <v>16977</v>
      </c>
      <c r="C465" s="428">
        <v>249</v>
      </c>
      <c r="D465" s="428">
        <v>16728</v>
      </c>
      <c r="E465" s="429">
        <v>0</v>
      </c>
      <c r="F465" s="429">
        <v>16977</v>
      </c>
      <c r="G465" s="443">
        <f>'City Pop Est 2025'!C476-BEBR2025!D465</f>
        <v>0</v>
      </c>
    </row>
    <row r="466" spans="1:7" ht="15" x14ac:dyDescent="0.25">
      <c r="A466" s="440" t="s">
        <v>374</v>
      </c>
      <c r="B466" s="428">
        <v>2970</v>
      </c>
      <c r="C466" s="428">
        <v>-82</v>
      </c>
      <c r="D466" s="428">
        <v>3052</v>
      </c>
      <c r="E466" s="429">
        <v>0</v>
      </c>
      <c r="F466" s="429">
        <v>2970</v>
      </c>
      <c r="G466" s="443">
        <f>'City Pop Est 2025'!C477-BEBR2025!D466</f>
        <v>0</v>
      </c>
    </row>
    <row r="467" spans="1:7" ht="15" x14ac:dyDescent="0.25">
      <c r="A467" s="440" t="s">
        <v>375</v>
      </c>
      <c r="B467" s="428">
        <v>2290</v>
      </c>
      <c r="C467" s="428">
        <v>-72</v>
      </c>
      <c r="D467" s="428">
        <v>2362</v>
      </c>
      <c r="E467" s="429">
        <v>0</v>
      </c>
      <c r="F467" s="429">
        <v>2290</v>
      </c>
      <c r="G467" s="443">
        <f>'City Pop Est 2025'!C478-BEBR2025!D467</f>
        <v>0</v>
      </c>
    </row>
    <row r="468" spans="1:7" ht="15" x14ac:dyDescent="0.25">
      <c r="A468" s="440" t="s">
        <v>376</v>
      </c>
      <c r="B468" s="428">
        <v>1541</v>
      </c>
      <c r="C468" s="428">
        <v>244</v>
      </c>
      <c r="D468" s="428">
        <v>1297</v>
      </c>
      <c r="E468" s="429">
        <v>0</v>
      </c>
      <c r="F468" s="429">
        <v>1541</v>
      </c>
      <c r="G468" s="443">
        <f>'City Pop Est 2025'!C479-BEBR2025!D468</f>
        <v>0</v>
      </c>
    </row>
    <row r="469" spans="1:7" ht="15" x14ac:dyDescent="0.25">
      <c r="A469" s="440" t="s">
        <v>377</v>
      </c>
      <c r="B469" s="428">
        <v>19691</v>
      </c>
      <c r="C469" s="428">
        <v>2497</v>
      </c>
      <c r="D469" s="428">
        <v>17194</v>
      </c>
      <c r="E469" s="429">
        <v>0</v>
      </c>
      <c r="F469" s="429">
        <v>19691</v>
      </c>
      <c r="G469" s="443">
        <f>'City Pop Est 2025'!C480-BEBR2025!D469</f>
        <v>0</v>
      </c>
    </row>
    <row r="470" spans="1:7" ht="15" x14ac:dyDescent="0.25">
      <c r="A470" s="440" t="s">
        <v>143</v>
      </c>
      <c r="B470" s="428">
        <v>594694</v>
      </c>
      <c r="C470" s="428">
        <v>80711</v>
      </c>
      <c r="D470" s="428">
        <v>513983</v>
      </c>
      <c r="E470" s="429">
        <v>652</v>
      </c>
      <c r="F470" s="429">
        <v>594042</v>
      </c>
      <c r="G470" s="443">
        <f>'City Pop Est 2025'!C481-BEBR2025!D470</f>
        <v>0</v>
      </c>
    </row>
    <row r="471" spans="1:7" ht="15" x14ac:dyDescent="0.25">
      <c r="A471" s="440" t="s">
        <v>516</v>
      </c>
      <c r="B471" s="430" t="s">
        <v>516</v>
      </c>
      <c r="C471" s="430" t="s">
        <v>516</v>
      </c>
      <c r="D471" s="429" t="s">
        <v>516</v>
      </c>
      <c r="E471" s="429" t="s">
        <v>516</v>
      </c>
      <c r="F471" s="429" t="s">
        <v>516</v>
      </c>
      <c r="G471" s="443" t="e">
        <f>'City Pop Est 2025'!C482-BEBR2025!D471</f>
        <v>#VALUE!</v>
      </c>
    </row>
    <row r="472" spans="1:7" ht="15" x14ac:dyDescent="0.25">
      <c r="A472" s="424" t="s">
        <v>569</v>
      </c>
      <c r="B472" s="428">
        <v>966933</v>
      </c>
      <c r="C472" s="428">
        <v>7826</v>
      </c>
      <c r="D472" s="428">
        <v>959107</v>
      </c>
      <c r="E472" s="429">
        <v>828</v>
      </c>
      <c r="F472" s="429">
        <v>966105</v>
      </c>
      <c r="G472" s="443">
        <f>'City Pop Est 2025'!C483-BEBR2025!D472</f>
        <v>0</v>
      </c>
    </row>
    <row r="473" spans="1:7" ht="15" x14ac:dyDescent="0.25">
      <c r="A473" s="440" t="s">
        <v>379</v>
      </c>
      <c r="B473" s="428">
        <v>4306</v>
      </c>
      <c r="C473" s="428">
        <v>33</v>
      </c>
      <c r="D473" s="428">
        <v>4273</v>
      </c>
      <c r="E473" s="429">
        <v>0</v>
      </c>
      <c r="F473" s="429">
        <v>4306</v>
      </c>
      <c r="G473" s="443">
        <f>'City Pop Est 2025'!C484-BEBR2025!D473</f>
        <v>0</v>
      </c>
    </row>
    <row r="474" spans="1:7" ht="15" x14ac:dyDescent="0.25">
      <c r="A474" s="440" t="s">
        <v>380</v>
      </c>
      <c r="B474" s="428">
        <v>1534</v>
      </c>
      <c r="C474" s="428">
        <v>-99</v>
      </c>
      <c r="D474" s="428">
        <v>1633</v>
      </c>
      <c r="E474" s="429">
        <v>0</v>
      </c>
      <c r="F474" s="429">
        <v>1534</v>
      </c>
      <c r="G474" s="443">
        <f>'City Pop Est 2025'!C485-BEBR2025!D474</f>
        <v>0</v>
      </c>
    </row>
    <row r="475" spans="1:7" ht="15" x14ac:dyDescent="0.25">
      <c r="A475" s="440" t="s">
        <v>381</v>
      </c>
      <c r="B475" s="430">
        <v>2298</v>
      </c>
      <c r="C475" s="428">
        <v>-13</v>
      </c>
      <c r="D475" s="428">
        <v>2311</v>
      </c>
      <c r="E475" s="429">
        <v>0</v>
      </c>
      <c r="F475" s="429">
        <v>2298</v>
      </c>
      <c r="G475" s="443">
        <f>'City Pop Est 2025'!C486-BEBR2025!D475</f>
        <v>0</v>
      </c>
    </row>
    <row r="476" spans="1:7" ht="15" x14ac:dyDescent="0.25">
      <c r="A476" s="440" t="s">
        <v>382</v>
      </c>
      <c r="B476" s="430">
        <v>66</v>
      </c>
      <c r="C476" s="428">
        <v>-7</v>
      </c>
      <c r="D476" s="428">
        <v>73</v>
      </c>
      <c r="E476" s="429">
        <v>0</v>
      </c>
      <c r="F476" s="429">
        <v>66</v>
      </c>
      <c r="G476" s="443">
        <f>'City Pop Est 2025'!C487-BEBR2025!D476</f>
        <v>0</v>
      </c>
    </row>
    <row r="477" spans="1:7" ht="15" x14ac:dyDescent="0.25">
      <c r="A477" s="440" t="s">
        <v>383</v>
      </c>
      <c r="B477" s="430">
        <v>118327</v>
      </c>
      <c r="C477" s="428">
        <v>1035</v>
      </c>
      <c r="D477" s="428">
        <v>117292</v>
      </c>
      <c r="E477" s="429">
        <v>0</v>
      </c>
      <c r="F477" s="429">
        <v>118327</v>
      </c>
      <c r="G477" s="443">
        <f>'City Pop Est 2025'!C488-BEBR2025!D477</f>
        <v>0</v>
      </c>
    </row>
    <row r="478" spans="1:7" ht="15" x14ac:dyDescent="0.25">
      <c r="A478" s="440" t="s">
        <v>384</v>
      </c>
      <c r="B478" s="428">
        <v>35742</v>
      </c>
      <c r="C478" s="428">
        <v>-326</v>
      </c>
      <c r="D478" s="428">
        <v>36068</v>
      </c>
      <c r="E478" s="429">
        <v>6</v>
      </c>
      <c r="F478" s="429">
        <v>35736</v>
      </c>
      <c r="G478" s="443">
        <f>'City Pop Est 2025'!C489-BEBR2025!D478</f>
        <v>0</v>
      </c>
    </row>
    <row r="479" spans="1:7" ht="15" x14ac:dyDescent="0.25">
      <c r="A479" s="440" t="s">
        <v>385</v>
      </c>
      <c r="B479" s="428">
        <v>11525</v>
      </c>
      <c r="C479" s="428">
        <v>-258</v>
      </c>
      <c r="D479" s="428">
        <v>11783</v>
      </c>
      <c r="E479" s="429">
        <v>0</v>
      </c>
      <c r="F479" s="429">
        <v>11525</v>
      </c>
      <c r="G479" s="443">
        <f>'City Pop Est 2025'!C490-BEBR2025!D479</f>
        <v>0</v>
      </c>
    </row>
    <row r="480" spans="1:7" ht="15" x14ac:dyDescent="0.25">
      <c r="A480" s="440" t="s">
        <v>386</v>
      </c>
      <c r="B480" s="428">
        <v>3433</v>
      </c>
      <c r="C480" s="428">
        <v>-240</v>
      </c>
      <c r="D480" s="428">
        <v>3673</v>
      </c>
      <c r="E480" s="429">
        <v>0</v>
      </c>
      <c r="F480" s="429">
        <v>3433</v>
      </c>
      <c r="G480" s="443">
        <f>'City Pop Est 2025'!C491-BEBR2025!D480</f>
        <v>0</v>
      </c>
    </row>
    <row r="481" spans="1:7" ht="15" x14ac:dyDescent="0.25">
      <c r="A481" s="440" t="s">
        <v>387</v>
      </c>
      <c r="B481" s="428">
        <v>1158</v>
      </c>
      <c r="C481" s="428">
        <v>-32</v>
      </c>
      <c r="D481" s="428">
        <v>1190</v>
      </c>
      <c r="E481" s="429">
        <v>0</v>
      </c>
      <c r="F481" s="429">
        <v>1158</v>
      </c>
      <c r="G481" s="443">
        <f>'City Pop Est 2025'!C492-BEBR2025!D481</f>
        <v>0</v>
      </c>
    </row>
    <row r="482" spans="1:7" ht="15" x14ac:dyDescent="0.25">
      <c r="A482" s="440" t="s">
        <v>388</v>
      </c>
      <c r="B482" s="428">
        <v>4957</v>
      </c>
      <c r="C482" s="428">
        <v>-90</v>
      </c>
      <c r="D482" s="428">
        <v>5047</v>
      </c>
      <c r="E482" s="429">
        <v>0</v>
      </c>
      <c r="F482" s="429">
        <v>4957</v>
      </c>
      <c r="G482" s="443">
        <f>'City Pop Est 2025'!C493-BEBR2025!D482</f>
        <v>0</v>
      </c>
    </row>
    <row r="483" spans="1:7" ht="15" x14ac:dyDescent="0.25">
      <c r="A483" s="440" t="s">
        <v>389</v>
      </c>
      <c r="B483" s="428">
        <v>84075</v>
      </c>
      <c r="C483" s="428">
        <v>1590</v>
      </c>
      <c r="D483" s="428">
        <v>82485</v>
      </c>
      <c r="E483" s="429">
        <v>0</v>
      </c>
      <c r="F483" s="429">
        <v>84075</v>
      </c>
      <c r="G483" s="443">
        <f>'City Pop Est 2025'!C494-BEBR2025!D483</f>
        <v>0</v>
      </c>
    </row>
    <row r="484" spans="1:7" ht="15" x14ac:dyDescent="0.25">
      <c r="A484" s="440" t="s">
        <v>390</v>
      </c>
      <c r="B484" s="428">
        <v>3629</v>
      </c>
      <c r="C484" s="428">
        <v>-266</v>
      </c>
      <c r="D484" s="428">
        <v>3895</v>
      </c>
      <c r="E484" s="429">
        <v>0</v>
      </c>
      <c r="F484" s="429">
        <v>3629</v>
      </c>
      <c r="G484" s="443">
        <f>'City Pop Est 2025'!C495-BEBR2025!D484</f>
        <v>0</v>
      </c>
    </row>
    <row r="485" spans="1:7" ht="15" x14ac:dyDescent="0.25">
      <c r="A485" s="440" t="s">
        <v>391</v>
      </c>
      <c r="B485" s="428">
        <v>1389</v>
      </c>
      <c r="C485" s="428">
        <v>-106</v>
      </c>
      <c r="D485" s="428">
        <v>1495</v>
      </c>
      <c r="E485" s="429">
        <v>0</v>
      </c>
      <c r="F485" s="429">
        <v>1389</v>
      </c>
      <c r="G485" s="443">
        <f>'City Pop Est 2025'!C496-BEBR2025!D485</f>
        <v>0</v>
      </c>
    </row>
    <row r="486" spans="1:7" ht="15" x14ac:dyDescent="0.25">
      <c r="A486" s="440" t="s">
        <v>392</v>
      </c>
      <c r="B486" s="428">
        <v>14879</v>
      </c>
      <c r="C486" s="428">
        <v>-19</v>
      </c>
      <c r="D486" s="428">
        <v>14898</v>
      </c>
      <c r="E486" s="429">
        <v>0</v>
      </c>
      <c r="F486" s="429">
        <v>14879</v>
      </c>
      <c r="G486" s="443">
        <f>'City Pop Est 2025'!C497-BEBR2025!D486</f>
        <v>0</v>
      </c>
    </row>
    <row r="487" spans="1:7" ht="15" x14ac:dyDescent="0.25">
      <c r="A487" s="440" t="s">
        <v>393</v>
      </c>
      <c r="B487" s="428">
        <v>55055</v>
      </c>
      <c r="C487" s="428">
        <v>1962</v>
      </c>
      <c r="D487" s="428">
        <v>53093</v>
      </c>
      <c r="E487" s="429">
        <v>0</v>
      </c>
      <c r="F487" s="429">
        <v>55055</v>
      </c>
      <c r="G487" s="443">
        <f>'City Pop Est 2025'!C498-BEBR2025!D487</f>
        <v>0</v>
      </c>
    </row>
    <row r="488" spans="1:7" ht="15" x14ac:dyDescent="0.25">
      <c r="A488" s="440" t="s">
        <v>394</v>
      </c>
      <c r="B488" s="428">
        <v>1224</v>
      </c>
      <c r="C488" s="428">
        <v>-152</v>
      </c>
      <c r="D488" s="428">
        <v>1376</v>
      </c>
      <c r="E488" s="429">
        <v>0</v>
      </c>
      <c r="F488" s="429">
        <v>1224</v>
      </c>
      <c r="G488" s="443">
        <f>'City Pop Est 2025'!C499-BEBR2025!D488</f>
        <v>0</v>
      </c>
    </row>
    <row r="489" spans="1:7" ht="15" x14ac:dyDescent="0.25">
      <c r="A489" s="440" t="s">
        <v>395</v>
      </c>
      <c r="B489" s="428">
        <v>1955</v>
      </c>
      <c r="C489" s="428">
        <v>-221</v>
      </c>
      <c r="D489" s="428">
        <v>2176</v>
      </c>
      <c r="E489" s="429">
        <v>0</v>
      </c>
      <c r="F489" s="429">
        <v>1955</v>
      </c>
      <c r="G489" s="443">
        <f>'City Pop Est 2025'!C500-BEBR2025!D489</f>
        <v>0</v>
      </c>
    </row>
    <row r="490" spans="1:7" ht="15" x14ac:dyDescent="0.25">
      <c r="A490" s="440" t="s">
        <v>396</v>
      </c>
      <c r="B490" s="428">
        <v>16808</v>
      </c>
      <c r="C490" s="428">
        <v>-264</v>
      </c>
      <c r="D490" s="428">
        <v>17072</v>
      </c>
      <c r="E490" s="429">
        <v>0</v>
      </c>
      <c r="F490" s="429">
        <v>16808</v>
      </c>
      <c r="G490" s="443">
        <f>'City Pop Est 2025'!C501-BEBR2025!D490</f>
        <v>0</v>
      </c>
    </row>
    <row r="491" spans="1:7" ht="15" x14ac:dyDescent="0.25">
      <c r="A491" s="440" t="s">
        <v>397</v>
      </c>
      <c r="B491" s="428">
        <v>8424</v>
      </c>
      <c r="C491" s="428">
        <v>-455</v>
      </c>
      <c r="D491" s="428">
        <v>8879</v>
      </c>
      <c r="E491" s="429">
        <v>0</v>
      </c>
      <c r="F491" s="429">
        <v>8424</v>
      </c>
      <c r="G491" s="443">
        <f>'City Pop Est 2025'!C502-BEBR2025!D491</f>
        <v>0</v>
      </c>
    </row>
    <row r="492" spans="1:7" ht="15" x14ac:dyDescent="0.25">
      <c r="A492" s="440" t="s">
        <v>398</v>
      </c>
      <c r="B492" s="428">
        <v>266153</v>
      </c>
      <c r="C492" s="428">
        <v>7845</v>
      </c>
      <c r="D492" s="428">
        <v>258308</v>
      </c>
      <c r="E492" s="429">
        <v>350</v>
      </c>
      <c r="F492" s="429">
        <v>265803</v>
      </c>
      <c r="G492" s="443">
        <f>'City Pop Est 2025'!C503-BEBR2025!D492</f>
        <v>0</v>
      </c>
    </row>
    <row r="493" spans="1:7" ht="15" x14ac:dyDescent="0.25">
      <c r="A493" s="440" t="s">
        <v>399</v>
      </c>
      <c r="B493" s="428">
        <v>19323</v>
      </c>
      <c r="C493" s="428">
        <v>-41</v>
      </c>
      <c r="D493" s="428">
        <v>19364</v>
      </c>
      <c r="E493" s="429">
        <v>0</v>
      </c>
      <c r="F493" s="429">
        <v>19323</v>
      </c>
      <c r="G493" s="443">
        <f>'City Pop Est 2025'!C504-BEBR2025!D493</f>
        <v>0</v>
      </c>
    </row>
    <row r="494" spans="1:7" ht="15" x14ac:dyDescent="0.25">
      <c r="A494" s="440" t="s">
        <v>400</v>
      </c>
      <c r="B494" s="428">
        <v>4958</v>
      </c>
      <c r="C494" s="428">
        <v>-395</v>
      </c>
      <c r="D494" s="428">
        <v>5353</v>
      </c>
      <c r="E494" s="429">
        <v>0</v>
      </c>
      <c r="F494" s="429">
        <v>4958</v>
      </c>
      <c r="G494" s="443">
        <f>'City Pop Est 2025'!C505-BEBR2025!D494</f>
        <v>0</v>
      </c>
    </row>
    <row r="495" spans="1:7" ht="15" x14ac:dyDescent="0.25">
      <c r="A495" s="440" t="s">
        <v>401</v>
      </c>
      <c r="B495" s="428">
        <v>25676</v>
      </c>
      <c r="C495" s="428">
        <v>559</v>
      </c>
      <c r="D495" s="428">
        <v>25117</v>
      </c>
      <c r="E495" s="429">
        <v>0</v>
      </c>
      <c r="F495" s="429">
        <v>25676</v>
      </c>
      <c r="G495" s="443">
        <f>'City Pop Est 2025'!C506-BEBR2025!D495</f>
        <v>0</v>
      </c>
    </row>
    <row r="496" spans="1:7" ht="15" x14ac:dyDescent="0.25">
      <c r="A496" s="440" t="s">
        <v>402</v>
      </c>
      <c r="B496" s="428">
        <v>6103</v>
      </c>
      <c r="C496" s="428">
        <v>-481</v>
      </c>
      <c r="D496" s="428">
        <v>6584</v>
      </c>
      <c r="E496" s="429">
        <v>0</v>
      </c>
      <c r="F496" s="429">
        <v>6103</v>
      </c>
      <c r="G496" s="443">
        <f>'City Pop Est 2025'!C507-BEBR2025!D496</f>
        <v>0</v>
      </c>
    </row>
    <row r="497" spans="1:7" ht="15" x14ac:dyDescent="0.25">
      <c r="A497" s="440" t="s">
        <v>143</v>
      </c>
      <c r="B497" s="428">
        <v>273936</v>
      </c>
      <c r="C497" s="428">
        <v>-1733</v>
      </c>
      <c r="D497" s="428">
        <v>275669</v>
      </c>
      <c r="E497" s="429">
        <v>472</v>
      </c>
      <c r="F497" s="429">
        <v>273464</v>
      </c>
      <c r="G497" s="443">
        <f>'City Pop Est 2025'!C508-BEBR2025!D497</f>
        <v>0</v>
      </c>
    </row>
    <row r="498" spans="1:7" ht="15" x14ac:dyDescent="0.25">
      <c r="A498" s="440" t="s">
        <v>516</v>
      </c>
      <c r="B498" s="430" t="s">
        <v>516</v>
      </c>
      <c r="C498" s="430" t="s">
        <v>516</v>
      </c>
      <c r="D498" s="429" t="s">
        <v>516</v>
      </c>
      <c r="E498" s="429" t="s">
        <v>516</v>
      </c>
      <c r="F498" s="429" t="s">
        <v>516</v>
      </c>
      <c r="G498" s="443" t="e">
        <f>'City Pop Est 2025'!C509-BEBR2025!D498</f>
        <v>#VALUE!</v>
      </c>
    </row>
    <row r="499" spans="1:7" ht="15" x14ac:dyDescent="0.25">
      <c r="A499" s="424" t="s">
        <v>570</v>
      </c>
      <c r="B499" s="428">
        <v>846896</v>
      </c>
      <c r="C499" s="428">
        <v>121850</v>
      </c>
      <c r="D499" s="428">
        <v>725046</v>
      </c>
      <c r="E499" s="429">
        <v>3231</v>
      </c>
      <c r="F499" s="429">
        <v>843665</v>
      </c>
      <c r="G499" s="443">
        <f>'City Pop Est 2025'!C510-BEBR2025!D499</f>
        <v>0</v>
      </c>
    </row>
    <row r="500" spans="1:7" ht="15" x14ac:dyDescent="0.25">
      <c r="A500" s="440" t="s">
        <v>404</v>
      </c>
      <c r="B500" s="428">
        <v>21677</v>
      </c>
      <c r="C500" s="428">
        <v>6061</v>
      </c>
      <c r="D500" s="428">
        <v>15616</v>
      </c>
      <c r="E500" s="429">
        <v>0</v>
      </c>
      <c r="F500" s="429">
        <v>21677</v>
      </c>
      <c r="G500" s="443">
        <f>'City Pop Est 2025'!C511-BEBR2025!D500</f>
        <v>0</v>
      </c>
    </row>
    <row r="501" spans="1:7" ht="15" x14ac:dyDescent="0.25">
      <c r="A501" s="440" t="s">
        <v>405</v>
      </c>
      <c r="B501" s="428">
        <v>23135</v>
      </c>
      <c r="C501" s="428">
        <v>3826</v>
      </c>
      <c r="D501" s="428">
        <v>19309</v>
      </c>
      <c r="E501" s="429">
        <v>177</v>
      </c>
      <c r="F501" s="429">
        <v>22958</v>
      </c>
      <c r="G501" s="443">
        <f>'City Pop Est 2025'!C512-BEBR2025!D501</f>
        <v>0</v>
      </c>
    </row>
    <row r="502" spans="1:7" ht="15" x14ac:dyDescent="0.25">
      <c r="A502" s="440" t="s">
        <v>406</v>
      </c>
      <c r="B502" s="428">
        <v>13993</v>
      </c>
      <c r="C502" s="428">
        <v>4950</v>
      </c>
      <c r="D502" s="428">
        <v>9043</v>
      </c>
      <c r="E502" s="429">
        <v>0</v>
      </c>
      <c r="F502" s="429">
        <v>13993</v>
      </c>
      <c r="G502" s="443">
        <f>'City Pop Est 2025'!C513-BEBR2025!D502</f>
        <v>0</v>
      </c>
    </row>
    <row r="503" spans="1:7" ht="15" x14ac:dyDescent="0.25">
      <c r="A503" s="440" t="s">
        <v>407</v>
      </c>
      <c r="B503" s="428">
        <v>5847</v>
      </c>
      <c r="C503" s="428">
        <v>612</v>
      </c>
      <c r="D503" s="428">
        <v>5235</v>
      </c>
      <c r="E503" s="429">
        <v>0</v>
      </c>
      <c r="F503" s="429">
        <v>5847</v>
      </c>
      <c r="G503" s="443">
        <f>'City Pop Est 2025'!C514-BEBR2025!D503</f>
        <v>0</v>
      </c>
    </row>
    <row r="504" spans="1:7" ht="15" x14ac:dyDescent="0.25">
      <c r="A504" s="440" t="s">
        <v>408</v>
      </c>
      <c r="B504" s="428">
        <v>6206</v>
      </c>
      <c r="C504" s="428">
        <v>3198</v>
      </c>
      <c r="D504" s="428">
        <v>3008</v>
      </c>
      <c r="E504" s="429">
        <v>0</v>
      </c>
      <c r="F504" s="429">
        <v>6206</v>
      </c>
      <c r="G504" s="443">
        <f>'City Pop Est 2025'!C515-BEBR2025!D504</f>
        <v>0</v>
      </c>
    </row>
    <row r="505" spans="1:7" ht="15" x14ac:dyDescent="0.25">
      <c r="A505" s="440" t="s">
        <v>409</v>
      </c>
      <c r="B505" s="428">
        <v>5179</v>
      </c>
      <c r="C505" s="428">
        <v>79</v>
      </c>
      <c r="D505" s="428">
        <v>5100</v>
      </c>
      <c r="E505" s="429">
        <v>0</v>
      </c>
      <c r="F505" s="429">
        <v>5179</v>
      </c>
      <c r="G505" s="443">
        <f>'City Pop Est 2025'!C516-BEBR2025!D505</f>
        <v>0</v>
      </c>
    </row>
    <row r="506" spans="1:7" ht="15" x14ac:dyDescent="0.25">
      <c r="A506" s="440" t="s">
        <v>410</v>
      </c>
      <c r="B506" s="428">
        <v>2993</v>
      </c>
      <c r="C506" s="428">
        <v>116</v>
      </c>
      <c r="D506" s="428">
        <v>2877</v>
      </c>
      <c r="E506" s="429">
        <v>0</v>
      </c>
      <c r="F506" s="429">
        <v>2993</v>
      </c>
      <c r="G506" s="443">
        <f>'City Pop Est 2025'!C517-BEBR2025!D506</f>
        <v>0</v>
      </c>
    </row>
    <row r="507" spans="1:7" ht="15" x14ac:dyDescent="0.25">
      <c r="A507" s="440" t="s">
        <v>411</v>
      </c>
      <c r="B507" s="428">
        <v>44215</v>
      </c>
      <c r="C507" s="428">
        <v>17546</v>
      </c>
      <c r="D507" s="428">
        <v>26669</v>
      </c>
      <c r="E507" s="429">
        <v>0</v>
      </c>
      <c r="F507" s="429">
        <v>44215</v>
      </c>
      <c r="G507" s="443">
        <f>'City Pop Est 2025'!C518-BEBR2025!D507</f>
        <v>0</v>
      </c>
    </row>
    <row r="508" spans="1:7" ht="15" x14ac:dyDescent="0.25">
      <c r="A508" s="440" t="s">
        <v>412</v>
      </c>
      <c r="B508" s="428">
        <v>234</v>
      </c>
      <c r="C508" s="428">
        <v>-17</v>
      </c>
      <c r="D508" s="428">
        <v>251</v>
      </c>
      <c r="E508" s="429">
        <v>0</v>
      </c>
      <c r="F508" s="429">
        <v>234</v>
      </c>
      <c r="G508" s="443">
        <f>'City Pop Est 2025'!C519-BEBR2025!D508</f>
        <v>0</v>
      </c>
    </row>
    <row r="509" spans="1:7" ht="15" x14ac:dyDescent="0.25">
      <c r="A509" s="440" t="s">
        <v>413</v>
      </c>
      <c r="B509" s="428">
        <v>242</v>
      </c>
      <c r="C509" s="428">
        <v>-1</v>
      </c>
      <c r="D509" s="428">
        <v>243</v>
      </c>
      <c r="E509" s="429">
        <v>0</v>
      </c>
      <c r="F509" s="429">
        <v>242</v>
      </c>
      <c r="G509" s="443">
        <f>'City Pop Est 2025'!C520-BEBR2025!D509</f>
        <v>0</v>
      </c>
    </row>
    <row r="510" spans="1:7" ht="15" x14ac:dyDescent="0.25">
      <c r="A510" s="440" t="s">
        <v>414</v>
      </c>
      <c r="B510" s="428">
        <v>9038</v>
      </c>
      <c r="C510" s="428">
        <v>2664</v>
      </c>
      <c r="D510" s="428">
        <v>6374</v>
      </c>
      <c r="E510" s="429">
        <v>0</v>
      </c>
      <c r="F510" s="429">
        <v>9038</v>
      </c>
      <c r="G510" s="443">
        <f>'City Pop Est 2025'!C521-BEBR2025!D510</f>
        <v>0</v>
      </c>
    </row>
    <row r="511" spans="1:7" ht="15" x14ac:dyDescent="0.25">
      <c r="A511" s="440" t="s">
        <v>415</v>
      </c>
      <c r="B511" s="428">
        <v>3139</v>
      </c>
      <c r="C511" s="428">
        <v>1602</v>
      </c>
      <c r="D511" s="428">
        <v>1537</v>
      </c>
      <c r="E511" s="429">
        <v>0</v>
      </c>
      <c r="F511" s="429">
        <v>3139</v>
      </c>
      <c r="G511" s="443">
        <f>'City Pop Est 2025'!C522-BEBR2025!D511</f>
        <v>0</v>
      </c>
    </row>
    <row r="512" spans="1:7" ht="15" x14ac:dyDescent="0.25">
      <c r="A512" s="440" t="s">
        <v>416</v>
      </c>
      <c r="B512" s="428">
        <v>124725</v>
      </c>
      <c r="C512" s="428">
        <v>12084</v>
      </c>
      <c r="D512" s="428">
        <v>112641</v>
      </c>
      <c r="E512" s="429">
        <v>0</v>
      </c>
      <c r="F512" s="429">
        <v>124725</v>
      </c>
      <c r="G512" s="443">
        <f>'City Pop Est 2025'!C523-BEBR2025!D512</f>
        <v>0</v>
      </c>
    </row>
    <row r="513" spans="1:7" ht="15" x14ac:dyDescent="0.25">
      <c r="A513" s="440" t="s">
        <v>417</v>
      </c>
      <c r="B513" s="428">
        <v>17736</v>
      </c>
      <c r="C513" s="428">
        <v>1375</v>
      </c>
      <c r="D513" s="428">
        <v>16361</v>
      </c>
      <c r="E513" s="429">
        <v>0</v>
      </c>
      <c r="F513" s="429">
        <v>17736</v>
      </c>
      <c r="G513" s="443">
        <f>'City Pop Est 2025'!C524-BEBR2025!D513</f>
        <v>0</v>
      </c>
    </row>
    <row r="514" spans="1:7" ht="15" x14ac:dyDescent="0.25">
      <c r="A514" s="440" t="s">
        <v>418</v>
      </c>
      <c r="B514" s="428">
        <v>4574</v>
      </c>
      <c r="C514" s="428">
        <v>622</v>
      </c>
      <c r="D514" s="428">
        <v>3952</v>
      </c>
      <c r="E514" s="429">
        <v>0</v>
      </c>
      <c r="F514" s="429">
        <v>4574</v>
      </c>
      <c r="G514" s="443">
        <f>'City Pop Est 2025'!C525-BEBR2025!D514</f>
        <v>0</v>
      </c>
    </row>
    <row r="515" spans="1:7" ht="15" x14ac:dyDescent="0.25">
      <c r="A515" s="440" t="s">
        <v>419</v>
      </c>
      <c r="B515" s="428">
        <v>3007</v>
      </c>
      <c r="C515" s="428">
        <v>294</v>
      </c>
      <c r="D515" s="428">
        <v>2713</v>
      </c>
      <c r="E515" s="429">
        <v>0</v>
      </c>
      <c r="F515" s="429">
        <v>3007</v>
      </c>
      <c r="G515" s="443">
        <f>'City Pop Est 2025'!C526-BEBR2025!D515</f>
        <v>0</v>
      </c>
    </row>
    <row r="516" spans="1:7" ht="15" x14ac:dyDescent="0.25">
      <c r="A516" s="440" t="s">
        <v>420</v>
      </c>
      <c r="B516" s="428">
        <v>60837</v>
      </c>
      <c r="C516" s="428">
        <v>11618</v>
      </c>
      <c r="D516" s="428">
        <v>49219</v>
      </c>
      <c r="E516" s="429">
        <v>0</v>
      </c>
      <c r="F516" s="429">
        <v>60837</v>
      </c>
      <c r="G516" s="443">
        <f>'City Pop Est 2025'!C527-BEBR2025!D516</f>
        <v>0</v>
      </c>
    </row>
    <row r="517" spans="1:7" ht="15" x14ac:dyDescent="0.25">
      <c r="A517" s="440" t="s">
        <v>143</v>
      </c>
      <c r="B517" s="428">
        <v>500119</v>
      </c>
      <c r="C517" s="428">
        <v>55221</v>
      </c>
      <c r="D517" s="428">
        <v>444898</v>
      </c>
      <c r="E517" s="429">
        <v>3054</v>
      </c>
      <c r="F517" s="429">
        <v>497065</v>
      </c>
      <c r="G517" s="443">
        <f>'City Pop Est 2025'!C528-BEBR2025!D517</f>
        <v>0</v>
      </c>
    </row>
    <row r="518" spans="1:7" ht="15" x14ac:dyDescent="0.25">
      <c r="A518" s="440" t="s">
        <v>516</v>
      </c>
      <c r="B518" s="430" t="s">
        <v>516</v>
      </c>
      <c r="C518" s="430" t="s">
        <v>516</v>
      </c>
      <c r="D518" s="429" t="s">
        <v>516</v>
      </c>
      <c r="E518" s="429" t="s">
        <v>516</v>
      </c>
      <c r="F518" s="429" t="s">
        <v>516</v>
      </c>
      <c r="G518" s="443" t="e">
        <f>'City Pop Est 2025'!C529-BEBR2025!D518</f>
        <v>#VALUE!</v>
      </c>
    </row>
    <row r="519" spans="1:7" ht="15" x14ac:dyDescent="0.25">
      <c r="A519" s="424" t="s">
        <v>571</v>
      </c>
      <c r="B519" s="428">
        <v>76600</v>
      </c>
      <c r="C519" s="428">
        <v>3279</v>
      </c>
      <c r="D519" s="428">
        <v>73321</v>
      </c>
      <c r="E519" s="429">
        <v>490</v>
      </c>
      <c r="F519" s="429">
        <v>76110</v>
      </c>
      <c r="G519" s="443">
        <f>'City Pop Est 2025'!C530-BEBR2025!D519</f>
        <v>0</v>
      </c>
    </row>
    <row r="520" spans="1:7" ht="15" x14ac:dyDescent="0.25">
      <c r="A520" s="440" t="s">
        <v>422</v>
      </c>
      <c r="B520" s="428">
        <v>1715</v>
      </c>
      <c r="C520" s="428">
        <v>61</v>
      </c>
      <c r="D520" s="428">
        <v>1654</v>
      </c>
      <c r="E520" s="429">
        <v>0</v>
      </c>
      <c r="F520" s="429">
        <v>1715</v>
      </c>
      <c r="G520" s="443">
        <f>'City Pop Est 2025'!C531-BEBR2025!D520</f>
        <v>0</v>
      </c>
    </row>
    <row r="521" spans="1:7" ht="15" x14ac:dyDescent="0.25">
      <c r="A521" s="440" t="s">
        <v>423</v>
      </c>
      <c r="B521" s="428">
        <v>1559</v>
      </c>
      <c r="C521" s="428">
        <v>118</v>
      </c>
      <c r="D521" s="428">
        <v>1441</v>
      </c>
      <c r="E521" s="429">
        <v>0</v>
      </c>
      <c r="F521" s="429">
        <v>1559</v>
      </c>
      <c r="G521" s="443">
        <f>'City Pop Est 2025'!C532-BEBR2025!D521</f>
        <v>0</v>
      </c>
    </row>
    <row r="522" spans="1:7" ht="15" x14ac:dyDescent="0.25">
      <c r="A522" s="440" t="s">
        <v>424</v>
      </c>
      <c r="B522" s="428">
        <v>10601</v>
      </c>
      <c r="C522" s="428">
        <v>155</v>
      </c>
      <c r="D522" s="428">
        <v>10446</v>
      </c>
      <c r="E522" s="429">
        <v>0</v>
      </c>
      <c r="F522" s="429">
        <v>10601</v>
      </c>
      <c r="G522" s="443">
        <f>'City Pop Est 2025'!C533-BEBR2025!D522</f>
        <v>0</v>
      </c>
    </row>
    <row r="523" spans="1:7" ht="15" x14ac:dyDescent="0.25">
      <c r="A523" s="440" t="s">
        <v>425</v>
      </c>
      <c r="B523" s="428">
        <v>813</v>
      </c>
      <c r="C523" s="428">
        <v>29</v>
      </c>
      <c r="D523" s="428">
        <v>784</v>
      </c>
      <c r="E523" s="429">
        <v>0</v>
      </c>
      <c r="F523" s="429">
        <v>813</v>
      </c>
      <c r="G523" s="443">
        <f>'City Pop Est 2025'!C534-BEBR2025!D523</f>
        <v>0</v>
      </c>
    </row>
    <row r="524" spans="1:7" ht="15" x14ac:dyDescent="0.25">
      <c r="A524" s="440" t="s">
        <v>426</v>
      </c>
      <c r="B524" s="428">
        <v>824</v>
      </c>
      <c r="C524" s="428">
        <v>110</v>
      </c>
      <c r="D524" s="428">
        <v>714</v>
      </c>
      <c r="E524" s="429">
        <v>0</v>
      </c>
      <c r="F524" s="429">
        <v>824</v>
      </c>
      <c r="G524" s="443">
        <f>'City Pop Est 2025'!C535-BEBR2025!D524</f>
        <v>0</v>
      </c>
    </row>
    <row r="525" spans="1:7" ht="15" x14ac:dyDescent="0.25">
      <c r="A525" s="440" t="s">
        <v>143</v>
      </c>
      <c r="B525" s="428">
        <v>61088</v>
      </c>
      <c r="C525" s="428">
        <v>2806</v>
      </c>
      <c r="D525" s="428">
        <v>58282</v>
      </c>
      <c r="E525" s="429">
        <v>490</v>
      </c>
      <c r="F525" s="429">
        <v>60598</v>
      </c>
      <c r="G525" s="443">
        <f>'City Pop Est 2025'!C536-BEBR2025!D525</f>
        <v>0</v>
      </c>
    </row>
    <row r="526" spans="1:7" ht="15" x14ac:dyDescent="0.25">
      <c r="A526" s="440" t="s">
        <v>516</v>
      </c>
      <c r="B526" s="430" t="s">
        <v>516</v>
      </c>
      <c r="C526" s="430" t="s">
        <v>516</v>
      </c>
      <c r="D526" s="429" t="s">
        <v>516</v>
      </c>
      <c r="E526" s="429" t="s">
        <v>516</v>
      </c>
      <c r="F526" s="429" t="s">
        <v>516</v>
      </c>
      <c r="G526" s="443" t="e">
        <f>'City Pop Est 2025'!C537-BEBR2025!D526</f>
        <v>#VALUE!</v>
      </c>
    </row>
    <row r="527" spans="1:7" ht="15" x14ac:dyDescent="0.25">
      <c r="A527" s="424" t="s">
        <v>572</v>
      </c>
      <c r="B527" s="428">
        <v>348336</v>
      </c>
      <c r="C527" s="428">
        <v>74911</v>
      </c>
      <c r="D527" s="428">
        <v>273425</v>
      </c>
      <c r="E527" s="429">
        <v>205</v>
      </c>
      <c r="F527" s="429">
        <v>348131</v>
      </c>
      <c r="G527" s="443">
        <f>'City Pop Est 2025'!C538-BEBR2025!D527</f>
        <v>0</v>
      </c>
    </row>
    <row r="528" spans="1:7" ht="15" x14ac:dyDescent="0.25">
      <c r="A528" s="440" t="s">
        <v>125</v>
      </c>
      <c r="B528" s="428">
        <v>3</v>
      </c>
      <c r="C528" s="428">
        <v>0</v>
      </c>
      <c r="D528" s="428">
        <v>3</v>
      </c>
      <c r="E528" s="429">
        <v>0</v>
      </c>
      <c r="F528" s="429">
        <v>3</v>
      </c>
      <c r="G528" s="443">
        <f>'City Pop Est 2025'!C539-BEBR2025!D528</f>
        <v>0</v>
      </c>
    </row>
    <row r="529" spans="1:7" ht="15" x14ac:dyDescent="0.25">
      <c r="A529" s="440" t="s">
        <v>428</v>
      </c>
      <c r="B529" s="428">
        <v>16548</v>
      </c>
      <c r="C529" s="428">
        <v>2219</v>
      </c>
      <c r="D529" s="428">
        <v>14329</v>
      </c>
      <c r="E529" s="429">
        <v>0</v>
      </c>
      <c r="F529" s="429">
        <v>16548</v>
      </c>
      <c r="G529" s="443">
        <f>'City Pop Est 2025'!C540-BEBR2025!D529</f>
        <v>0</v>
      </c>
    </row>
    <row r="530" spans="1:7" ht="15" x14ac:dyDescent="0.25">
      <c r="A530" s="440" t="s">
        <v>429</v>
      </c>
      <c r="B530" s="428">
        <v>6995</v>
      </c>
      <c r="C530" s="428">
        <v>192</v>
      </c>
      <c r="D530" s="428">
        <v>6803</v>
      </c>
      <c r="E530" s="429">
        <v>0</v>
      </c>
      <c r="F530" s="429">
        <v>6995</v>
      </c>
      <c r="G530" s="443">
        <f>'City Pop Est 2025'!C541-BEBR2025!D530</f>
        <v>0</v>
      </c>
    </row>
    <row r="531" spans="1:7" ht="15" x14ac:dyDescent="0.25">
      <c r="A531" s="440" t="s">
        <v>143</v>
      </c>
      <c r="B531" s="428">
        <v>324790</v>
      </c>
      <c r="C531" s="428">
        <v>72500</v>
      </c>
      <c r="D531" s="428">
        <v>252290</v>
      </c>
      <c r="E531" s="429">
        <v>205</v>
      </c>
      <c r="F531" s="429">
        <v>324585</v>
      </c>
      <c r="G531" s="443">
        <f>'City Pop Est 2025'!C542-BEBR2025!D531</f>
        <v>0</v>
      </c>
    </row>
    <row r="532" spans="1:7" ht="15" x14ac:dyDescent="0.25">
      <c r="A532" s="440" t="s">
        <v>516</v>
      </c>
      <c r="B532" s="430" t="s">
        <v>516</v>
      </c>
      <c r="C532" s="430" t="s">
        <v>516</v>
      </c>
      <c r="D532" s="429" t="s">
        <v>516</v>
      </c>
      <c r="E532" s="429" t="s">
        <v>516</v>
      </c>
      <c r="F532" s="429" t="s">
        <v>516</v>
      </c>
      <c r="G532" s="443" t="e">
        <f>'City Pop Est 2025'!C543-BEBR2025!D532</f>
        <v>#VALUE!</v>
      </c>
    </row>
    <row r="533" spans="1:7" ht="15" x14ac:dyDescent="0.25">
      <c r="A533" s="424" t="s">
        <v>573</v>
      </c>
      <c r="B533" s="428">
        <v>394074</v>
      </c>
      <c r="C533" s="428">
        <v>64848</v>
      </c>
      <c r="D533" s="428">
        <v>329226</v>
      </c>
      <c r="E533" s="429">
        <v>134</v>
      </c>
      <c r="F533" s="429">
        <v>393940</v>
      </c>
      <c r="G533" s="443">
        <f>'City Pop Est 2025'!C544-BEBR2025!D533</f>
        <v>0</v>
      </c>
    </row>
    <row r="534" spans="1:7" ht="15" x14ac:dyDescent="0.25">
      <c r="A534" s="440" t="s">
        <v>431</v>
      </c>
      <c r="B534" s="428">
        <v>51352</v>
      </c>
      <c r="C534" s="428">
        <v>4055</v>
      </c>
      <c r="D534" s="428">
        <v>47297</v>
      </c>
      <c r="E534" s="429">
        <v>125</v>
      </c>
      <c r="F534" s="429">
        <v>51227</v>
      </c>
      <c r="G534" s="443">
        <f>'City Pop Est 2025'!C545-BEBR2025!D534</f>
        <v>0</v>
      </c>
    </row>
    <row r="535" spans="1:7" ht="15" x14ac:dyDescent="0.25">
      <c r="A535" s="440" t="s">
        <v>432</v>
      </c>
      <c r="B535" s="428">
        <v>260194</v>
      </c>
      <c r="C535" s="428">
        <v>55343</v>
      </c>
      <c r="D535" s="428">
        <v>204851</v>
      </c>
      <c r="E535" s="429">
        <v>5</v>
      </c>
      <c r="F535" s="429">
        <v>260189</v>
      </c>
      <c r="G535" s="443">
        <f>'City Pop Est 2025'!C546-BEBR2025!D535</f>
        <v>0</v>
      </c>
    </row>
    <row r="536" spans="1:7" ht="15" x14ac:dyDescent="0.25">
      <c r="A536" s="440" t="s">
        <v>433</v>
      </c>
      <c r="B536" s="428">
        <v>623</v>
      </c>
      <c r="C536" s="428">
        <v>10</v>
      </c>
      <c r="D536" s="428">
        <v>613</v>
      </c>
      <c r="E536" s="429">
        <v>0</v>
      </c>
      <c r="F536" s="429">
        <v>623</v>
      </c>
      <c r="G536" s="443">
        <f>'City Pop Est 2025'!C547-BEBR2025!D536</f>
        <v>0</v>
      </c>
    </row>
    <row r="537" spans="1:7" ht="15" x14ac:dyDescent="0.25">
      <c r="A537" s="440" t="s">
        <v>143</v>
      </c>
      <c r="B537" s="428">
        <v>81905</v>
      </c>
      <c r="C537" s="428">
        <v>5440</v>
      </c>
      <c r="D537" s="428">
        <v>76465</v>
      </c>
      <c r="E537" s="429">
        <v>4</v>
      </c>
      <c r="F537" s="429">
        <v>81901</v>
      </c>
      <c r="G537" s="443">
        <f>'City Pop Est 2025'!C548-BEBR2025!D537</f>
        <v>0</v>
      </c>
    </row>
    <row r="538" spans="1:7" ht="15" x14ac:dyDescent="0.25">
      <c r="A538" s="440" t="s">
        <v>516</v>
      </c>
      <c r="B538" s="430" t="s">
        <v>516</v>
      </c>
      <c r="C538" s="430" t="s">
        <v>516</v>
      </c>
      <c r="D538" s="429" t="s">
        <v>516</v>
      </c>
      <c r="E538" s="429" t="s">
        <v>516</v>
      </c>
      <c r="F538" s="429" t="s">
        <v>516</v>
      </c>
      <c r="G538" s="443" t="e">
        <f>'City Pop Est 2025'!C549-BEBR2025!D538</f>
        <v>#VALUE!</v>
      </c>
    </row>
    <row r="539" spans="1:7" ht="15" x14ac:dyDescent="0.25">
      <c r="A539" s="424" t="s">
        <v>574</v>
      </c>
      <c r="B539" s="428">
        <v>211445</v>
      </c>
      <c r="C539" s="428">
        <v>23445</v>
      </c>
      <c r="D539" s="428">
        <v>188000</v>
      </c>
      <c r="E539" s="429">
        <v>4511</v>
      </c>
      <c r="F539" s="429">
        <v>206934</v>
      </c>
      <c r="G539" s="443">
        <f>'City Pop Est 2025'!C550-BEBR2025!D539</f>
        <v>0</v>
      </c>
    </row>
    <row r="540" spans="1:7" ht="15" x14ac:dyDescent="0.25">
      <c r="A540" s="440" t="s">
        <v>435</v>
      </c>
      <c r="B540" s="428">
        <v>6342</v>
      </c>
      <c r="C540" s="428">
        <v>40</v>
      </c>
      <c r="D540" s="428">
        <v>6302</v>
      </c>
      <c r="E540" s="429">
        <v>0</v>
      </c>
      <c r="F540" s="429">
        <v>6342</v>
      </c>
      <c r="G540" s="443">
        <f>'City Pop Est 2025'!C551-BEBR2025!D540</f>
        <v>0</v>
      </c>
    </row>
    <row r="541" spans="1:7" ht="15" x14ac:dyDescent="0.25">
      <c r="A541" s="440" t="s">
        <v>436</v>
      </c>
      <c r="B541" s="428">
        <v>612</v>
      </c>
      <c r="C541" s="428">
        <v>88</v>
      </c>
      <c r="D541" s="428">
        <v>524</v>
      </c>
      <c r="E541" s="429">
        <v>0</v>
      </c>
      <c r="F541" s="429">
        <v>612</v>
      </c>
      <c r="G541" s="443">
        <f>'City Pop Est 2025'!C552-BEBR2025!D541</f>
        <v>0</v>
      </c>
    </row>
    <row r="542" spans="1:7" ht="15" x14ac:dyDescent="0.25">
      <c r="A542" s="440" t="s">
        <v>437</v>
      </c>
      <c r="B542" s="428">
        <v>10527</v>
      </c>
      <c r="C542" s="428">
        <v>330</v>
      </c>
      <c r="D542" s="428">
        <v>10197</v>
      </c>
      <c r="E542" s="429">
        <v>0</v>
      </c>
      <c r="F542" s="429">
        <v>10527</v>
      </c>
      <c r="G542" s="443">
        <f>'City Pop Est 2025'!C553-BEBR2025!D542</f>
        <v>0</v>
      </c>
    </row>
    <row r="543" spans="1:7" ht="15" x14ac:dyDescent="0.25">
      <c r="A543" s="440" t="s">
        <v>143</v>
      </c>
      <c r="B543" s="428">
        <v>193964</v>
      </c>
      <c r="C543" s="428">
        <v>22987</v>
      </c>
      <c r="D543" s="428">
        <v>170977</v>
      </c>
      <c r="E543" s="429">
        <v>4511</v>
      </c>
      <c r="F543" s="429">
        <v>189453</v>
      </c>
      <c r="G543" s="443">
        <f>'City Pop Est 2025'!C554-BEBR2025!D543</f>
        <v>0</v>
      </c>
    </row>
    <row r="544" spans="1:7" ht="15" x14ac:dyDescent="0.25">
      <c r="A544" s="440" t="s">
        <v>516</v>
      </c>
      <c r="B544" s="430" t="s">
        <v>516</v>
      </c>
      <c r="C544" s="430" t="s">
        <v>516</v>
      </c>
      <c r="D544" s="429" t="s">
        <v>516</v>
      </c>
      <c r="E544" s="429" t="s">
        <v>516</v>
      </c>
      <c r="F544" s="429" t="s">
        <v>516</v>
      </c>
      <c r="G544" s="443" t="e">
        <f>'City Pop Est 2025'!C555-BEBR2025!D544</f>
        <v>#VALUE!</v>
      </c>
    </row>
    <row r="545" spans="1:7" ht="15" x14ac:dyDescent="0.25">
      <c r="A545" s="424" t="s">
        <v>575</v>
      </c>
      <c r="B545" s="428">
        <v>487640</v>
      </c>
      <c r="C545" s="428">
        <v>53634</v>
      </c>
      <c r="D545" s="428">
        <v>434006</v>
      </c>
      <c r="E545" s="429">
        <v>4</v>
      </c>
      <c r="F545" s="429">
        <v>487636</v>
      </c>
      <c r="G545" s="443">
        <f>'City Pop Est 2025'!C556-BEBR2025!D545</f>
        <v>0</v>
      </c>
    </row>
    <row r="546" spans="1:7" ht="15" x14ac:dyDescent="0.25">
      <c r="A546" s="440" t="s">
        <v>242</v>
      </c>
      <c r="B546" s="428">
        <v>4782</v>
      </c>
      <c r="C546" s="428">
        <v>23</v>
      </c>
      <c r="D546" s="428">
        <v>4759</v>
      </c>
      <c r="E546" s="429">
        <v>0</v>
      </c>
      <c r="F546" s="429">
        <v>4782</v>
      </c>
      <c r="G546" s="443">
        <f>'City Pop Est 2025'!C557-BEBR2025!D546</f>
        <v>0</v>
      </c>
    </row>
    <row r="547" spans="1:7" ht="15" x14ac:dyDescent="0.25">
      <c r="A547" s="440" t="s">
        <v>439</v>
      </c>
      <c r="B547" s="428">
        <v>96301</v>
      </c>
      <c r="C547" s="428">
        <v>21508</v>
      </c>
      <c r="D547" s="428">
        <v>74793</v>
      </c>
      <c r="E547" s="429">
        <v>0</v>
      </c>
      <c r="F547" s="429">
        <v>96301</v>
      </c>
      <c r="G547" s="443">
        <f>'City Pop Est 2025'!C558-BEBR2025!D547</f>
        <v>0</v>
      </c>
    </row>
    <row r="548" spans="1:7" ht="15" x14ac:dyDescent="0.25">
      <c r="A548" s="440" t="s">
        <v>440</v>
      </c>
      <c r="B548" s="428">
        <v>58279</v>
      </c>
      <c r="C548" s="428">
        <v>3437</v>
      </c>
      <c r="D548" s="428">
        <v>54842</v>
      </c>
      <c r="E548" s="429">
        <v>0</v>
      </c>
      <c r="F548" s="429">
        <v>58279</v>
      </c>
      <c r="G548" s="443">
        <f>'City Pop Est 2025'!C559-BEBR2025!D548</f>
        <v>0</v>
      </c>
    </row>
    <row r="549" spans="1:7" ht="15" x14ac:dyDescent="0.25">
      <c r="A549" s="440" t="s">
        <v>441</v>
      </c>
      <c r="B549" s="428">
        <v>29802</v>
      </c>
      <c r="C549" s="428">
        <v>4339</v>
      </c>
      <c r="D549" s="428">
        <v>25463</v>
      </c>
      <c r="E549" s="429">
        <v>0</v>
      </c>
      <c r="F549" s="429">
        <v>29802</v>
      </c>
      <c r="G549" s="443">
        <f>'City Pop Est 2025'!C560-BEBR2025!D549</f>
        <v>0</v>
      </c>
    </row>
    <row r="550" spans="1:7" ht="15" x14ac:dyDescent="0.25">
      <c r="A550" s="440" t="s">
        <v>143</v>
      </c>
      <c r="B550" s="428">
        <v>298476</v>
      </c>
      <c r="C550" s="428">
        <v>24327</v>
      </c>
      <c r="D550" s="428">
        <v>274149</v>
      </c>
      <c r="E550" s="429">
        <v>4</v>
      </c>
      <c r="F550" s="429">
        <v>298472</v>
      </c>
      <c r="G550" s="443">
        <f>'City Pop Est 2025'!C561-BEBR2025!D550</f>
        <v>0</v>
      </c>
    </row>
    <row r="551" spans="1:7" ht="15" x14ac:dyDescent="0.25">
      <c r="A551" s="440" t="s">
        <v>516</v>
      </c>
      <c r="B551" s="430" t="s">
        <v>516</v>
      </c>
      <c r="C551" s="430" t="s">
        <v>516</v>
      </c>
      <c r="D551" s="429" t="s">
        <v>516</v>
      </c>
      <c r="E551" s="429" t="s">
        <v>516</v>
      </c>
      <c r="F551" s="429" t="s">
        <v>516</v>
      </c>
      <c r="G551" s="443" t="e">
        <f>'City Pop Est 2025'!C562-BEBR2025!D551</f>
        <v>#VALUE!</v>
      </c>
    </row>
    <row r="552" spans="1:7" ht="15" x14ac:dyDescent="0.25">
      <c r="A552" s="424" t="s">
        <v>576</v>
      </c>
      <c r="B552" s="428">
        <v>495106</v>
      </c>
      <c r="C552" s="428">
        <v>24250</v>
      </c>
      <c r="D552" s="428">
        <v>470856</v>
      </c>
      <c r="E552" s="429">
        <v>152</v>
      </c>
      <c r="F552" s="429">
        <v>494954</v>
      </c>
      <c r="G552" s="443">
        <f>'City Pop Est 2025'!C563-BEBR2025!D552</f>
        <v>0</v>
      </c>
    </row>
    <row r="553" spans="1:7" ht="15" x14ac:dyDescent="0.25">
      <c r="A553" s="440" t="s">
        <v>443</v>
      </c>
      <c r="B553" s="428">
        <v>47609</v>
      </c>
      <c r="C553" s="428">
        <v>1378</v>
      </c>
      <c r="D553" s="428">
        <v>46231</v>
      </c>
      <c r="E553" s="429">
        <v>0</v>
      </c>
      <c r="F553" s="429">
        <v>47609</v>
      </c>
      <c r="G553" s="443">
        <f>'City Pop Est 2025'!C564-BEBR2025!D553</f>
        <v>0</v>
      </c>
    </row>
    <row r="554" spans="1:7" ht="15" x14ac:dyDescent="0.25">
      <c r="A554" s="440" t="s">
        <v>444</v>
      </c>
      <c r="B554" s="428">
        <v>30132</v>
      </c>
      <c r="C554" s="428">
        <v>1338</v>
      </c>
      <c r="D554" s="428">
        <v>28794</v>
      </c>
      <c r="E554" s="429">
        <v>5</v>
      </c>
      <c r="F554" s="429">
        <v>30127</v>
      </c>
      <c r="G554" s="443">
        <f>'City Pop Est 2025'!C565-BEBR2025!D554</f>
        <v>0</v>
      </c>
    </row>
    <row r="555" spans="1:7" ht="15" x14ac:dyDescent="0.25">
      <c r="A555" s="440" t="s">
        <v>445</v>
      </c>
      <c r="B555" s="428">
        <v>17516</v>
      </c>
      <c r="C555" s="428">
        <v>718</v>
      </c>
      <c r="D555" s="428">
        <v>16798</v>
      </c>
      <c r="E555" s="429">
        <v>0</v>
      </c>
      <c r="F555" s="429">
        <v>17516</v>
      </c>
      <c r="G555" s="443">
        <f>'City Pop Est 2025'!C566-BEBR2025!D555</f>
        <v>0</v>
      </c>
    </row>
    <row r="556" spans="1:7" ht="15" x14ac:dyDescent="0.25">
      <c r="A556" s="440" t="s">
        <v>446</v>
      </c>
      <c r="B556" s="428">
        <v>16641</v>
      </c>
      <c r="C556" s="428">
        <v>1554</v>
      </c>
      <c r="D556" s="428">
        <v>15087</v>
      </c>
      <c r="E556" s="429">
        <v>0</v>
      </c>
      <c r="F556" s="429">
        <v>16641</v>
      </c>
      <c r="G556" s="443">
        <f>'City Pop Est 2025'!C567-BEBR2025!D556</f>
        <v>0</v>
      </c>
    </row>
    <row r="557" spans="1:7" ht="15" x14ac:dyDescent="0.25">
      <c r="A557" s="440" t="s">
        <v>447</v>
      </c>
      <c r="B557" s="428">
        <v>42080</v>
      </c>
      <c r="C557" s="428">
        <v>2021</v>
      </c>
      <c r="D557" s="428">
        <v>40059</v>
      </c>
      <c r="E557" s="429">
        <v>0</v>
      </c>
      <c r="F557" s="429">
        <v>42080</v>
      </c>
      <c r="G557" s="443">
        <f>'City Pop Est 2025'!C568-BEBR2025!D557</f>
        <v>0</v>
      </c>
    </row>
    <row r="558" spans="1:7" ht="15" x14ac:dyDescent="0.25">
      <c r="A558" s="440" t="s">
        <v>448</v>
      </c>
      <c r="B558" s="428">
        <v>68136</v>
      </c>
      <c r="C558" s="428">
        <v>7085</v>
      </c>
      <c r="D558" s="428">
        <v>61051</v>
      </c>
      <c r="E558" s="429">
        <v>31</v>
      </c>
      <c r="F558" s="429">
        <v>68105</v>
      </c>
      <c r="G558" s="443">
        <f>'City Pop Est 2025'!C569-BEBR2025!D558</f>
        <v>0</v>
      </c>
    </row>
    <row r="559" spans="1:7" ht="15" x14ac:dyDescent="0.25">
      <c r="A559" s="440" t="s">
        <v>449</v>
      </c>
      <c r="B559" s="428">
        <v>39170</v>
      </c>
      <c r="C559" s="428">
        <v>828</v>
      </c>
      <c r="D559" s="428">
        <v>38342</v>
      </c>
      <c r="E559" s="429">
        <v>0</v>
      </c>
      <c r="F559" s="429">
        <v>39170</v>
      </c>
      <c r="G559" s="443">
        <f>'City Pop Est 2025'!C570-BEBR2025!D559</f>
        <v>0</v>
      </c>
    </row>
    <row r="560" spans="1:7" ht="15" x14ac:dyDescent="0.25">
      <c r="A560" s="440" t="s">
        <v>143</v>
      </c>
      <c r="B560" s="428">
        <v>233822</v>
      </c>
      <c r="C560" s="428">
        <v>9328</v>
      </c>
      <c r="D560" s="428">
        <v>224494</v>
      </c>
      <c r="E560" s="429">
        <v>116</v>
      </c>
      <c r="F560" s="429">
        <v>233706</v>
      </c>
      <c r="G560" s="443">
        <f>'City Pop Est 2025'!C571-BEBR2025!D560</f>
        <v>0</v>
      </c>
    </row>
    <row r="561" spans="1:7" ht="15" x14ac:dyDescent="0.25">
      <c r="A561" s="440" t="s">
        <v>516</v>
      </c>
      <c r="B561" s="430" t="s">
        <v>516</v>
      </c>
      <c r="C561" s="430" t="s">
        <v>516</v>
      </c>
      <c r="D561" s="429" t="s">
        <v>516</v>
      </c>
      <c r="E561" s="429" t="s">
        <v>516</v>
      </c>
      <c r="F561" s="429" t="s">
        <v>516</v>
      </c>
      <c r="G561" s="443" t="e">
        <f>'City Pop Est 2025'!C572-BEBR2025!D561</f>
        <v>#VALUE!</v>
      </c>
    </row>
    <row r="562" spans="1:7" ht="15" x14ac:dyDescent="0.25">
      <c r="A562" s="424" t="s">
        <v>577</v>
      </c>
      <c r="B562" s="428">
        <v>162493</v>
      </c>
      <c r="C562" s="428">
        <v>32741</v>
      </c>
      <c r="D562" s="428">
        <v>129752</v>
      </c>
      <c r="E562" s="429">
        <v>7752</v>
      </c>
      <c r="F562" s="429">
        <v>154741</v>
      </c>
      <c r="G562" s="443">
        <f>'City Pop Est 2025'!C573-BEBR2025!D562</f>
        <v>0</v>
      </c>
    </row>
    <row r="563" spans="1:7" ht="15" x14ac:dyDescent="0.25">
      <c r="A563" s="440" t="s">
        <v>451</v>
      </c>
      <c r="B563" s="428">
        <v>3989</v>
      </c>
      <c r="C563" s="428">
        <v>942</v>
      </c>
      <c r="D563" s="428">
        <v>3047</v>
      </c>
      <c r="E563" s="429">
        <v>0</v>
      </c>
      <c r="F563" s="429">
        <v>3989</v>
      </c>
      <c r="G563" s="443">
        <f>'City Pop Est 2025'!C574-BEBR2025!D563</f>
        <v>0</v>
      </c>
    </row>
    <row r="564" spans="1:7" ht="15" x14ac:dyDescent="0.25">
      <c r="A564" s="440" t="s">
        <v>452</v>
      </c>
      <c r="B564" s="428">
        <v>889</v>
      </c>
      <c r="C564" s="428">
        <v>43</v>
      </c>
      <c r="D564" s="428">
        <v>846</v>
      </c>
      <c r="E564" s="429">
        <v>0</v>
      </c>
      <c r="F564" s="429">
        <v>889</v>
      </c>
      <c r="G564" s="443">
        <f>'City Pop Est 2025'!C575-BEBR2025!D564</f>
        <v>0</v>
      </c>
    </row>
    <row r="565" spans="1:7" ht="15" x14ac:dyDescent="0.25">
      <c r="A565" s="440" t="s">
        <v>453</v>
      </c>
      <c r="B565" s="428">
        <v>658</v>
      </c>
      <c r="C565" s="428">
        <v>16</v>
      </c>
      <c r="D565" s="428">
        <v>642</v>
      </c>
      <c r="E565" s="429">
        <v>0</v>
      </c>
      <c r="F565" s="429">
        <v>658</v>
      </c>
      <c r="G565" s="443">
        <f>'City Pop Est 2025'!C576-BEBR2025!D565</f>
        <v>0</v>
      </c>
    </row>
    <row r="566" spans="1:7" ht="15" x14ac:dyDescent="0.25">
      <c r="A566" s="440" t="s">
        <v>454</v>
      </c>
      <c r="B566" s="428">
        <v>953</v>
      </c>
      <c r="C566" s="428">
        <v>175</v>
      </c>
      <c r="D566" s="428">
        <v>778</v>
      </c>
      <c r="E566" s="429">
        <v>0</v>
      </c>
      <c r="F566" s="429">
        <v>953</v>
      </c>
      <c r="G566" s="443">
        <f>'City Pop Est 2025'!C577-BEBR2025!D566</f>
        <v>0</v>
      </c>
    </row>
    <row r="567" spans="1:7" ht="15" x14ac:dyDescent="0.25">
      <c r="A567" s="440" t="s">
        <v>455</v>
      </c>
      <c r="B567" s="428">
        <v>36783</v>
      </c>
      <c r="C567" s="428">
        <v>21053</v>
      </c>
      <c r="D567" s="428">
        <v>15730</v>
      </c>
      <c r="E567" s="429">
        <v>0</v>
      </c>
      <c r="F567" s="429">
        <v>36783</v>
      </c>
      <c r="G567" s="443">
        <f>'City Pop Est 2025'!C578-BEBR2025!D567</f>
        <v>0</v>
      </c>
    </row>
    <row r="568" spans="1:7" ht="15" x14ac:dyDescent="0.25">
      <c r="A568" s="440" t="s">
        <v>143</v>
      </c>
      <c r="B568" s="428">
        <v>119221</v>
      </c>
      <c r="C568" s="428">
        <v>10512</v>
      </c>
      <c r="D568" s="428">
        <v>108709</v>
      </c>
      <c r="E568" s="429">
        <v>7752</v>
      </c>
      <c r="F568" s="429">
        <v>111469</v>
      </c>
      <c r="G568" s="443">
        <f>'City Pop Est 2025'!C579-BEBR2025!D568</f>
        <v>0</v>
      </c>
    </row>
    <row r="569" spans="1:7" ht="15" x14ac:dyDescent="0.25">
      <c r="A569" s="440" t="s">
        <v>516</v>
      </c>
      <c r="B569" s="430" t="s">
        <v>516</v>
      </c>
      <c r="C569" s="430" t="s">
        <v>516</v>
      </c>
      <c r="D569" s="429" t="s">
        <v>516</v>
      </c>
      <c r="E569" s="429" t="s">
        <v>516</v>
      </c>
      <c r="F569" s="429" t="s">
        <v>516</v>
      </c>
      <c r="G569" s="443" t="e">
        <f>'City Pop Est 2025'!C580-BEBR2025!D569</f>
        <v>#VALUE!</v>
      </c>
    </row>
    <row r="570" spans="1:7" ht="15" x14ac:dyDescent="0.25">
      <c r="A570" s="424" t="s">
        <v>578</v>
      </c>
      <c r="B570" s="428">
        <v>47274</v>
      </c>
      <c r="C570" s="428">
        <v>3800</v>
      </c>
      <c r="D570" s="428">
        <v>43474</v>
      </c>
      <c r="E570" s="429">
        <v>2651</v>
      </c>
      <c r="F570" s="429">
        <v>44623</v>
      </c>
      <c r="G570" s="443">
        <f>'City Pop Est 2025'!C581-BEBR2025!D570</f>
        <v>0</v>
      </c>
    </row>
    <row r="571" spans="1:7" ht="15" x14ac:dyDescent="0.25">
      <c r="A571" s="440" t="s">
        <v>457</v>
      </c>
      <c r="B571" s="428">
        <v>756</v>
      </c>
      <c r="C571" s="428">
        <v>45</v>
      </c>
      <c r="D571" s="428">
        <v>711</v>
      </c>
      <c r="E571" s="429">
        <v>0</v>
      </c>
      <c r="F571" s="429">
        <v>756</v>
      </c>
      <c r="G571" s="443">
        <f>'City Pop Est 2025'!C582-BEBR2025!D571</f>
        <v>0</v>
      </c>
    </row>
    <row r="572" spans="1:7" ht="15" x14ac:dyDescent="0.25">
      <c r="A572" s="440" t="s">
        <v>458</v>
      </c>
      <c r="B572" s="428">
        <v>7051</v>
      </c>
      <c r="C572" s="428">
        <v>316</v>
      </c>
      <c r="D572" s="428">
        <v>6735</v>
      </c>
      <c r="E572" s="429">
        <v>0</v>
      </c>
      <c r="F572" s="429">
        <v>7051</v>
      </c>
      <c r="G572" s="443">
        <f>'City Pop Est 2025'!C583-BEBR2025!D572</f>
        <v>0</v>
      </c>
    </row>
    <row r="573" spans="1:7" ht="15" x14ac:dyDescent="0.25">
      <c r="A573" s="440" t="s">
        <v>143</v>
      </c>
      <c r="B573" s="428">
        <v>39467</v>
      </c>
      <c r="C573" s="428">
        <v>3439</v>
      </c>
      <c r="D573" s="428">
        <v>36028</v>
      </c>
      <c r="E573" s="429">
        <v>2651</v>
      </c>
      <c r="F573" s="429">
        <v>36816</v>
      </c>
      <c r="G573" s="443">
        <f>'City Pop Est 2025'!C584-BEBR2025!D573</f>
        <v>0</v>
      </c>
    </row>
    <row r="574" spans="1:7" ht="15" x14ac:dyDescent="0.25">
      <c r="A574" s="440" t="s">
        <v>516</v>
      </c>
      <c r="B574" s="430" t="s">
        <v>516</v>
      </c>
      <c r="C574" s="430" t="s">
        <v>516</v>
      </c>
      <c r="D574" s="429" t="s">
        <v>516</v>
      </c>
      <c r="E574" s="429" t="s">
        <v>516</v>
      </c>
      <c r="F574" s="429" t="s">
        <v>516</v>
      </c>
      <c r="G574" s="443" t="e">
        <f>'City Pop Est 2025'!C585-BEBR2025!D574</f>
        <v>#VALUE!</v>
      </c>
    </row>
    <row r="575" spans="1:7" ht="15" x14ac:dyDescent="0.25">
      <c r="A575" s="424" t="s">
        <v>579</v>
      </c>
      <c r="B575" s="428">
        <v>22011</v>
      </c>
      <c r="C575" s="428">
        <v>215</v>
      </c>
      <c r="D575" s="428">
        <v>21796</v>
      </c>
      <c r="E575" s="429">
        <v>1662</v>
      </c>
      <c r="F575" s="429">
        <v>20349</v>
      </c>
      <c r="G575" s="443">
        <f>'City Pop Est 2025'!C586-BEBR2025!D575</f>
        <v>0</v>
      </c>
    </row>
    <row r="576" spans="1:7" ht="15" x14ac:dyDescent="0.25">
      <c r="A576" s="440" t="s">
        <v>460</v>
      </c>
      <c r="B576" s="428">
        <v>7233</v>
      </c>
      <c r="C576" s="428">
        <v>335</v>
      </c>
      <c r="D576" s="428">
        <v>6898</v>
      </c>
      <c r="E576" s="429">
        <v>0</v>
      </c>
      <c r="F576" s="429">
        <v>7233</v>
      </c>
      <c r="G576" s="443">
        <f>'City Pop Est 2025'!C587-BEBR2025!D576</f>
        <v>0</v>
      </c>
    </row>
    <row r="577" spans="1:7" ht="15" x14ac:dyDescent="0.25">
      <c r="A577" s="440" t="s">
        <v>143</v>
      </c>
      <c r="B577" s="428">
        <v>14778</v>
      </c>
      <c r="C577" s="428">
        <v>-120</v>
      </c>
      <c r="D577" s="428">
        <v>14898</v>
      </c>
      <c r="E577" s="429">
        <v>1662</v>
      </c>
      <c r="F577" s="429">
        <v>13116</v>
      </c>
      <c r="G577" s="443">
        <f>'City Pop Est 2025'!C588-BEBR2025!D577</f>
        <v>0</v>
      </c>
    </row>
    <row r="578" spans="1:7" ht="15" x14ac:dyDescent="0.25">
      <c r="A578" s="440" t="s">
        <v>516</v>
      </c>
      <c r="B578" s="430" t="s">
        <v>516</v>
      </c>
      <c r="C578" s="430" t="s">
        <v>516</v>
      </c>
      <c r="D578" s="429" t="s">
        <v>516</v>
      </c>
      <c r="E578" s="429" t="s">
        <v>516</v>
      </c>
      <c r="F578" s="429" t="s">
        <v>516</v>
      </c>
      <c r="G578" s="443" t="e">
        <f>'City Pop Est 2025'!C589-BEBR2025!D578</f>
        <v>#VALUE!</v>
      </c>
    </row>
    <row r="579" spans="1:7" ht="15" x14ac:dyDescent="0.25">
      <c r="A579" s="424" t="s">
        <v>580</v>
      </c>
      <c r="B579" s="428">
        <v>16821</v>
      </c>
      <c r="C579" s="428">
        <v>674</v>
      </c>
      <c r="D579" s="428">
        <v>16147</v>
      </c>
      <c r="E579" s="429">
        <v>4800</v>
      </c>
      <c r="F579" s="429">
        <v>12021</v>
      </c>
      <c r="G579" s="443">
        <f>'City Pop Est 2025'!C590-BEBR2025!D579</f>
        <v>0</v>
      </c>
    </row>
    <row r="580" spans="1:7" ht="15" x14ac:dyDescent="0.25">
      <c r="A580" s="440" t="s">
        <v>462</v>
      </c>
      <c r="B580" s="428">
        <v>1997</v>
      </c>
      <c r="C580" s="428">
        <v>11</v>
      </c>
      <c r="D580" s="428">
        <v>1986</v>
      </c>
      <c r="E580" s="429">
        <v>0</v>
      </c>
      <c r="F580" s="429">
        <v>1997</v>
      </c>
      <c r="G580" s="443">
        <f>'City Pop Est 2025'!C591-BEBR2025!D580</f>
        <v>0</v>
      </c>
    </row>
    <row r="581" spans="1:7" ht="15" x14ac:dyDescent="0.25">
      <c r="A581" s="440" t="s">
        <v>463</v>
      </c>
      <c r="B581" s="428">
        <v>234</v>
      </c>
      <c r="C581" s="428">
        <v>10</v>
      </c>
      <c r="D581" s="428">
        <v>224</v>
      </c>
      <c r="E581" s="429">
        <v>0</v>
      </c>
      <c r="F581" s="429">
        <v>234</v>
      </c>
      <c r="G581" s="443">
        <f>'City Pop Est 2025'!C592-BEBR2025!D581</f>
        <v>0</v>
      </c>
    </row>
    <row r="582" spans="1:7" ht="15" x14ac:dyDescent="0.25">
      <c r="A582" s="440" t="s">
        <v>464</v>
      </c>
      <c r="B582" s="428">
        <v>458</v>
      </c>
      <c r="C582" s="428">
        <v>80</v>
      </c>
      <c r="D582" s="428">
        <v>378</v>
      </c>
      <c r="E582" s="429">
        <v>0</v>
      </c>
      <c r="F582" s="429">
        <v>458</v>
      </c>
      <c r="G582" s="443">
        <f>'City Pop Est 2025'!C593-BEBR2025!D582</f>
        <v>0</v>
      </c>
    </row>
    <row r="583" spans="1:7" ht="15" x14ac:dyDescent="0.25">
      <c r="A583" s="440" t="s">
        <v>143</v>
      </c>
      <c r="B583" s="428">
        <v>14132</v>
      </c>
      <c r="C583" s="428">
        <v>573</v>
      </c>
      <c r="D583" s="428">
        <v>13559</v>
      </c>
      <c r="E583" s="429">
        <v>4800</v>
      </c>
      <c r="F583" s="429">
        <v>9332</v>
      </c>
      <c r="G583" s="443">
        <f>'City Pop Est 2025'!C594-BEBR2025!D583</f>
        <v>0</v>
      </c>
    </row>
    <row r="584" spans="1:7" ht="15" x14ac:dyDescent="0.25">
      <c r="A584" s="440" t="s">
        <v>516</v>
      </c>
      <c r="B584" s="430" t="s">
        <v>516</v>
      </c>
      <c r="C584" s="430" t="s">
        <v>516</v>
      </c>
      <c r="D584" s="429" t="s">
        <v>516</v>
      </c>
      <c r="E584" s="429" t="s">
        <v>516</v>
      </c>
      <c r="F584" s="429" t="s">
        <v>516</v>
      </c>
      <c r="G584" s="443" t="e">
        <f>'City Pop Est 2025'!C595-BEBR2025!D584</f>
        <v>#VALUE!</v>
      </c>
    </row>
    <row r="585" spans="1:7" ht="15" x14ac:dyDescent="0.25">
      <c r="A585" s="424" t="s">
        <v>581</v>
      </c>
      <c r="B585" s="428">
        <v>604533</v>
      </c>
      <c r="C585" s="428">
        <v>50990</v>
      </c>
      <c r="D585" s="428">
        <v>553543</v>
      </c>
      <c r="E585" s="429">
        <v>1747</v>
      </c>
      <c r="F585" s="429">
        <v>602786</v>
      </c>
      <c r="G585" s="443">
        <f>'City Pop Est 2025'!C596-BEBR2025!D585</f>
        <v>0</v>
      </c>
    </row>
    <row r="586" spans="1:7" ht="15" x14ac:dyDescent="0.25">
      <c r="A586" s="440" t="s">
        <v>466</v>
      </c>
      <c r="B586" s="428">
        <v>88144</v>
      </c>
      <c r="C586" s="428">
        <v>16656</v>
      </c>
      <c r="D586" s="428">
        <v>71488</v>
      </c>
      <c r="E586" s="429">
        <v>27</v>
      </c>
      <c r="F586" s="429">
        <v>88117</v>
      </c>
      <c r="G586" s="443">
        <f>'City Pop Est 2025'!C597-BEBR2025!D586</f>
        <v>0</v>
      </c>
    </row>
    <row r="587" spans="1:7" ht="15" x14ac:dyDescent="0.25">
      <c r="A587" s="440" t="s">
        <v>467</v>
      </c>
      <c r="B587" s="428">
        <v>5268</v>
      </c>
      <c r="C587" s="428">
        <v>89</v>
      </c>
      <c r="D587" s="428">
        <v>5179</v>
      </c>
      <c r="E587" s="429">
        <v>0</v>
      </c>
      <c r="F587" s="429">
        <v>5268</v>
      </c>
      <c r="G587" s="443">
        <f>'City Pop Est 2025'!C598-BEBR2025!D587</f>
        <v>0</v>
      </c>
    </row>
    <row r="588" spans="1:7" ht="15" x14ac:dyDescent="0.25">
      <c r="A588" s="440" t="s">
        <v>468</v>
      </c>
      <c r="B588" s="428">
        <v>24529</v>
      </c>
      <c r="C588" s="428">
        <v>2269</v>
      </c>
      <c r="D588" s="428">
        <v>22260</v>
      </c>
      <c r="E588" s="429">
        <v>0</v>
      </c>
      <c r="F588" s="429">
        <v>24529</v>
      </c>
      <c r="G588" s="443">
        <f>'City Pop Est 2025'!C599-BEBR2025!D588</f>
        <v>0</v>
      </c>
    </row>
    <row r="589" spans="1:7" ht="15" x14ac:dyDescent="0.25">
      <c r="A589" s="440" t="s">
        <v>469</v>
      </c>
      <c r="B589" s="428">
        <v>44316</v>
      </c>
      <c r="C589" s="428">
        <v>6965</v>
      </c>
      <c r="D589" s="428">
        <v>37351</v>
      </c>
      <c r="E589" s="429">
        <v>0</v>
      </c>
      <c r="F589" s="429">
        <v>44316</v>
      </c>
      <c r="G589" s="443">
        <f>'City Pop Est 2025'!C600-BEBR2025!D589</f>
        <v>0</v>
      </c>
    </row>
    <row r="590" spans="1:7" ht="15" x14ac:dyDescent="0.25">
      <c r="A590" s="440" t="s">
        <v>470</v>
      </c>
      <c r="B590" s="428">
        <v>98792</v>
      </c>
      <c r="C590" s="428">
        <v>5100</v>
      </c>
      <c r="D590" s="428">
        <v>93692</v>
      </c>
      <c r="E590" s="429">
        <v>0</v>
      </c>
      <c r="F590" s="429">
        <v>98792</v>
      </c>
      <c r="G590" s="443">
        <f>'City Pop Est 2025'!C601-BEBR2025!D590</f>
        <v>0</v>
      </c>
    </row>
    <row r="591" spans="1:7" ht="15" x14ac:dyDescent="0.25">
      <c r="A591" s="440" t="s">
        <v>471</v>
      </c>
      <c r="B591" s="428">
        <v>25655</v>
      </c>
      <c r="C591" s="428">
        <v>2558</v>
      </c>
      <c r="D591" s="428">
        <v>23097</v>
      </c>
      <c r="E591" s="429">
        <v>0</v>
      </c>
      <c r="F591" s="429">
        <v>25655</v>
      </c>
      <c r="G591" s="443">
        <f>'City Pop Est 2025'!C602-BEBR2025!D591</f>
        <v>0</v>
      </c>
    </row>
    <row r="592" spans="1:7" ht="15" x14ac:dyDescent="0.25">
      <c r="A592" s="440" t="s">
        <v>124</v>
      </c>
      <c r="B592" s="428">
        <v>72</v>
      </c>
      <c r="C592" s="428">
        <v>0</v>
      </c>
      <c r="D592" s="428">
        <v>72</v>
      </c>
      <c r="E592" s="429">
        <v>0</v>
      </c>
      <c r="F592" s="429">
        <v>72</v>
      </c>
      <c r="G592" s="443">
        <f>'City Pop Est 2025'!C603-BEBR2025!D592</f>
        <v>0</v>
      </c>
    </row>
    <row r="593" spans="1:7" ht="15" x14ac:dyDescent="0.25">
      <c r="A593" s="440" t="s">
        <v>472</v>
      </c>
      <c r="B593" s="428">
        <v>13041</v>
      </c>
      <c r="C593" s="428">
        <v>83</v>
      </c>
      <c r="D593" s="428">
        <v>12958</v>
      </c>
      <c r="E593" s="429">
        <v>0</v>
      </c>
      <c r="F593" s="429">
        <v>13041</v>
      </c>
      <c r="G593" s="443">
        <f>'City Pop Est 2025'!C604-BEBR2025!D593</f>
        <v>0</v>
      </c>
    </row>
    <row r="594" spans="1:7" ht="15" x14ac:dyDescent="0.25">
      <c r="A594" s="440" t="s">
        <v>473</v>
      </c>
      <c r="B594" s="428">
        <v>3041</v>
      </c>
      <c r="C594" s="428">
        <v>199</v>
      </c>
      <c r="D594" s="428">
        <v>2842</v>
      </c>
      <c r="E594" s="429">
        <v>0</v>
      </c>
      <c r="F594" s="429">
        <v>3041</v>
      </c>
      <c r="G594" s="443">
        <f>'City Pop Est 2025'!C605-BEBR2025!D594</f>
        <v>0</v>
      </c>
    </row>
    <row r="595" spans="1:7" ht="15" x14ac:dyDescent="0.25">
      <c r="A595" s="440" t="s">
        <v>474</v>
      </c>
      <c r="B595" s="428">
        <v>32852</v>
      </c>
      <c r="C595" s="428">
        <v>2710</v>
      </c>
      <c r="D595" s="428">
        <v>30142</v>
      </c>
      <c r="E595" s="429">
        <v>0</v>
      </c>
      <c r="F595" s="429">
        <v>32852</v>
      </c>
      <c r="G595" s="443">
        <f>'City Pop Est 2025'!C606-BEBR2025!D595</f>
        <v>0</v>
      </c>
    </row>
    <row r="596" spans="1:7" ht="15" x14ac:dyDescent="0.25">
      <c r="A596" s="440" t="s">
        <v>475</v>
      </c>
      <c r="B596" s="428">
        <v>2139</v>
      </c>
      <c r="C596" s="428">
        <v>153</v>
      </c>
      <c r="D596" s="428">
        <v>1986</v>
      </c>
      <c r="E596" s="429">
        <v>0</v>
      </c>
      <c r="F596" s="429">
        <v>2139</v>
      </c>
      <c r="G596" s="443">
        <f>'City Pop Est 2025'!C607-BEBR2025!D596</f>
        <v>0</v>
      </c>
    </row>
    <row r="597" spans="1:7" ht="15" x14ac:dyDescent="0.25">
      <c r="A597" s="440" t="s">
        <v>476</v>
      </c>
      <c r="B597" s="428">
        <v>14882</v>
      </c>
      <c r="C597" s="428">
        <v>2250</v>
      </c>
      <c r="D597" s="428">
        <v>12632</v>
      </c>
      <c r="E597" s="429">
        <v>0</v>
      </c>
      <c r="F597" s="429">
        <v>14882</v>
      </c>
      <c r="G597" s="443">
        <f>'City Pop Est 2025'!C608-BEBR2025!D597</f>
        <v>0</v>
      </c>
    </row>
    <row r="598" spans="1:7" ht="15" x14ac:dyDescent="0.25">
      <c r="A598" s="440" t="s">
        <v>477</v>
      </c>
      <c r="B598" s="428">
        <v>45723</v>
      </c>
      <c r="C598" s="428">
        <v>2643</v>
      </c>
      <c r="D598" s="428">
        <v>43080</v>
      </c>
      <c r="E598" s="429">
        <v>6</v>
      </c>
      <c r="F598" s="429">
        <v>45717</v>
      </c>
      <c r="G598" s="443">
        <f>'City Pop Est 2025'!C609-BEBR2025!D598</f>
        <v>0</v>
      </c>
    </row>
    <row r="599" spans="1:7" ht="15" x14ac:dyDescent="0.25">
      <c r="A599" s="440" t="s">
        <v>478</v>
      </c>
      <c r="B599" s="428">
        <v>1583</v>
      </c>
      <c r="C599" s="428">
        <v>41</v>
      </c>
      <c r="D599" s="428">
        <v>1542</v>
      </c>
      <c r="E599" s="429">
        <v>0</v>
      </c>
      <c r="F599" s="429">
        <v>1583</v>
      </c>
      <c r="G599" s="443">
        <f>'City Pop Est 2025'!C610-BEBR2025!D599</f>
        <v>0</v>
      </c>
    </row>
    <row r="600" spans="1:7" ht="15" x14ac:dyDescent="0.25">
      <c r="A600" s="440" t="s">
        <v>479</v>
      </c>
      <c r="B600" s="428">
        <v>3428</v>
      </c>
      <c r="C600" s="428">
        <v>64</v>
      </c>
      <c r="D600" s="428">
        <v>3364</v>
      </c>
      <c r="E600" s="429">
        <v>0</v>
      </c>
      <c r="F600" s="429">
        <v>3428</v>
      </c>
      <c r="G600" s="443">
        <f>'City Pop Est 2025'!C611-BEBR2025!D600</f>
        <v>0</v>
      </c>
    </row>
    <row r="601" spans="1:7" ht="15" x14ac:dyDescent="0.25">
      <c r="A601" s="440" t="s">
        <v>480</v>
      </c>
      <c r="B601" s="428">
        <v>65898</v>
      </c>
      <c r="C601" s="428">
        <v>3302</v>
      </c>
      <c r="D601" s="428">
        <v>62596</v>
      </c>
      <c r="E601" s="429">
        <v>0</v>
      </c>
      <c r="F601" s="429">
        <v>65898</v>
      </c>
      <c r="G601" s="443">
        <f>'City Pop Est 2025'!C612-BEBR2025!D601</f>
        <v>0</v>
      </c>
    </row>
    <row r="602" spans="1:7" ht="15" x14ac:dyDescent="0.25">
      <c r="A602" s="440" t="s">
        <v>481</v>
      </c>
      <c r="B602" s="428">
        <v>13517</v>
      </c>
      <c r="C602" s="428">
        <v>652</v>
      </c>
      <c r="D602" s="428">
        <v>12865</v>
      </c>
      <c r="E602" s="429">
        <v>0</v>
      </c>
      <c r="F602" s="429">
        <v>13517</v>
      </c>
      <c r="G602" s="443">
        <f>'City Pop Est 2025'!C613-BEBR2025!D602</f>
        <v>0</v>
      </c>
    </row>
    <row r="603" spans="1:7" ht="15" x14ac:dyDescent="0.25">
      <c r="A603" s="440" t="s">
        <v>143</v>
      </c>
      <c r="B603" s="428">
        <v>121653</v>
      </c>
      <c r="C603" s="428">
        <v>5256</v>
      </c>
      <c r="D603" s="428">
        <v>116397</v>
      </c>
      <c r="E603" s="429">
        <v>1714</v>
      </c>
      <c r="F603" s="429">
        <v>119939</v>
      </c>
      <c r="G603" s="443">
        <f>'City Pop Est 2025'!C614-BEBR2025!D603</f>
        <v>0</v>
      </c>
    </row>
    <row r="604" spans="1:7" ht="15" x14ac:dyDescent="0.25">
      <c r="A604" s="440" t="s">
        <v>516</v>
      </c>
      <c r="B604" s="430" t="s">
        <v>516</v>
      </c>
      <c r="C604" s="430" t="s">
        <v>516</v>
      </c>
      <c r="D604" s="429" t="s">
        <v>516</v>
      </c>
      <c r="E604" s="429" t="s">
        <v>516</v>
      </c>
      <c r="F604" s="429" t="s">
        <v>516</v>
      </c>
      <c r="G604" s="443" t="e">
        <f>'City Pop Est 2025'!C615-BEBR2025!D604</f>
        <v>#VALUE!</v>
      </c>
    </row>
    <row r="605" spans="1:7" ht="15" x14ac:dyDescent="0.25">
      <c r="A605" s="424" t="s">
        <v>582</v>
      </c>
      <c r="B605" s="428">
        <v>38189</v>
      </c>
      <c r="C605" s="428">
        <v>4425</v>
      </c>
      <c r="D605" s="428">
        <v>33764</v>
      </c>
      <c r="E605" s="429">
        <v>2359</v>
      </c>
      <c r="F605" s="429">
        <v>35830</v>
      </c>
      <c r="G605" s="443">
        <f>'City Pop Est 2025'!C616-BEBR2025!D605</f>
        <v>0</v>
      </c>
    </row>
    <row r="606" spans="1:7" ht="15" x14ac:dyDescent="0.25">
      <c r="A606" s="440" t="s">
        <v>483</v>
      </c>
      <c r="B606" s="428">
        <v>322</v>
      </c>
      <c r="C606" s="428">
        <v>48</v>
      </c>
      <c r="D606" s="428">
        <v>274</v>
      </c>
      <c r="E606" s="429">
        <v>0</v>
      </c>
      <c r="F606" s="429">
        <v>322</v>
      </c>
      <c r="G606" s="443">
        <f>'City Pop Est 2025'!C617-BEBR2025!D606</f>
        <v>0</v>
      </c>
    </row>
    <row r="607" spans="1:7" ht="15" x14ac:dyDescent="0.25">
      <c r="A607" s="440" t="s">
        <v>484</v>
      </c>
      <c r="B607" s="428">
        <v>465</v>
      </c>
      <c r="C607" s="428">
        <v>39</v>
      </c>
      <c r="D607" s="428">
        <v>426</v>
      </c>
      <c r="E607" s="429">
        <v>0</v>
      </c>
      <c r="F607" s="429">
        <v>465</v>
      </c>
      <c r="G607" s="443">
        <f>'City Pop Est 2025'!C618-BEBR2025!D607</f>
        <v>0</v>
      </c>
    </row>
    <row r="608" spans="1:7" ht="15" x14ac:dyDescent="0.25">
      <c r="A608" s="440" t="s">
        <v>143</v>
      </c>
      <c r="B608" s="428">
        <v>37402</v>
      </c>
      <c r="C608" s="428">
        <v>4338</v>
      </c>
      <c r="D608" s="428">
        <v>33064</v>
      </c>
      <c r="E608" s="429">
        <v>2359</v>
      </c>
      <c r="F608" s="429">
        <v>35043</v>
      </c>
      <c r="G608" s="443">
        <f>'City Pop Est 2025'!C619-BEBR2025!D608</f>
        <v>0</v>
      </c>
    </row>
    <row r="609" spans="1:7" ht="15" x14ac:dyDescent="0.25">
      <c r="A609" s="440" t="s">
        <v>516</v>
      </c>
      <c r="B609" s="430" t="s">
        <v>516</v>
      </c>
      <c r="C609" s="428" t="s">
        <v>516</v>
      </c>
      <c r="D609" s="429" t="s">
        <v>516</v>
      </c>
      <c r="E609" s="429" t="s">
        <v>516</v>
      </c>
      <c r="F609" s="429" t="s">
        <v>516</v>
      </c>
      <c r="G609" s="443" t="e">
        <f>'City Pop Est 2025'!C620-BEBR2025!D609</f>
        <v>#VALUE!</v>
      </c>
    </row>
    <row r="610" spans="1:7" ht="15" x14ac:dyDescent="0.25">
      <c r="A610" s="424" t="s">
        <v>583</v>
      </c>
      <c r="B610" s="428">
        <v>90547</v>
      </c>
      <c r="C610" s="428">
        <v>15242</v>
      </c>
      <c r="D610" s="428">
        <v>75305</v>
      </c>
      <c r="E610" s="429">
        <v>1351</v>
      </c>
      <c r="F610" s="429">
        <v>89196</v>
      </c>
      <c r="G610" s="443">
        <f>'City Pop Est 2025'!C621-BEBR2025!D610</f>
        <v>0</v>
      </c>
    </row>
    <row r="611" spans="1:7" ht="15" x14ac:dyDescent="0.25">
      <c r="A611" s="440" t="s">
        <v>486</v>
      </c>
      <c r="B611" s="428">
        <v>6180</v>
      </c>
      <c r="C611" s="428">
        <v>261</v>
      </c>
      <c r="D611" s="428">
        <v>5919</v>
      </c>
      <c r="E611" s="429">
        <v>41</v>
      </c>
      <c r="F611" s="429">
        <v>6139</v>
      </c>
      <c r="G611" s="443">
        <f>'City Pop Est 2025'!C622-BEBR2025!D611</f>
        <v>0</v>
      </c>
    </row>
    <row r="612" spans="1:7" ht="15" x14ac:dyDescent="0.25">
      <c r="A612" s="440" t="s">
        <v>487</v>
      </c>
      <c r="B612" s="428">
        <v>11440</v>
      </c>
      <c r="C612" s="428">
        <v>5579</v>
      </c>
      <c r="D612" s="428">
        <v>5861</v>
      </c>
      <c r="E612" s="429">
        <v>0</v>
      </c>
      <c r="F612" s="429">
        <v>11440</v>
      </c>
      <c r="G612" s="443">
        <f>'City Pop Est 2025'!C623-BEBR2025!D612</f>
        <v>0</v>
      </c>
    </row>
    <row r="613" spans="1:7" ht="15" x14ac:dyDescent="0.25">
      <c r="A613" s="440" t="s">
        <v>488</v>
      </c>
      <c r="B613" s="428">
        <v>584</v>
      </c>
      <c r="C613" s="428">
        <v>28</v>
      </c>
      <c r="D613" s="428">
        <v>556</v>
      </c>
      <c r="E613" s="429">
        <v>0</v>
      </c>
      <c r="F613" s="429">
        <v>584</v>
      </c>
      <c r="G613" s="443">
        <f>'City Pop Est 2025'!C624-BEBR2025!D613</f>
        <v>0</v>
      </c>
    </row>
    <row r="614" spans="1:7" ht="15" x14ac:dyDescent="0.25">
      <c r="A614" s="440" t="s">
        <v>143</v>
      </c>
      <c r="B614" s="428">
        <v>72343</v>
      </c>
      <c r="C614" s="428">
        <v>9374</v>
      </c>
      <c r="D614" s="428">
        <v>62969</v>
      </c>
      <c r="E614" s="429">
        <v>1310</v>
      </c>
      <c r="F614" s="429">
        <v>71033</v>
      </c>
      <c r="G614" s="443">
        <f>'City Pop Est 2025'!C625-BEBR2025!D614</f>
        <v>0</v>
      </c>
    </row>
    <row r="615" spans="1:7" ht="15" x14ac:dyDescent="0.25">
      <c r="A615" s="440" t="s">
        <v>516</v>
      </c>
      <c r="B615" s="430" t="s">
        <v>516</v>
      </c>
      <c r="C615" s="428" t="s">
        <v>516</v>
      </c>
      <c r="D615" s="429" t="s">
        <v>516</v>
      </c>
      <c r="E615" s="429" t="s">
        <v>516</v>
      </c>
      <c r="F615" s="429" t="s">
        <v>516</v>
      </c>
      <c r="G615" s="443" t="e">
        <f>'City Pop Est 2025'!C626-BEBR2025!D615</f>
        <v>#VALUE!</v>
      </c>
    </row>
    <row r="616" spans="1:7" ht="15" x14ac:dyDescent="0.25">
      <c r="A616" s="424" t="s">
        <v>584</v>
      </c>
      <c r="B616" s="428">
        <v>26876</v>
      </c>
      <c r="C616" s="428">
        <v>1558</v>
      </c>
      <c r="D616" s="428">
        <v>25318</v>
      </c>
      <c r="E616" s="429">
        <v>2175</v>
      </c>
      <c r="F616" s="429">
        <v>24701</v>
      </c>
      <c r="G616" s="443">
        <f>'City Pop Est 2025'!C627-BEBR2025!D616</f>
        <v>0</v>
      </c>
    </row>
    <row r="617" spans="1:7" ht="15" x14ac:dyDescent="0.25">
      <c r="A617" s="440" t="s">
        <v>490</v>
      </c>
      <c r="B617" s="428">
        <v>269</v>
      </c>
      <c r="C617" s="428">
        <v>-32</v>
      </c>
      <c r="D617" s="428">
        <v>301</v>
      </c>
      <c r="E617" s="429">
        <v>0</v>
      </c>
      <c r="F617" s="429">
        <v>269</v>
      </c>
      <c r="G617" s="443">
        <f>'City Pop Est 2025'!C628-BEBR2025!D617</f>
        <v>0</v>
      </c>
    </row>
    <row r="618" spans="1:7" ht="15" x14ac:dyDescent="0.25">
      <c r="A618" s="440" t="s">
        <v>491</v>
      </c>
      <c r="B618" s="428">
        <v>3609</v>
      </c>
      <c r="C618" s="428">
        <v>-51</v>
      </c>
      <c r="D618" s="428">
        <v>3660</v>
      </c>
      <c r="E618" s="429">
        <v>0</v>
      </c>
      <c r="F618" s="429">
        <v>3609</v>
      </c>
      <c r="G618" s="443">
        <f>'City Pop Est 2025'!C629-BEBR2025!D618</f>
        <v>0</v>
      </c>
    </row>
    <row r="619" spans="1:7" ht="15" x14ac:dyDescent="0.25">
      <c r="A619" s="440" t="s">
        <v>492</v>
      </c>
      <c r="B619" s="428">
        <v>258</v>
      </c>
      <c r="C619" s="428">
        <v>21</v>
      </c>
      <c r="D619" s="428">
        <v>237</v>
      </c>
      <c r="E619" s="429">
        <v>0</v>
      </c>
      <c r="F619" s="429">
        <v>258</v>
      </c>
      <c r="G619" s="443">
        <f>'City Pop Est 2025'!C630-BEBR2025!D619</f>
        <v>0</v>
      </c>
    </row>
    <row r="620" spans="1:7" ht="15" x14ac:dyDescent="0.25">
      <c r="A620" s="440" t="s">
        <v>493</v>
      </c>
      <c r="B620" s="428">
        <v>761</v>
      </c>
      <c r="C620" s="428">
        <v>29</v>
      </c>
      <c r="D620" s="428">
        <v>732</v>
      </c>
      <c r="E620" s="429">
        <v>0</v>
      </c>
      <c r="F620" s="429">
        <v>761</v>
      </c>
      <c r="G620" s="443">
        <f>'City Pop Est 2025'!C631-BEBR2025!D620</f>
        <v>0</v>
      </c>
    </row>
    <row r="621" spans="1:7" ht="15" x14ac:dyDescent="0.25">
      <c r="A621" s="440" t="s">
        <v>494</v>
      </c>
      <c r="B621" s="428">
        <v>341</v>
      </c>
      <c r="C621" s="428">
        <v>-30</v>
      </c>
      <c r="D621" s="428">
        <v>371</v>
      </c>
      <c r="E621" s="429">
        <v>0</v>
      </c>
      <c r="F621" s="429">
        <v>341</v>
      </c>
      <c r="G621" s="443">
        <f>'City Pop Est 2025'!C632-BEBR2025!D621</f>
        <v>0</v>
      </c>
    </row>
    <row r="622" spans="1:7" ht="15" x14ac:dyDescent="0.25">
      <c r="A622" s="440" t="s">
        <v>143</v>
      </c>
      <c r="B622" s="428">
        <v>21638</v>
      </c>
      <c r="C622" s="428">
        <v>1621</v>
      </c>
      <c r="D622" s="428">
        <v>20017</v>
      </c>
      <c r="E622" s="429">
        <v>2175</v>
      </c>
      <c r="F622" s="429">
        <v>19463</v>
      </c>
      <c r="G622" s="443">
        <f>'City Pop Est 2025'!C633-BEBR2025!D622</f>
        <v>0</v>
      </c>
    </row>
    <row r="623" spans="1:7" ht="15" x14ac:dyDescent="0.25">
      <c r="A623" s="440" t="s">
        <v>516</v>
      </c>
      <c r="B623" s="428"/>
      <c r="C623" s="428"/>
      <c r="D623" s="428"/>
      <c r="E623" s="428"/>
      <c r="F623" s="428"/>
      <c r="G623" s="443">
        <f>'City Pop Est 2025'!C634-BEBR2025!D623</f>
        <v>0</v>
      </c>
    </row>
    <row r="624" spans="1:7" ht="15" x14ac:dyDescent="0.25">
      <c r="A624" s="424" t="s">
        <v>585</v>
      </c>
      <c r="B624" s="423">
        <v>23379261</v>
      </c>
      <c r="C624" s="423">
        <v>1841074</v>
      </c>
      <c r="D624" s="423">
        <v>21538187</v>
      </c>
      <c r="E624" s="423">
        <v>110109</v>
      </c>
      <c r="F624" s="423">
        <v>23269152</v>
      </c>
      <c r="G624" s="443">
        <f>'City Pop Est 2025'!C635-BEBR2025!D624</f>
        <v>0</v>
      </c>
    </row>
    <row r="625" spans="1:7" ht="15" x14ac:dyDescent="0.25">
      <c r="A625" s="440" t="s">
        <v>594</v>
      </c>
      <c r="B625" s="430">
        <v>11696425</v>
      </c>
      <c r="C625" s="430">
        <v>864652</v>
      </c>
      <c r="D625" s="430">
        <v>10831773</v>
      </c>
      <c r="E625" s="430">
        <v>18712</v>
      </c>
      <c r="F625" s="430">
        <v>11677713</v>
      </c>
      <c r="G625" s="443">
        <f>'City Pop Est 2025'!C636-BEBR2025!D625</f>
        <v>0</v>
      </c>
    </row>
    <row r="626" spans="1:7" ht="15" x14ac:dyDescent="0.25">
      <c r="A626" s="440" t="s">
        <v>521</v>
      </c>
      <c r="B626" s="430">
        <v>11682836</v>
      </c>
      <c r="C626" s="430">
        <v>976422</v>
      </c>
      <c r="D626" s="430">
        <v>10706414</v>
      </c>
      <c r="E626" s="430">
        <v>91397</v>
      </c>
      <c r="F626" s="430">
        <v>11591439</v>
      </c>
      <c r="G626" s="443">
        <f>'City Pop Est 2025'!C637-BEBR2025!D626</f>
        <v>0</v>
      </c>
    </row>
    <row r="627" spans="1:7" ht="15" x14ac:dyDescent="0.25">
      <c r="A627" s="431"/>
      <c r="B627" s="422"/>
      <c r="C627" s="422"/>
      <c r="D627" s="430"/>
      <c r="E627" s="430"/>
      <c r="F627" s="430"/>
    </row>
    <row r="628" spans="1:7" ht="15" x14ac:dyDescent="0.25">
      <c r="A628" s="439" t="s">
        <v>497</v>
      </c>
      <c r="B628" s="422"/>
      <c r="C628" s="422"/>
      <c r="D628" s="430"/>
      <c r="E628" s="430"/>
      <c r="F628" s="430"/>
    </row>
    <row r="629" spans="1:7" ht="15" x14ac:dyDescent="0.25">
      <c r="A629" s="438" t="s">
        <v>498</v>
      </c>
      <c r="B629" s="422"/>
      <c r="C629" s="422"/>
      <c r="D629" s="430"/>
      <c r="E629" s="430"/>
      <c r="F629" s="430"/>
    </row>
    <row r="630" spans="1:7" ht="15" x14ac:dyDescent="0.25">
      <c r="A630" s="438" t="s">
        <v>499</v>
      </c>
      <c r="B630" s="422"/>
      <c r="C630" s="422"/>
      <c r="D630" s="422"/>
      <c r="E630" s="422"/>
      <c r="F630" s="422"/>
    </row>
    <row r="631" spans="1:7" ht="15" x14ac:dyDescent="0.25">
      <c r="A631" s="422"/>
      <c r="B631" s="422"/>
      <c r="C631" s="422"/>
      <c r="D631" s="422"/>
      <c r="E631" s="422"/>
      <c r="F631" s="422"/>
    </row>
    <row r="632" spans="1:7" ht="15" x14ac:dyDescent="0.2">
      <c r="A632" s="484" t="s">
        <v>595</v>
      </c>
      <c r="B632" s="485"/>
      <c r="C632" s="485"/>
      <c r="D632" s="485"/>
      <c r="E632" s="485"/>
      <c r="F632" s="485"/>
    </row>
  </sheetData>
  <mergeCells count="2">
    <mergeCell ref="A1:F1"/>
    <mergeCell ref="A632:F63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19AE49-F849-49DA-93A6-0487EC9B0F7E}">
  <dimension ref="A1:V666"/>
  <sheetViews>
    <sheetView topLeftCell="D135" zoomScaleNormal="100" zoomScaleSheetLayoutView="100" zoomScalePageLayoutView="22" workbookViewId="0">
      <selection activeCell="S97" sqref="S97"/>
    </sheetView>
  </sheetViews>
  <sheetFormatPr defaultColWidth="9.140625" defaultRowHeight="15" x14ac:dyDescent="0.2"/>
  <cols>
    <col min="1" max="1" width="3.7109375" style="17" customWidth="1"/>
    <col min="2" max="2" width="32.28515625" style="17" customWidth="1"/>
    <col min="3" max="3" width="17" style="456" bestFit="1" customWidth="1"/>
    <col min="4" max="4" width="15.7109375" style="50" bestFit="1" customWidth="1"/>
    <col min="5" max="5" width="17" style="50" bestFit="1" customWidth="1"/>
    <col min="6" max="6" width="15.140625" style="49" bestFit="1" customWidth="1"/>
    <col min="7" max="7" width="12.7109375" style="50" bestFit="1" customWidth="1"/>
    <col min="8" max="8" width="10.7109375" style="51" customWidth="1"/>
    <col min="9" max="9" width="10.28515625" style="52" customWidth="1"/>
    <col min="10" max="10" width="3.7109375" style="17" customWidth="1"/>
    <col min="11" max="11" width="9.140625" style="17" customWidth="1"/>
    <col min="12" max="12" width="49.28515625" style="350" customWidth="1"/>
    <col min="13" max="13" width="11.28515625" style="350" customWidth="1"/>
    <col min="14" max="15" width="11.28515625" style="17" customWidth="1"/>
    <col min="16" max="16" width="16.28515625" style="17" customWidth="1"/>
    <col min="17" max="17" width="14.42578125" style="17" customWidth="1"/>
    <col min="18" max="19" width="11.28515625" style="17" customWidth="1"/>
    <col min="20" max="16384" width="9.140625" style="17"/>
  </cols>
  <sheetData>
    <row r="1" spans="1:22" ht="30" customHeight="1" x14ac:dyDescent="0.35">
      <c r="B1" s="281"/>
      <c r="C1" s="447"/>
      <c r="D1" s="281"/>
      <c r="E1" s="281"/>
      <c r="F1" s="281"/>
      <c r="G1" s="281"/>
      <c r="H1" s="281"/>
      <c r="I1" s="281"/>
      <c r="N1" s="420"/>
      <c r="P1" s="420"/>
      <c r="Q1" s="420"/>
    </row>
    <row r="2" spans="1:22" ht="52.5" customHeight="1" x14ac:dyDescent="0.2">
      <c r="B2" s="282"/>
      <c r="C2" s="448"/>
      <c r="D2" s="282"/>
      <c r="E2" s="282"/>
      <c r="F2" s="282"/>
      <c r="G2" s="282"/>
      <c r="H2" s="282"/>
      <c r="I2" s="282"/>
      <c r="N2"/>
      <c r="P2"/>
      <c r="Q2"/>
      <c r="S2" s="374" t="s">
        <v>596</v>
      </c>
    </row>
    <row r="3" spans="1:22" ht="1.5" customHeight="1" x14ac:dyDescent="0.25">
      <c r="A3" s="225"/>
      <c r="B3" s="226"/>
      <c r="C3" s="449"/>
      <c r="D3" s="226"/>
      <c r="E3" s="226"/>
      <c r="F3" s="226"/>
      <c r="G3" s="226"/>
      <c r="H3" s="226"/>
      <c r="I3" s="226"/>
      <c r="J3" s="225"/>
      <c r="N3" s="422"/>
      <c r="P3" s="432"/>
      <c r="Q3" s="433"/>
    </row>
    <row r="4" spans="1:22" ht="17.25" customHeight="1" x14ac:dyDescent="0.3">
      <c r="A4" s="277"/>
      <c r="B4" s="341"/>
      <c r="C4" s="445" t="s">
        <v>0</v>
      </c>
      <c r="D4" s="342" t="s">
        <v>1</v>
      </c>
      <c r="E4" s="342" t="s">
        <v>2</v>
      </c>
      <c r="F4" s="477" t="s">
        <v>3</v>
      </c>
      <c r="G4" s="477"/>
      <c r="H4" s="477" t="s">
        <v>4</v>
      </c>
      <c r="I4" s="477"/>
      <c r="J4" s="225"/>
      <c r="L4" s="357"/>
      <c r="M4" s="358" t="s">
        <v>597</v>
      </c>
      <c r="N4" s="436" t="s">
        <v>6</v>
      </c>
      <c r="O4" s="358" t="s">
        <v>597</v>
      </c>
      <c r="P4" s="436" t="s">
        <v>507</v>
      </c>
      <c r="Q4" s="436" t="s">
        <v>7</v>
      </c>
      <c r="V4" s="420"/>
    </row>
    <row r="5" spans="1:22" ht="15.6" customHeight="1" x14ac:dyDescent="0.25">
      <c r="A5" s="277"/>
      <c r="B5" s="342" t="s">
        <v>5</v>
      </c>
      <c r="C5" s="445" t="s">
        <v>6</v>
      </c>
      <c r="D5" s="342" t="s">
        <v>7</v>
      </c>
      <c r="E5" s="342" t="s">
        <v>7</v>
      </c>
      <c r="F5" s="343">
        <v>2020</v>
      </c>
      <c r="G5" s="343">
        <v>2022</v>
      </c>
      <c r="H5" s="344">
        <v>2010</v>
      </c>
      <c r="I5" s="344">
        <v>2019</v>
      </c>
      <c r="J5" s="225"/>
      <c r="L5" s="357" t="s">
        <v>508</v>
      </c>
      <c r="M5" s="359">
        <v>2025</v>
      </c>
      <c r="N5" s="426" t="s">
        <v>509</v>
      </c>
      <c r="O5" s="359">
        <v>2020</v>
      </c>
      <c r="P5" s="436" t="s">
        <v>6</v>
      </c>
      <c r="Q5" s="436" t="s">
        <v>511</v>
      </c>
      <c r="V5"/>
    </row>
    <row r="6" spans="1:22" ht="18" customHeight="1" x14ac:dyDescent="0.25">
      <c r="A6" s="277"/>
      <c r="B6" s="342" t="s">
        <v>8</v>
      </c>
      <c r="C6" s="446">
        <v>43922</v>
      </c>
      <c r="D6" s="345">
        <v>45383</v>
      </c>
      <c r="E6" s="345">
        <v>45748</v>
      </c>
      <c r="F6" s="343">
        <v>2025</v>
      </c>
      <c r="G6" s="343">
        <v>2025</v>
      </c>
      <c r="H6" s="343">
        <v>2020</v>
      </c>
      <c r="I6" s="343">
        <v>2020</v>
      </c>
      <c r="J6" s="225"/>
      <c r="L6" s="360" t="s">
        <v>512</v>
      </c>
      <c r="M6" s="361" t="s">
        <v>7</v>
      </c>
      <c r="N6" s="427" t="s">
        <v>593</v>
      </c>
      <c r="O6" s="361" t="s">
        <v>589</v>
      </c>
      <c r="P6" s="435">
        <v>45748</v>
      </c>
      <c r="Q6" s="435">
        <v>45748</v>
      </c>
      <c r="V6" s="422"/>
    </row>
    <row r="7" spans="1:22" ht="12" customHeight="1" x14ac:dyDescent="0.25">
      <c r="A7" s="278"/>
      <c r="B7" s="247"/>
      <c r="C7" s="450"/>
      <c r="D7" s="248"/>
      <c r="E7" s="248"/>
      <c r="F7" s="249"/>
      <c r="G7" s="250"/>
      <c r="H7" s="251"/>
      <c r="I7" s="252"/>
      <c r="J7" s="246"/>
      <c r="N7" s="436"/>
      <c r="P7" s="436"/>
      <c r="Q7" s="436"/>
      <c r="V7" s="436"/>
    </row>
    <row r="8" spans="1:22" ht="14.65" customHeight="1" x14ac:dyDescent="0.25">
      <c r="A8" s="277"/>
      <c r="B8" s="259" t="s">
        <v>598</v>
      </c>
      <c r="C8" s="458">
        <v>278468</v>
      </c>
      <c r="D8" s="260">
        <f>BEBR2024!B8</f>
        <v>296313</v>
      </c>
      <c r="E8" s="261">
        <f>BEBR2025!B8</f>
        <v>298485</v>
      </c>
      <c r="F8" s="262">
        <f>E8-C8</f>
        <v>20017</v>
      </c>
      <c r="G8" s="262">
        <f>ROUND(E8-D8,-1)</f>
        <v>2170</v>
      </c>
      <c r="H8" s="263">
        <f t="shared" ref="H8:I18" si="0">F8/C8</f>
        <v>7.1882586149934646E-2</v>
      </c>
      <c r="I8" s="263">
        <f t="shared" si="0"/>
        <v>7.3233371468683457E-3</v>
      </c>
      <c r="J8" s="225"/>
      <c r="L8" s="363" t="s">
        <v>515</v>
      </c>
      <c r="M8" s="428">
        <v>298485</v>
      </c>
      <c r="N8" s="428">
        <v>20017</v>
      </c>
      <c r="O8" s="364">
        <v>278468</v>
      </c>
      <c r="P8" s="429">
        <v>1019</v>
      </c>
      <c r="Q8" s="429">
        <v>297466</v>
      </c>
      <c r="S8" s="17" t="str">
        <f t="shared" ref="S8:S66" si="1">IF(L8=B8,"Same","Different")</f>
        <v>Different</v>
      </c>
      <c r="V8" s="426"/>
    </row>
    <row r="9" spans="1:22" ht="15.75" x14ac:dyDescent="0.25">
      <c r="A9" s="277"/>
      <c r="B9" s="53" t="s">
        <v>10</v>
      </c>
      <c r="C9" s="451">
        <v>10574</v>
      </c>
      <c r="D9" s="29">
        <f>BEBR2024!B9</f>
        <v>11296</v>
      </c>
      <c r="E9" s="54">
        <f>BEBR2025!B9</f>
        <v>11353</v>
      </c>
      <c r="F9" s="31">
        <f t="shared" ref="F9:F18" si="2">E9-C9</f>
        <v>779</v>
      </c>
      <c r="G9" s="31">
        <f t="shared" ref="G9:G18" si="3">E9-D9</f>
        <v>57</v>
      </c>
      <c r="H9" s="32">
        <f t="shared" si="0"/>
        <v>7.3671269150747121E-2</v>
      </c>
      <c r="I9" s="32">
        <f t="shared" si="0"/>
        <v>5.0460339943342774E-3</v>
      </c>
      <c r="J9" s="225"/>
      <c r="L9" s="365" t="s">
        <v>10</v>
      </c>
      <c r="M9" s="428">
        <v>11353</v>
      </c>
      <c r="N9" s="428">
        <v>779</v>
      </c>
      <c r="O9" s="364">
        <v>10574</v>
      </c>
      <c r="P9" s="429">
        <v>0</v>
      </c>
      <c r="Q9" s="429">
        <v>11353</v>
      </c>
      <c r="S9" s="17" t="str">
        <f>IF(L9=B9,"Same","Different")</f>
        <v>Same</v>
      </c>
      <c r="V9" s="427"/>
    </row>
    <row r="10" spans="1:22" ht="15.75" x14ac:dyDescent="0.25">
      <c r="A10" s="277"/>
      <c r="B10" s="53" t="s">
        <v>11</v>
      </c>
      <c r="C10" s="451">
        <v>1140</v>
      </c>
      <c r="D10" s="29">
        <f>BEBR2024!B10</f>
        <v>1165</v>
      </c>
      <c r="E10" s="54">
        <f>BEBR2025!B10</f>
        <v>1135</v>
      </c>
      <c r="F10" s="31">
        <f t="shared" si="2"/>
        <v>-5</v>
      </c>
      <c r="G10" s="31">
        <f t="shared" si="3"/>
        <v>-30</v>
      </c>
      <c r="H10" s="32">
        <f t="shared" si="0"/>
        <v>-4.3859649122807015E-3</v>
      </c>
      <c r="I10" s="32">
        <f t="shared" si="0"/>
        <v>-2.575107296137339E-2</v>
      </c>
      <c r="J10" s="225"/>
      <c r="L10" s="365" t="s">
        <v>11</v>
      </c>
      <c r="M10" s="428">
        <v>1135</v>
      </c>
      <c r="N10" s="428">
        <v>-5</v>
      </c>
      <c r="O10" s="364">
        <v>1140</v>
      </c>
      <c r="P10" s="429">
        <v>0</v>
      </c>
      <c r="Q10" s="429">
        <v>1135</v>
      </c>
      <c r="S10" s="17" t="str">
        <f t="shared" si="1"/>
        <v>Same</v>
      </c>
      <c r="V10" s="436"/>
    </row>
    <row r="11" spans="1:22" ht="15.75" x14ac:dyDescent="0.25">
      <c r="A11" s="277"/>
      <c r="B11" s="53" t="s">
        <v>12</v>
      </c>
      <c r="C11" s="451">
        <v>141085</v>
      </c>
      <c r="D11" s="29">
        <f>BEBR2024!B11</f>
        <v>150120</v>
      </c>
      <c r="E11" s="54">
        <f>BEBR2025!B11</f>
        <v>151275</v>
      </c>
      <c r="F11" s="31">
        <f t="shared" si="2"/>
        <v>10190</v>
      </c>
      <c r="G11" s="31">
        <f t="shared" si="3"/>
        <v>1155</v>
      </c>
      <c r="H11" s="32">
        <f t="shared" si="0"/>
        <v>7.2225963071907012E-2</v>
      </c>
      <c r="I11" s="32">
        <f t="shared" si="0"/>
        <v>7.6938449240607516E-3</v>
      </c>
      <c r="J11" s="225"/>
      <c r="L11" s="365" t="s">
        <v>12</v>
      </c>
      <c r="M11" s="428">
        <v>151275</v>
      </c>
      <c r="N11" s="428">
        <v>10190</v>
      </c>
      <c r="O11" s="364">
        <v>141085</v>
      </c>
      <c r="P11" s="429">
        <v>628</v>
      </c>
      <c r="Q11" s="429">
        <v>150647</v>
      </c>
      <c r="S11" s="17" t="str">
        <f t="shared" si="1"/>
        <v>Same</v>
      </c>
      <c r="V11" s="428"/>
    </row>
    <row r="12" spans="1:22" ht="15.75" x14ac:dyDescent="0.25">
      <c r="A12" s="277"/>
      <c r="B12" s="53" t="s">
        <v>13</v>
      </c>
      <c r="C12" s="451">
        <v>1478</v>
      </c>
      <c r="D12" s="29">
        <f>BEBR2024!B12</f>
        <v>1485</v>
      </c>
      <c r="E12" s="54">
        <f>BEBR2025!B12</f>
        <v>1494</v>
      </c>
      <c r="F12" s="31">
        <f t="shared" si="2"/>
        <v>16</v>
      </c>
      <c r="G12" s="31">
        <f t="shared" si="3"/>
        <v>9</v>
      </c>
      <c r="H12" s="32">
        <f t="shared" si="0"/>
        <v>1.0825439783491205E-2</v>
      </c>
      <c r="I12" s="32">
        <f t="shared" si="0"/>
        <v>6.0606060606060606E-3</v>
      </c>
      <c r="J12" s="225"/>
      <c r="L12" s="365" t="s">
        <v>13</v>
      </c>
      <c r="M12" s="428">
        <v>1494</v>
      </c>
      <c r="N12" s="428">
        <v>16</v>
      </c>
      <c r="O12" s="364">
        <v>1478</v>
      </c>
      <c r="P12" s="429">
        <v>0</v>
      </c>
      <c r="Q12" s="429">
        <v>1494</v>
      </c>
      <c r="S12" s="17" t="str">
        <f t="shared" si="1"/>
        <v>Same</v>
      </c>
      <c r="V12" s="428"/>
    </row>
    <row r="13" spans="1:22" ht="15.75" x14ac:dyDescent="0.25">
      <c r="A13" s="277"/>
      <c r="B13" s="53" t="s">
        <v>14</v>
      </c>
      <c r="C13" s="451">
        <v>6215</v>
      </c>
      <c r="D13" s="29">
        <f>BEBR2024!B13</f>
        <v>7118</v>
      </c>
      <c r="E13" s="54">
        <f>BEBR2025!B13</f>
        <v>7131</v>
      </c>
      <c r="F13" s="31">
        <f t="shared" si="2"/>
        <v>916</v>
      </c>
      <c r="G13" s="31">
        <f t="shared" si="3"/>
        <v>13</v>
      </c>
      <c r="H13" s="32">
        <f t="shared" si="0"/>
        <v>0.14738535800482702</v>
      </c>
      <c r="I13" s="32">
        <f t="shared" si="0"/>
        <v>1.8263557178982859E-3</v>
      </c>
      <c r="J13" s="225"/>
      <c r="L13" s="365" t="s">
        <v>14</v>
      </c>
      <c r="M13" s="428">
        <v>7131</v>
      </c>
      <c r="N13" s="428">
        <v>916</v>
      </c>
      <c r="O13" s="364">
        <v>6215</v>
      </c>
      <c r="P13" s="429">
        <v>0</v>
      </c>
      <c r="Q13" s="429">
        <v>7131</v>
      </c>
      <c r="S13" s="17" t="str">
        <f t="shared" si="1"/>
        <v>Same</v>
      </c>
      <c r="V13" s="428"/>
    </row>
    <row r="14" spans="1:22" ht="15.75" x14ac:dyDescent="0.25">
      <c r="A14" s="277"/>
      <c r="B14" s="53" t="s">
        <v>15</v>
      </c>
      <c r="C14" s="451">
        <v>316</v>
      </c>
      <c r="D14" s="29">
        <f>BEBR2024!B14</f>
        <v>304</v>
      </c>
      <c r="E14" s="54">
        <f>BEBR2025!B14</f>
        <v>306</v>
      </c>
      <c r="F14" s="31">
        <f t="shared" si="2"/>
        <v>-10</v>
      </c>
      <c r="G14" s="31">
        <f t="shared" si="3"/>
        <v>2</v>
      </c>
      <c r="H14" s="32">
        <f t="shared" si="0"/>
        <v>-3.1645569620253167E-2</v>
      </c>
      <c r="I14" s="32">
        <f t="shared" si="0"/>
        <v>6.5789473684210523E-3</v>
      </c>
      <c r="J14" s="225"/>
      <c r="L14" s="365" t="s">
        <v>15</v>
      </c>
      <c r="M14" s="428">
        <v>306</v>
      </c>
      <c r="N14" s="428">
        <v>-10</v>
      </c>
      <c r="O14" s="364">
        <v>316</v>
      </c>
      <c r="P14" s="429">
        <v>0</v>
      </c>
      <c r="Q14" s="429">
        <v>306</v>
      </c>
      <c r="S14" s="17" t="str">
        <f t="shared" si="1"/>
        <v>Same</v>
      </c>
      <c r="V14" s="428"/>
    </row>
    <row r="15" spans="1:22" ht="15.75" x14ac:dyDescent="0.25">
      <c r="A15" s="277"/>
      <c r="B15" s="53" t="s">
        <v>16</v>
      </c>
      <c r="C15" s="451">
        <v>648</v>
      </c>
      <c r="D15" s="29">
        <f>BEBR2024!B15</f>
        <v>653</v>
      </c>
      <c r="E15" s="54">
        <f>BEBR2025!B15</f>
        <v>666</v>
      </c>
      <c r="F15" s="31">
        <f t="shared" si="2"/>
        <v>18</v>
      </c>
      <c r="G15" s="31">
        <f t="shared" si="3"/>
        <v>13</v>
      </c>
      <c r="H15" s="32">
        <f t="shared" si="0"/>
        <v>2.7777777777777776E-2</v>
      </c>
      <c r="I15" s="32">
        <f t="shared" si="0"/>
        <v>1.9908116385911178E-2</v>
      </c>
      <c r="J15" s="225"/>
      <c r="L15" s="365" t="s">
        <v>16</v>
      </c>
      <c r="M15" s="428">
        <v>666</v>
      </c>
      <c r="N15" s="428">
        <v>18</v>
      </c>
      <c r="O15" s="364">
        <v>648</v>
      </c>
      <c r="P15" s="429">
        <v>0</v>
      </c>
      <c r="Q15" s="429">
        <v>666</v>
      </c>
      <c r="S15" s="17" t="str">
        <f t="shared" si="1"/>
        <v>Same</v>
      </c>
      <c r="V15" s="428"/>
    </row>
    <row r="16" spans="1:22" ht="15.75" x14ac:dyDescent="0.25">
      <c r="A16" s="277"/>
      <c r="B16" s="53" t="s">
        <v>17</v>
      </c>
      <c r="C16" s="451">
        <v>7342</v>
      </c>
      <c r="D16" s="29">
        <f>BEBR2024!B16</f>
        <v>9096</v>
      </c>
      <c r="E16" s="54">
        <f>BEBR2025!B16</f>
        <v>9553</v>
      </c>
      <c r="F16" s="31">
        <f t="shared" si="2"/>
        <v>2211</v>
      </c>
      <c r="G16" s="31">
        <f t="shared" si="3"/>
        <v>457</v>
      </c>
      <c r="H16" s="32">
        <f t="shared" si="0"/>
        <v>0.30114410242440753</v>
      </c>
      <c r="I16" s="32">
        <f t="shared" si="0"/>
        <v>5.0241864555848725E-2</v>
      </c>
      <c r="J16" s="225"/>
      <c r="L16" s="365" t="s">
        <v>17</v>
      </c>
      <c r="M16" s="428">
        <v>9553</v>
      </c>
      <c r="N16" s="428">
        <v>2211</v>
      </c>
      <c r="O16" s="364">
        <v>7342</v>
      </c>
      <c r="P16" s="429">
        <v>0</v>
      </c>
      <c r="Q16" s="429">
        <v>9553</v>
      </c>
      <c r="S16" s="17" t="str">
        <f t="shared" si="1"/>
        <v>Same</v>
      </c>
      <c r="V16" s="428"/>
    </row>
    <row r="17" spans="1:22" ht="15.75" x14ac:dyDescent="0.25">
      <c r="A17" s="277"/>
      <c r="B17" s="53" t="s">
        <v>18</v>
      </c>
      <c r="C17" s="451">
        <v>846</v>
      </c>
      <c r="D17" s="29">
        <f>BEBR2024!B17</f>
        <v>869</v>
      </c>
      <c r="E17" s="54">
        <f>BEBR2025!B17</f>
        <v>857</v>
      </c>
      <c r="F17" s="31">
        <f t="shared" si="2"/>
        <v>11</v>
      </c>
      <c r="G17" s="31">
        <f t="shared" si="3"/>
        <v>-12</v>
      </c>
      <c r="H17" s="32">
        <f t="shared" si="0"/>
        <v>1.3002364066193853E-2</v>
      </c>
      <c r="I17" s="32">
        <f t="shared" si="0"/>
        <v>-1.3808975834292289E-2</v>
      </c>
      <c r="J17" s="225"/>
      <c r="L17" s="365" t="s">
        <v>18</v>
      </c>
      <c r="M17" s="428">
        <v>857</v>
      </c>
      <c r="N17" s="428">
        <v>11</v>
      </c>
      <c r="O17" s="364">
        <v>846</v>
      </c>
      <c r="P17" s="429">
        <v>0</v>
      </c>
      <c r="Q17" s="429">
        <v>857</v>
      </c>
      <c r="S17" s="17" t="str">
        <f t="shared" si="1"/>
        <v>Same</v>
      </c>
      <c r="V17" s="428"/>
    </row>
    <row r="18" spans="1:22" ht="15.75" x14ac:dyDescent="0.25">
      <c r="A18" s="277"/>
      <c r="B18" s="53" t="s">
        <v>19</v>
      </c>
      <c r="C18" s="451">
        <v>108824</v>
      </c>
      <c r="D18" s="29">
        <f>BEBR2024!B18</f>
        <v>114207</v>
      </c>
      <c r="E18" s="54">
        <f>BEBR2025!B18</f>
        <v>114715</v>
      </c>
      <c r="F18" s="31">
        <f t="shared" si="2"/>
        <v>5891</v>
      </c>
      <c r="G18" s="31">
        <f t="shared" si="3"/>
        <v>508</v>
      </c>
      <c r="H18" s="32">
        <f t="shared" si="0"/>
        <v>5.4133279423656547E-2</v>
      </c>
      <c r="I18" s="32">
        <f t="shared" si="0"/>
        <v>4.4480636038071219E-3</v>
      </c>
      <c r="J18" s="225"/>
      <c r="L18" s="365" t="s">
        <v>143</v>
      </c>
      <c r="M18" s="428">
        <v>114715</v>
      </c>
      <c r="N18" s="428">
        <v>5891</v>
      </c>
      <c r="O18" s="364">
        <v>108824</v>
      </c>
      <c r="P18" s="429">
        <v>391</v>
      </c>
      <c r="Q18" s="429">
        <v>114324</v>
      </c>
      <c r="S18" s="17" t="str">
        <f t="shared" si="1"/>
        <v>Same</v>
      </c>
      <c r="V18" s="428"/>
    </row>
    <row r="19" spans="1:22" ht="15.75" x14ac:dyDescent="0.25">
      <c r="A19" s="277"/>
      <c r="B19" s="231"/>
      <c r="C19" s="458" t="s">
        <v>516</v>
      </c>
      <c r="D19" s="232"/>
      <c r="E19" s="476" t="str">
        <f>BEBR2025!B19</f>
        <v/>
      </c>
      <c r="F19" s="229"/>
      <c r="G19" s="229"/>
      <c r="H19" s="230"/>
      <c r="I19" s="230"/>
      <c r="J19" s="225"/>
      <c r="L19" s="365" t="s">
        <v>516</v>
      </c>
      <c r="M19" s="428" t="s">
        <v>516</v>
      </c>
      <c r="N19" s="428" t="s">
        <v>516</v>
      </c>
      <c r="O19" s="364" t="s">
        <v>516</v>
      </c>
      <c r="P19" s="429" t="s">
        <v>516</v>
      </c>
      <c r="Q19" s="429" t="s">
        <v>516</v>
      </c>
      <c r="V19" s="428"/>
    </row>
    <row r="20" spans="1:22" ht="15.75" x14ac:dyDescent="0.25">
      <c r="A20" s="277"/>
      <c r="B20" s="264" t="s">
        <v>599</v>
      </c>
      <c r="C20" s="458">
        <v>28259</v>
      </c>
      <c r="D20" s="260">
        <v>28200</v>
      </c>
      <c r="E20" s="476">
        <f>BEBR2025!B20</f>
        <v>29139</v>
      </c>
      <c r="F20" s="262">
        <f>E20-C20</f>
        <v>880</v>
      </c>
      <c r="G20" s="262">
        <f>ROUND(E20-D20,-1)</f>
        <v>940</v>
      </c>
      <c r="H20" s="263">
        <f t="shared" ref="H20:I23" si="4">F20/C20</f>
        <v>3.1140521603736863E-2</v>
      </c>
      <c r="I20" s="263">
        <f t="shared" si="4"/>
        <v>3.3333333333333333E-2</v>
      </c>
      <c r="J20" s="225"/>
      <c r="L20" s="363" t="s">
        <v>517</v>
      </c>
      <c r="M20" s="428">
        <v>29139</v>
      </c>
      <c r="N20" s="428">
        <v>880</v>
      </c>
      <c r="O20" s="364">
        <v>28259</v>
      </c>
      <c r="P20" s="429">
        <v>1223</v>
      </c>
      <c r="Q20" s="429">
        <v>27916</v>
      </c>
      <c r="S20" s="17" t="str">
        <f t="shared" si="1"/>
        <v>Different</v>
      </c>
      <c r="V20" s="428"/>
    </row>
    <row r="21" spans="1:22" ht="15.75" x14ac:dyDescent="0.25">
      <c r="A21" s="277"/>
      <c r="B21" s="53" t="s">
        <v>21</v>
      </c>
      <c r="C21" s="451">
        <v>463</v>
      </c>
      <c r="D21" s="34">
        <v>450</v>
      </c>
      <c r="E21" s="54">
        <f>BEBR2025!B21</f>
        <v>491</v>
      </c>
      <c r="F21" s="31">
        <f>E21-C21</f>
        <v>28</v>
      </c>
      <c r="G21" s="31">
        <f>E21-D21</f>
        <v>41</v>
      </c>
      <c r="H21" s="32">
        <f t="shared" si="4"/>
        <v>6.0475161987041039E-2</v>
      </c>
      <c r="I21" s="32">
        <f t="shared" si="4"/>
        <v>9.1111111111111115E-2</v>
      </c>
      <c r="J21" s="225"/>
      <c r="L21" s="365" t="s">
        <v>21</v>
      </c>
      <c r="M21" s="428">
        <v>491</v>
      </c>
      <c r="N21" s="428">
        <v>28</v>
      </c>
      <c r="O21" s="364">
        <v>463</v>
      </c>
      <c r="P21" s="429">
        <v>0</v>
      </c>
      <c r="Q21" s="429">
        <v>491</v>
      </c>
      <c r="S21" s="17" t="str">
        <f t="shared" si="1"/>
        <v>Same</v>
      </c>
      <c r="V21" s="428"/>
    </row>
    <row r="22" spans="1:22" ht="15.75" x14ac:dyDescent="0.25">
      <c r="A22" s="277"/>
      <c r="B22" s="53" t="s">
        <v>22</v>
      </c>
      <c r="C22" s="451">
        <v>7304</v>
      </c>
      <c r="D22" s="34">
        <v>6960</v>
      </c>
      <c r="E22" s="54">
        <f>BEBR2025!B22</f>
        <v>8162</v>
      </c>
      <c r="F22" s="31">
        <f>E22-C22</f>
        <v>858</v>
      </c>
      <c r="G22" s="31">
        <f>E22-D22</f>
        <v>1202</v>
      </c>
      <c r="H22" s="32">
        <f t="shared" si="4"/>
        <v>0.11746987951807229</v>
      </c>
      <c r="I22" s="32">
        <f t="shared" si="4"/>
        <v>0.17270114942528736</v>
      </c>
      <c r="J22" s="225"/>
      <c r="L22" s="365" t="s">
        <v>22</v>
      </c>
      <c r="M22" s="428">
        <v>8162</v>
      </c>
      <c r="N22" s="428">
        <v>858</v>
      </c>
      <c r="O22" s="364">
        <v>7304</v>
      </c>
      <c r="P22" s="429">
        <v>0</v>
      </c>
      <c r="Q22" s="429">
        <v>8162</v>
      </c>
      <c r="S22" s="17" t="str">
        <f t="shared" si="1"/>
        <v>Same</v>
      </c>
      <c r="V22" s="428"/>
    </row>
    <row r="23" spans="1:22" ht="15.75" x14ac:dyDescent="0.25">
      <c r="A23" s="277"/>
      <c r="B23" s="53" t="s">
        <v>19</v>
      </c>
      <c r="C23" s="451">
        <v>20492</v>
      </c>
      <c r="D23" s="34">
        <v>20840</v>
      </c>
      <c r="E23" s="54">
        <f>BEBR2025!B23</f>
        <v>20486</v>
      </c>
      <c r="F23" s="31">
        <f>E23-C23</f>
        <v>-6</v>
      </c>
      <c r="G23" s="31">
        <f>E23-D23</f>
        <v>-354</v>
      </c>
      <c r="H23" s="32">
        <f t="shared" si="4"/>
        <v>-2.9279718914698418E-4</v>
      </c>
      <c r="I23" s="32">
        <f t="shared" si="4"/>
        <v>-1.6986564299424186E-2</v>
      </c>
      <c r="J23" s="225"/>
      <c r="L23" s="365" t="s">
        <v>143</v>
      </c>
      <c r="M23" s="428">
        <v>20486</v>
      </c>
      <c r="N23" s="428">
        <v>-6</v>
      </c>
      <c r="O23" s="364">
        <v>20492</v>
      </c>
      <c r="P23" s="429">
        <v>1223</v>
      </c>
      <c r="Q23" s="429">
        <v>19263</v>
      </c>
      <c r="S23" s="17" t="str">
        <f t="shared" si="1"/>
        <v>Same</v>
      </c>
      <c r="V23" s="428"/>
    </row>
    <row r="24" spans="1:22" ht="15.75" x14ac:dyDescent="0.25">
      <c r="A24" s="277"/>
      <c r="B24" s="231"/>
      <c r="C24" s="459" t="s">
        <v>516</v>
      </c>
      <c r="D24" s="232"/>
      <c r="E24" s="476" t="str">
        <f>BEBR2025!B24</f>
        <v/>
      </c>
      <c r="F24" s="229"/>
      <c r="G24" s="229"/>
      <c r="H24" s="230"/>
      <c r="I24" s="230"/>
      <c r="J24" s="225"/>
      <c r="L24" s="365" t="s">
        <v>516</v>
      </c>
      <c r="M24" s="425" t="s">
        <v>516</v>
      </c>
      <c r="N24" s="425" t="s">
        <v>516</v>
      </c>
      <c r="O24" s="354" t="s">
        <v>516</v>
      </c>
      <c r="P24" s="425" t="s">
        <v>516</v>
      </c>
      <c r="Q24" s="425" t="s">
        <v>516</v>
      </c>
      <c r="V24" s="428"/>
    </row>
    <row r="25" spans="1:22" ht="15.75" x14ac:dyDescent="0.25">
      <c r="A25" s="277"/>
      <c r="B25" s="264" t="s">
        <v>600</v>
      </c>
      <c r="C25" s="458">
        <v>175216</v>
      </c>
      <c r="D25" s="260">
        <v>167300</v>
      </c>
      <c r="E25" s="476">
        <f>BEBR2025!B25</f>
        <v>199950</v>
      </c>
      <c r="F25" s="262">
        <f t="shared" ref="F25:F33" si="5">E25-C25</f>
        <v>24734</v>
      </c>
      <c r="G25" s="262">
        <f t="shared" ref="G25:G33" si="6">E25-D25</f>
        <v>32650</v>
      </c>
      <c r="H25" s="263">
        <f t="shared" ref="H25:I33" si="7">F25/C25</f>
        <v>0.14116290749703223</v>
      </c>
      <c r="I25" s="263">
        <f t="shared" si="7"/>
        <v>0.19515839808726837</v>
      </c>
      <c r="J25" s="225"/>
      <c r="L25" s="363" t="s">
        <v>518</v>
      </c>
      <c r="M25" s="428">
        <v>199950</v>
      </c>
      <c r="N25" s="428">
        <v>24734</v>
      </c>
      <c r="O25" s="364">
        <v>175216</v>
      </c>
      <c r="P25" s="429">
        <v>1136</v>
      </c>
      <c r="Q25" s="429">
        <v>198814</v>
      </c>
      <c r="S25" s="17" t="str">
        <f t="shared" si="1"/>
        <v>Different</v>
      </c>
      <c r="V25" s="428"/>
    </row>
    <row r="26" spans="1:22" ht="15.75" x14ac:dyDescent="0.25">
      <c r="A26" s="277"/>
      <c r="B26" s="53" t="s">
        <v>24</v>
      </c>
      <c r="C26" s="451">
        <v>13045</v>
      </c>
      <c r="D26" s="34">
        <v>13210</v>
      </c>
      <c r="E26" s="54">
        <f>BEBR2025!B26</f>
        <v>15157</v>
      </c>
      <c r="F26" s="31">
        <f t="shared" si="5"/>
        <v>2112</v>
      </c>
      <c r="G26" s="31">
        <f t="shared" si="6"/>
        <v>1947</v>
      </c>
      <c r="H26" s="32">
        <f t="shared" si="7"/>
        <v>0.16190111153698736</v>
      </c>
      <c r="I26" s="32">
        <f t="shared" si="7"/>
        <v>0.1473883421650265</v>
      </c>
      <c r="J26" s="225"/>
      <c r="L26" s="365" t="s">
        <v>24</v>
      </c>
      <c r="M26" s="428">
        <v>15157</v>
      </c>
      <c r="N26" s="428">
        <v>2112</v>
      </c>
      <c r="O26" s="364">
        <v>13045</v>
      </c>
      <c r="P26" s="429">
        <v>0</v>
      </c>
      <c r="Q26" s="429">
        <v>15157</v>
      </c>
      <c r="S26" s="17" t="str">
        <f t="shared" si="1"/>
        <v>Same</v>
      </c>
      <c r="V26" s="428"/>
    </row>
    <row r="27" spans="1:22" ht="15.75" x14ac:dyDescent="0.25">
      <c r="A27" s="277"/>
      <c r="B27" s="53" t="s">
        <v>25</v>
      </c>
      <c r="C27" s="451">
        <v>18695</v>
      </c>
      <c r="D27" s="34">
        <v>19590</v>
      </c>
      <c r="E27" s="54">
        <f>BEBR2025!B27</f>
        <v>21733</v>
      </c>
      <c r="F27" s="31">
        <f t="shared" si="5"/>
        <v>3038</v>
      </c>
      <c r="G27" s="31">
        <f t="shared" si="6"/>
        <v>2143</v>
      </c>
      <c r="H27" s="32">
        <f t="shared" si="7"/>
        <v>0.16250334313987697</v>
      </c>
      <c r="I27" s="32">
        <f t="shared" si="7"/>
        <v>0.10939254721796834</v>
      </c>
      <c r="J27" s="225"/>
      <c r="L27" s="365" t="s">
        <v>25</v>
      </c>
      <c r="M27" s="428">
        <v>21733</v>
      </c>
      <c r="N27" s="428">
        <v>3038</v>
      </c>
      <c r="O27" s="364">
        <v>18695</v>
      </c>
      <c r="P27" s="429">
        <v>0</v>
      </c>
      <c r="Q27" s="429">
        <v>21733</v>
      </c>
      <c r="S27" s="17" t="str">
        <f t="shared" si="1"/>
        <v>Same</v>
      </c>
      <c r="V27" s="425"/>
    </row>
    <row r="28" spans="1:22" ht="15.75" x14ac:dyDescent="0.25">
      <c r="A28" s="277"/>
      <c r="B28" s="53" t="s">
        <v>26</v>
      </c>
      <c r="C28" s="451">
        <v>916</v>
      </c>
      <c r="D28" s="34">
        <v>630</v>
      </c>
      <c r="E28" s="54">
        <f>BEBR2025!B28</f>
        <v>1402</v>
      </c>
      <c r="F28" s="31">
        <f t="shared" si="5"/>
        <v>486</v>
      </c>
      <c r="G28" s="31">
        <f t="shared" si="6"/>
        <v>772</v>
      </c>
      <c r="H28" s="32">
        <f>F28/C28</f>
        <v>0.53056768558951961</v>
      </c>
      <c r="I28" s="32">
        <f t="shared" si="7"/>
        <v>1.2253968253968255</v>
      </c>
      <c r="J28" s="225"/>
      <c r="L28" s="365" t="s">
        <v>26</v>
      </c>
      <c r="M28" s="428">
        <v>1402</v>
      </c>
      <c r="N28" s="428">
        <v>486</v>
      </c>
      <c r="O28" s="364">
        <v>916</v>
      </c>
      <c r="P28" s="429">
        <v>0</v>
      </c>
      <c r="Q28" s="429">
        <v>1402</v>
      </c>
      <c r="S28" s="17" t="str">
        <f t="shared" si="1"/>
        <v>Same</v>
      </c>
      <c r="V28" s="428"/>
    </row>
    <row r="29" spans="1:22" ht="15.75" x14ac:dyDescent="0.25">
      <c r="A29" s="277"/>
      <c r="B29" s="53" t="s">
        <v>27</v>
      </c>
      <c r="C29" s="452">
        <v>32939</v>
      </c>
      <c r="D29" s="34">
        <v>32950</v>
      </c>
      <c r="E29" s="54">
        <f>BEBR2025!B29</f>
        <v>38078</v>
      </c>
      <c r="F29" s="31">
        <f t="shared" si="5"/>
        <v>5139</v>
      </c>
      <c r="G29" s="31">
        <f t="shared" si="6"/>
        <v>5128</v>
      </c>
      <c r="H29" s="32">
        <f t="shared" si="7"/>
        <v>0.1560156653207444</v>
      </c>
      <c r="I29" s="32">
        <f t="shared" si="7"/>
        <v>0.15562974203338392</v>
      </c>
      <c r="J29" s="225"/>
      <c r="L29" s="365" t="s">
        <v>27</v>
      </c>
      <c r="M29" s="428">
        <v>38078</v>
      </c>
      <c r="N29" s="428">
        <v>5139</v>
      </c>
      <c r="O29" s="467">
        <v>32939</v>
      </c>
      <c r="P29" s="429">
        <v>165</v>
      </c>
      <c r="Q29" s="429">
        <v>37913</v>
      </c>
      <c r="S29" s="17" t="str">
        <f t="shared" si="1"/>
        <v>Same</v>
      </c>
      <c r="V29" s="428"/>
    </row>
    <row r="30" spans="1:22" ht="15.75" x14ac:dyDescent="0.25">
      <c r="A30" s="277"/>
      <c r="B30" s="53" t="s">
        <v>28</v>
      </c>
      <c r="C30" s="451">
        <v>18094</v>
      </c>
      <c r="D30" s="34">
        <v>13440</v>
      </c>
      <c r="E30" s="54">
        <f>BEBR2025!B30</f>
        <v>19581</v>
      </c>
      <c r="F30" s="31">
        <f t="shared" si="5"/>
        <v>1487</v>
      </c>
      <c r="G30" s="31">
        <f t="shared" si="6"/>
        <v>6141</v>
      </c>
      <c r="H30" s="32">
        <f t="shared" si="7"/>
        <v>8.2181938764231244E-2</v>
      </c>
      <c r="I30" s="32">
        <f t="shared" si="7"/>
        <v>0.45691964285714287</v>
      </c>
      <c r="J30" s="225"/>
      <c r="L30" s="365" t="s">
        <v>28</v>
      </c>
      <c r="M30" s="428">
        <v>19581</v>
      </c>
      <c r="N30" s="428">
        <v>1487</v>
      </c>
      <c r="O30" s="364">
        <v>18094</v>
      </c>
      <c r="P30" s="429">
        <v>0</v>
      </c>
      <c r="Q30" s="429">
        <v>19581</v>
      </c>
      <c r="S30" s="17" t="str">
        <f t="shared" si="1"/>
        <v>Same</v>
      </c>
      <c r="V30" s="428"/>
    </row>
    <row r="31" spans="1:22" ht="15.75" x14ac:dyDescent="0.25">
      <c r="A31" s="277"/>
      <c r="B31" s="53" t="s">
        <v>29</v>
      </c>
      <c r="C31" s="451">
        <v>4010</v>
      </c>
      <c r="D31" s="34">
        <v>3690</v>
      </c>
      <c r="E31" s="54">
        <f>BEBR2025!B31</f>
        <v>4608</v>
      </c>
      <c r="F31" s="31">
        <f t="shared" si="5"/>
        <v>598</v>
      </c>
      <c r="G31" s="31">
        <f t="shared" si="6"/>
        <v>918</v>
      </c>
      <c r="H31" s="32">
        <f t="shared" si="7"/>
        <v>0.14912718204488778</v>
      </c>
      <c r="I31" s="32">
        <f t="shared" si="7"/>
        <v>0.24878048780487805</v>
      </c>
      <c r="J31" s="225"/>
      <c r="L31" s="365" t="s">
        <v>29</v>
      </c>
      <c r="M31" s="428">
        <v>4608</v>
      </c>
      <c r="N31" s="428">
        <v>598</v>
      </c>
      <c r="O31" s="364">
        <v>4010</v>
      </c>
      <c r="P31" s="429">
        <v>0</v>
      </c>
      <c r="Q31" s="429">
        <v>4608</v>
      </c>
      <c r="S31" s="17" t="str">
        <f t="shared" si="1"/>
        <v>Same</v>
      </c>
      <c r="V31" s="428"/>
    </row>
    <row r="32" spans="1:22" ht="15.75" x14ac:dyDescent="0.25">
      <c r="A32" s="277"/>
      <c r="B32" s="53" t="s">
        <v>30</v>
      </c>
      <c r="C32" s="451">
        <v>8075</v>
      </c>
      <c r="D32" s="34">
        <v>7790</v>
      </c>
      <c r="E32" s="54">
        <f>BEBR2025!B32</f>
        <v>9213</v>
      </c>
      <c r="F32" s="31">
        <f t="shared" si="5"/>
        <v>1138</v>
      </c>
      <c r="G32" s="31">
        <f t="shared" si="6"/>
        <v>1423</v>
      </c>
      <c r="H32" s="32">
        <f t="shared" si="7"/>
        <v>0.14092879256965946</v>
      </c>
      <c r="I32" s="32">
        <f t="shared" si="7"/>
        <v>0.18267008985879332</v>
      </c>
      <c r="J32" s="225"/>
      <c r="L32" s="365" t="s">
        <v>30</v>
      </c>
      <c r="M32" s="428">
        <v>9213</v>
      </c>
      <c r="N32" s="428">
        <v>1138</v>
      </c>
      <c r="O32" s="364">
        <v>8075</v>
      </c>
      <c r="P32" s="429">
        <v>0</v>
      </c>
      <c r="Q32" s="429">
        <v>9213</v>
      </c>
      <c r="S32" s="17" t="str">
        <f t="shared" si="1"/>
        <v>Same</v>
      </c>
      <c r="V32" s="428"/>
    </row>
    <row r="33" spans="1:22" ht="15.75" x14ac:dyDescent="0.25">
      <c r="A33" s="277"/>
      <c r="B33" s="53" t="s">
        <v>19</v>
      </c>
      <c r="C33" s="451">
        <v>79442</v>
      </c>
      <c r="D33" s="34">
        <v>75990</v>
      </c>
      <c r="E33" s="54">
        <f>BEBR2025!B33</f>
        <v>90178</v>
      </c>
      <c r="F33" s="31">
        <f t="shared" si="5"/>
        <v>10736</v>
      </c>
      <c r="G33" s="31">
        <f t="shared" si="6"/>
        <v>14188</v>
      </c>
      <c r="H33" s="32">
        <f t="shared" si="7"/>
        <v>0.13514261977291608</v>
      </c>
      <c r="I33" s="32">
        <f t="shared" si="7"/>
        <v>0.18670877747071984</v>
      </c>
      <c r="J33" s="225"/>
      <c r="L33" s="365" t="s">
        <v>143</v>
      </c>
      <c r="M33" s="428">
        <v>90178</v>
      </c>
      <c r="N33" s="428">
        <v>10736</v>
      </c>
      <c r="O33" s="364">
        <v>79442</v>
      </c>
      <c r="P33" s="429">
        <v>971</v>
      </c>
      <c r="Q33" s="429">
        <v>89207</v>
      </c>
      <c r="S33" s="17" t="str">
        <f t="shared" si="1"/>
        <v>Same</v>
      </c>
      <c r="V33" s="428"/>
    </row>
    <row r="34" spans="1:22" ht="15.75" x14ac:dyDescent="0.25">
      <c r="A34" s="277"/>
      <c r="B34" s="231"/>
      <c r="C34" s="460" t="s">
        <v>516</v>
      </c>
      <c r="D34" s="232"/>
      <c r="E34" s="476" t="str">
        <f>BEBR2025!B34</f>
        <v/>
      </c>
      <c r="F34" s="229"/>
      <c r="G34" s="229"/>
      <c r="H34" s="230"/>
      <c r="I34" s="230"/>
      <c r="J34" s="225"/>
      <c r="L34" s="365" t="s">
        <v>516</v>
      </c>
      <c r="M34" s="430" t="s">
        <v>516</v>
      </c>
      <c r="N34" s="430" t="s">
        <v>516</v>
      </c>
      <c r="O34" s="466" t="s">
        <v>516</v>
      </c>
      <c r="P34" s="429" t="s">
        <v>516</v>
      </c>
      <c r="Q34" s="429" t="s">
        <v>516</v>
      </c>
      <c r="V34" s="428"/>
    </row>
    <row r="35" spans="1:22" ht="15.75" x14ac:dyDescent="0.25">
      <c r="A35" s="277"/>
      <c r="B35" s="264" t="s">
        <v>601</v>
      </c>
      <c r="C35" s="458">
        <v>28303</v>
      </c>
      <c r="D35" s="260">
        <v>28700</v>
      </c>
      <c r="E35" s="476">
        <f>BEBR2025!B35</f>
        <v>27668</v>
      </c>
      <c r="F35" s="262">
        <f t="shared" ref="F35:F40" si="8">E35-C35</f>
        <v>-635</v>
      </c>
      <c r="G35" s="262">
        <f t="shared" ref="G35:G40" si="9">E35-D35</f>
        <v>-1032</v>
      </c>
      <c r="H35" s="263">
        <f t="shared" ref="H35:I40" si="10">F35/C35</f>
        <v>-2.2435784192488428E-2</v>
      </c>
      <c r="I35" s="263">
        <f t="shared" si="10"/>
        <v>-3.5958188153310103E-2</v>
      </c>
      <c r="J35" s="225"/>
      <c r="L35" s="363" t="s">
        <v>519</v>
      </c>
      <c r="M35" s="428">
        <v>27668</v>
      </c>
      <c r="N35" s="428">
        <v>-635</v>
      </c>
      <c r="O35" s="364">
        <v>28303</v>
      </c>
      <c r="P35" s="429">
        <v>2103</v>
      </c>
      <c r="Q35" s="429">
        <v>25565</v>
      </c>
      <c r="S35" s="17" t="str">
        <f t="shared" si="1"/>
        <v>Different</v>
      </c>
      <c r="V35" s="428"/>
    </row>
    <row r="36" spans="1:22" ht="15.75" x14ac:dyDescent="0.25">
      <c r="A36" s="277"/>
      <c r="B36" s="53" t="s">
        <v>32</v>
      </c>
      <c r="C36" s="451">
        <v>322</v>
      </c>
      <c r="D36" s="34">
        <v>320</v>
      </c>
      <c r="E36" s="54">
        <f>BEBR2025!B36</f>
        <v>305</v>
      </c>
      <c r="F36" s="31">
        <f t="shared" si="8"/>
        <v>-17</v>
      </c>
      <c r="G36" s="31">
        <f t="shared" si="9"/>
        <v>-15</v>
      </c>
      <c r="H36" s="32">
        <f t="shared" si="10"/>
        <v>-5.2795031055900624E-2</v>
      </c>
      <c r="I36" s="32">
        <f t="shared" si="10"/>
        <v>-4.6875E-2</v>
      </c>
      <c r="J36" s="225"/>
      <c r="L36" s="365" t="s">
        <v>32</v>
      </c>
      <c r="M36" s="428">
        <v>305</v>
      </c>
      <c r="N36" s="428">
        <v>-17</v>
      </c>
      <c r="O36" s="364">
        <v>322</v>
      </c>
      <c r="P36" s="429">
        <v>0</v>
      </c>
      <c r="Q36" s="429">
        <v>305</v>
      </c>
      <c r="S36" s="17" t="str">
        <f t="shared" si="1"/>
        <v>Same</v>
      </c>
      <c r="V36" s="428"/>
    </row>
    <row r="37" spans="1:22" ht="15.75" x14ac:dyDescent="0.25">
      <c r="A37" s="277"/>
      <c r="B37" s="53" t="s">
        <v>602</v>
      </c>
      <c r="C37" s="451">
        <v>432</v>
      </c>
      <c r="D37" s="34">
        <v>490</v>
      </c>
      <c r="E37" s="54">
        <f>BEBR2025!B37</f>
        <v>498</v>
      </c>
      <c r="F37" s="31">
        <f t="shared" si="8"/>
        <v>66</v>
      </c>
      <c r="G37" s="31">
        <f t="shared" si="9"/>
        <v>8</v>
      </c>
      <c r="H37" s="32">
        <f t="shared" si="10"/>
        <v>0.15277777777777779</v>
      </c>
      <c r="I37" s="32">
        <f t="shared" si="10"/>
        <v>1.6326530612244899E-2</v>
      </c>
      <c r="J37" s="225"/>
      <c r="L37" s="365" t="s">
        <v>602</v>
      </c>
      <c r="M37" s="428">
        <v>498</v>
      </c>
      <c r="N37" s="428">
        <v>47</v>
      </c>
      <c r="O37" s="364">
        <v>432</v>
      </c>
      <c r="P37" s="429">
        <v>0</v>
      </c>
      <c r="Q37" s="429">
        <v>498</v>
      </c>
      <c r="S37" s="17" t="str">
        <f t="shared" si="1"/>
        <v>Same</v>
      </c>
      <c r="V37" s="430"/>
    </row>
    <row r="38" spans="1:22" ht="15.75" x14ac:dyDescent="0.25">
      <c r="A38" s="277"/>
      <c r="B38" s="53" t="s">
        <v>34</v>
      </c>
      <c r="C38" s="451">
        <v>636</v>
      </c>
      <c r="D38" s="34">
        <v>720</v>
      </c>
      <c r="E38" s="54">
        <f>BEBR2025!B38</f>
        <v>708</v>
      </c>
      <c r="F38" s="31">
        <f t="shared" si="8"/>
        <v>72</v>
      </c>
      <c r="G38" s="31">
        <f t="shared" si="9"/>
        <v>-12</v>
      </c>
      <c r="H38" s="32">
        <f t="shared" si="10"/>
        <v>0.11320754716981132</v>
      </c>
      <c r="I38" s="32">
        <f t="shared" si="10"/>
        <v>-1.6666666666666666E-2</v>
      </c>
      <c r="J38" s="225"/>
      <c r="L38" s="365" t="s">
        <v>34</v>
      </c>
      <c r="M38" s="428">
        <v>708</v>
      </c>
      <c r="N38" s="428">
        <v>72</v>
      </c>
      <c r="O38" s="364">
        <v>636</v>
      </c>
      <c r="P38" s="429">
        <v>0</v>
      </c>
      <c r="Q38" s="429">
        <v>708</v>
      </c>
      <c r="S38" s="17" t="str">
        <f t="shared" si="1"/>
        <v>Same</v>
      </c>
      <c r="V38" s="428"/>
    </row>
    <row r="39" spans="1:22" ht="15.75" x14ac:dyDescent="0.25">
      <c r="A39" s="277"/>
      <c r="B39" s="53" t="s">
        <v>35</v>
      </c>
      <c r="C39" s="451">
        <v>5796</v>
      </c>
      <c r="D39" s="34">
        <v>5440</v>
      </c>
      <c r="E39" s="54">
        <f>BEBR2025!B39</f>
        <v>6174</v>
      </c>
      <c r="F39" s="31">
        <f t="shared" si="8"/>
        <v>378</v>
      </c>
      <c r="G39" s="31">
        <f t="shared" si="9"/>
        <v>734</v>
      </c>
      <c r="H39" s="32">
        <f t="shared" si="10"/>
        <v>6.5217391304347824E-2</v>
      </c>
      <c r="I39" s="32">
        <f t="shared" si="10"/>
        <v>0.13492647058823529</v>
      </c>
      <c r="J39" s="225"/>
      <c r="L39" s="365" t="s">
        <v>35</v>
      </c>
      <c r="M39" s="428">
        <v>6174</v>
      </c>
      <c r="N39" s="428">
        <v>378</v>
      </c>
      <c r="O39" s="364">
        <v>5796</v>
      </c>
      <c r="P39" s="429">
        <v>12</v>
      </c>
      <c r="Q39" s="429">
        <v>6162</v>
      </c>
      <c r="S39" s="17" t="str">
        <f t="shared" si="1"/>
        <v>Same</v>
      </c>
      <c r="V39" s="428"/>
    </row>
    <row r="40" spans="1:22" ht="15.75" x14ac:dyDescent="0.25">
      <c r="A40" s="277"/>
      <c r="B40" s="53" t="s">
        <v>19</v>
      </c>
      <c r="C40" s="451">
        <v>21117</v>
      </c>
      <c r="D40" s="34">
        <v>21730</v>
      </c>
      <c r="E40" s="54">
        <f>BEBR2025!B40</f>
        <v>19983</v>
      </c>
      <c r="F40" s="31">
        <f t="shared" si="8"/>
        <v>-1134</v>
      </c>
      <c r="G40" s="31">
        <f t="shared" si="9"/>
        <v>-1747</v>
      </c>
      <c r="H40" s="32">
        <f t="shared" si="10"/>
        <v>-5.3700809774115642E-2</v>
      </c>
      <c r="I40" s="32">
        <f t="shared" si="10"/>
        <v>-8.0395766221813159E-2</v>
      </c>
      <c r="J40" s="225"/>
      <c r="L40" s="365" t="s">
        <v>143</v>
      </c>
      <c r="M40" s="428">
        <v>19983</v>
      </c>
      <c r="N40" s="428">
        <v>-1115</v>
      </c>
      <c r="O40" s="364">
        <v>21117</v>
      </c>
      <c r="P40" s="429">
        <v>2091</v>
      </c>
      <c r="Q40" s="429">
        <v>17892</v>
      </c>
      <c r="S40" s="17" t="str">
        <f t="shared" si="1"/>
        <v>Same</v>
      </c>
      <c r="V40" s="428"/>
    </row>
    <row r="41" spans="1:22" ht="15.75" x14ac:dyDescent="0.25">
      <c r="A41" s="277"/>
      <c r="B41" s="231"/>
      <c r="C41" s="460" t="s">
        <v>516</v>
      </c>
      <c r="D41" s="232"/>
      <c r="E41" s="476" t="str">
        <f>BEBR2025!B41</f>
        <v/>
      </c>
      <c r="F41" s="229"/>
      <c r="G41" s="229"/>
      <c r="H41" s="230"/>
      <c r="I41" s="230"/>
      <c r="J41" s="225"/>
      <c r="L41" s="365" t="s">
        <v>516</v>
      </c>
      <c r="M41" s="430" t="s">
        <v>516</v>
      </c>
      <c r="N41" s="430" t="s">
        <v>516</v>
      </c>
      <c r="O41" s="466" t="s">
        <v>516</v>
      </c>
      <c r="P41" s="429" t="s">
        <v>516</v>
      </c>
      <c r="Q41" s="429" t="s">
        <v>516</v>
      </c>
      <c r="V41" s="428"/>
    </row>
    <row r="42" spans="1:22" ht="14.25" customHeight="1" x14ac:dyDescent="0.25">
      <c r="A42" s="277"/>
      <c r="B42" s="264" t="s">
        <v>603</v>
      </c>
      <c r="C42" s="458">
        <v>606612</v>
      </c>
      <c r="D42" s="260">
        <v>594500</v>
      </c>
      <c r="E42" s="476">
        <f>BEBR2025!B42</f>
        <v>667900</v>
      </c>
      <c r="F42" s="262">
        <f t="shared" ref="F42:F59" si="11">E42-C42</f>
        <v>61288</v>
      </c>
      <c r="G42" s="262">
        <f t="shared" ref="G42:G59" si="12">E42-D42</f>
        <v>73400</v>
      </c>
      <c r="H42" s="263">
        <f t="shared" ref="H42:I59" si="13">F42/C42</f>
        <v>0.10103327992192702</v>
      </c>
      <c r="I42" s="263">
        <f t="shared" si="13"/>
        <v>0.12346509671993272</v>
      </c>
      <c r="J42" s="225"/>
      <c r="L42" s="363" t="s">
        <v>522</v>
      </c>
      <c r="M42" s="428">
        <v>667900</v>
      </c>
      <c r="N42" s="428">
        <v>61288</v>
      </c>
      <c r="O42" s="364">
        <v>606612</v>
      </c>
      <c r="P42" s="429">
        <v>156</v>
      </c>
      <c r="Q42" s="429">
        <v>667744</v>
      </c>
      <c r="S42" s="17" t="str">
        <f t="shared" si="1"/>
        <v>Different</v>
      </c>
      <c r="V42" s="428"/>
    </row>
    <row r="43" spans="1:22" ht="15.75" x14ac:dyDescent="0.25">
      <c r="A43" s="277"/>
      <c r="B43" s="53" t="s">
        <v>38</v>
      </c>
      <c r="C43" s="451">
        <v>9972</v>
      </c>
      <c r="D43" s="34">
        <v>10240</v>
      </c>
      <c r="E43" s="54">
        <f>BEBR2025!B43</f>
        <v>9987</v>
      </c>
      <c r="F43" s="31">
        <f t="shared" si="11"/>
        <v>15</v>
      </c>
      <c r="G43" s="31">
        <f t="shared" si="12"/>
        <v>-253</v>
      </c>
      <c r="H43" s="32">
        <f t="shared" si="13"/>
        <v>1.5042117930204573E-3</v>
      </c>
      <c r="I43" s="32">
        <f t="shared" si="13"/>
        <v>-2.4707031250000001E-2</v>
      </c>
      <c r="J43" s="225"/>
      <c r="L43" s="365" t="s">
        <v>38</v>
      </c>
      <c r="M43" s="428">
        <v>9987</v>
      </c>
      <c r="N43" s="428">
        <v>15</v>
      </c>
      <c r="O43" s="364">
        <v>9972</v>
      </c>
      <c r="P43" s="429">
        <v>0</v>
      </c>
      <c r="Q43" s="429">
        <v>9987</v>
      </c>
      <c r="S43" s="17" t="str">
        <f t="shared" si="1"/>
        <v>Same</v>
      </c>
      <c r="V43" s="428"/>
    </row>
    <row r="44" spans="1:22" ht="15.75" x14ac:dyDescent="0.25">
      <c r="A44" s="277"/>
      <c r="B44" s="53" t="s">
        <v>39</v>
      </c>
      <c r="C44" s="451">
        <v>19041</v>
      </c>
      <c r="D44" s="34">
        <v>19330</v>
      </c>
      <c r="E44" s="54">
        <f>BEBR2025!B44</f>
        <v>21518</v>
      </c>
      <c r="F44" s="31">
        <f t="shared" si="11"/>
        <v>2477</v>
      </c>
      <c r="G44" s="31">
        <f t="shared" si="12"/>
        <v>2188</v>
      </c>
      <c r="H44" s="32">
        <f t="shared" si="13"/>
        <v>0.1300877054776535</v>
      </c>
      <c r="I44" s="32">
        <f t="shared" si="13"/>
        <v>0.11319192964304191</v>
      </c>
      <c r="J44" s="225"/>
      <c r="L44" s="365" t="s">
        <v>39</v>
      </c>
      <c r="M44" s="428">
        <v>21518</v>
      </c>
      <c r="N44" s="428">
        <v>2477</v>
      </c>
      <c r="O44" s="364">
        <v>19041</v>
      </c>
      <c r="P44" s="429">
        <v>0</v>
      </c>
      <c r="Q44" s="429">
        <v>21518</v>
      </c>
      <c r="S44" s="17" t="str">
        <f t="shared" si="1"/>
        <v>Same</v>
      </c>
      <c r="V44" s="430"/>
    </row>
    <row r="45" spans="1:22" ht="15.75" x14ac:dyDescent="0.25">
      <c r="A45" s="277"/>
      <c r="B45" s="53" t="s">
        <v>40</v>
      </c>
      <c r="C45" s="451">
        <v>11354</v>
      </c>
      <c r="D45" s="34">
        <v>11380</v>
      </c>
      <c r="E45" s="54">
        <f>BEBR2025!B45</f>
        <v>11361</v>
      </c>
      <c r="F45" s="31">
        <f t="shared" si="11"/>
        <v>7</v>
      </c>
      <c r="G45" s="31">
        <f t="shared" si="12"/>
        <v>-19</v>
      </c>
      <c r="H45" s="32">
        <f t="shared" si="13"/>
        <v>6.1652281134401974E-4</v>
      </c>
      <c r="I45" s="32">
        <f t="shared" si="13"/>
        <v>-1.6695957820738138E-3</v>
      </c>
      <c r="J45" s="225"/>
      <c r="L45" s="365" t="s">
        <v>40</v>
      </c>
      <c r="M45" s="428">
        <v>11361</v>
      </c>
      <c r="N45" s="428">
        <v>7</v>
      </c>
      <c r="O45" s="364">
        <v>11354</v>
      </c>
      <c r="P45" s="429">
        <v>0</v>
      </c>
      <c r="Q45" s="429">
        <v>11361</v>
      </c>
      <c r="S45" s="17" t="str">
        <f t="shared" si="1"/>
        <v>Same</v>
      </c>
      <c r="V45" s="428"/>
    </row>
    <row r="46" spans="1:22" ht="15.75" x14ac:dyDescent="0.25">
      <c r="A46" s="277"/>
      <c r="B46" s="53" t="s">
        <v>41</v>
      </c>
      <c r="C46" s="451">
        <v>4509</v>
      </c>
      <c r="D46" s="37">
        <v>4350</v>
      </c>
      <c r="E46" s="54">
        <f>BEBR2025!B46</f>
        <v>5859</v>
      </c>
      <c r="F46" s="31">
        <f t="shared" si="11"/>
        <v>1350</v>
      </c>
      <c r="G46" s="31">
        <f t="shared" si="12"/>
        <v>1509</v>
      </c>
      <c r="H46" s="32">
        <f t="shared" si="13"/>
        <v>0.29940119760479039</v>
      </c>
      <c r="I46" s="32">
        <f t="shared" si="13"/>
        <v>0.34689655172413791</v>
      </c>
      <c r="J46" s="225"/>
      <c r="L46" s="365" t="s">
        <v>41</v>
      </c>
      <c r="M46" s="428">
        <v>5859</v>
      </c>
      <c r="N46" s="428">
        <v>1350</v>
      </c>
      <c r="O46" s="364">
        <v>4509</v>
      </c>
      <c r="P46" s="429">
        <v>0</v>
      </c>
      <c r="Q46" s="429">
        <v>5859</v>
      </c>
      <c r="S46" s="17" t="str">
        <f t="shared" si="1"/>
        <v>Same</v>
      </c>
      <c r="V46" s="428"/>
    </row>
    <row r="47" spans="1:22" ht="15.75" x14ac:dyDescent="0.25">
      <c r="A47" s="277"/>
      <c r="B47" s="53" t="s">
        <v>42</v>
      </c>
      <c r="C47" s="451">
        <v>3010</v>
      </c>
      <c r="D47" s="34">
        <v>2850</v>
      </c>
      <c r="E47" s="54">
        <f>BEBR2025!B47</f>
        <v>3009</v>
      </c>
      <c r="F47" s="31">
        <f t="shared" si="11"/>
        <v>-1</v>
      </c>
      <c r="G47" s="31">
        <f t="shared" si="12"/>
        <v>159</v>
      </c>
      <c r="H47" s="32">
        <f t="shared" si="13"/>
        <v>-3.3222591362126248E-4</v>
      </c>
      <c r="I47" s="32">
        <f t="shared" si="13"/>
        <v>5.5789473684210528E-2</v>
      </c>
      <c r="J47" s="225"/>
      <c r="L47" s="365" t="s">
        <v>42</v>
      </c>
      <c r="M47" s="428">
        <v>3009</v>
      </c>
      <c r="N47" s="428">
        <v>-1</v>
      </c>
      <c r="O47" s="364">
        <v>3010</v>
      </c>
      <c r="P47" s="429">
        <v>0</v>
      </c>
      <c r="Q47" s="429">
        <v>3009</v>
      </c>
      <c r="S47" s="17" t="str">
        <f t="shared" si="1"/>
        <v>Same</v>
      </c>
      <c r="V47" s="428"/>
    </row>
    <row r="48" spans="1:22" ht="15.75" x14ac:dyDescent="0.25">
      <c r="A48" s="277"/>
      <c r="B48" s="53" t="s">
        <v>43</v>
      </c>
      <c r="C48" s="451">
        <v>9019</v>
      </c>
      <c r="D48" s="34">
        <v>8640</v>
      </c>
      <c r="E48" s="54">
        <f>BEBR2025!B48</f>
        <v>8998</v>
      </c>
      <c r="F48" s="31">
        <f t="shared" si="11"/>
        <v>-21</v>
      </c>
      <c r="G48" s="31">
        <f t="shared" si="12"/>
        <v>358</v>
      </c>
      <c r="H48" s="32">
        <f t="shared" si="13"/>
        <v>-2.3284177846767933E-3</v>
      </c>
      <c r="I48" s="32">
        <f t="shared" si="13"/>
        <v>4.1435185185185186E-2</v>
      </c>
      <c r="J48" s="225"/>
      <c r="L48" s="365" t="s">
        <v>43</v>
      </c>
      <c r="M48" s="428">
        <v>8998</v>
      </c>
      <c r="N48" s="428">
        <v>-21</v>
      </c>
      <c r="O48" s="364">
        <v>9019</v>
      </c>
      <c r="P48" s="429">
        <v>0</v>
      </c>
      <c r="Q48" s="429">
        <v>8998</v>
      </c>
      <c r="S48" s="17" t="str">
        <f t="shared" si="1"/>
        <v>Same</v>
      </c>
      <c r="V48" s="428"/>
    </row>
    <row r="49" spans="1:22" ht="15.75" x14ac:dyDescent="0.25">
      <c r="A49" s="277"/>
      <c r="B49" s="53" t="s">
        <v>44</v>
      </c>
      <c r="C49" s="451">
        <v>2949</v>
      </c>
      <c r="D49" s="34">
        <v>2980</v>
      </c>
      <c r="E49" s="54">
        <f>BEBR2025!B49</f>
        <v>3136</v>
      </c>
      <c r="F49" s="31">
        <f t="shared" si="11"/>
        <v>187</v>
      </c>
      <c r="G49" s="31">
        <f t="shared" si="12"/>
        <v>156</v>
      </c>
      <c r="H49" s="32">
        <f t="shared" si="13"/>
        <v>6.3411325873177354E-2</v>
      </c>
      <c r="I49" s="32">
        <f t="shared" si="13"/>
        <v>5.2348993288590606E-2</v>
      </c>
      <c r="J49" s="225"/>
      <c r="L49" s="365" t="s">
        <v>44</v>
      </c>
      <c r="M49" s="428">
        <v>3136</v>
      </c>
      <c r="N49" s="428">
        <v>187</v>
      </c>
      <c r="O49" s="364">
        <v>2949</v>
      </c>
      <c r="P49" s="429">
        <v>0</v>
      </c>
      <c r="Q49" s="429">
        <v>3136</v>
      </c>
      <c r="S49" s="17" t="str">
        <f t="shared" si="1"/>
        <v>Same</v>
      </c>
      <c r="V49" s="428"/>
    </row>
    <row r="50" spans="1:22" ht="15.75" x14ac:dyDescent="0.25">
      <c r="A50" s="277"/>
      <c r="B50" s="53" t="s">
        <v>45</v>
      </c>
      <c r="C50" s="452">
        <v>84678</v>
      </c>
      <c r="D50" s="34">
        <v>83350</v>
      </c>
      <c r="E50" s="54">
        <f>BEBR2025!B50</f>
        <v>88499</v>
      </c>
      <c r="F50" s="31">
        <f t="shared" si="11"/>
        <v>3821</v>
      </c>
      <c r="G50" s="31">
        <f t="shared" si="12"/>
        <v>5149</v>
      </c>
      <c r="H50" s="32">
        <f t="shared" si="13"/>
        <v>4.512388105529181E-2</v>
      </c>
      <c r="I50" s="32">
        <f t="shared" si="13"/>
        <v>6.1775644871025798E-2</v>
      </c>
      <c r="J50" s="225"/>
      <c r="L50" s="365" t="s">
        <v>45</v>
      </c>
      <c r="M50" s="428">
        <v>88499</v>
      </c>
      <c r="N50" s="428">
        <v>3821</v>
      </c>
      <c r="O50" s="467">
        <v>84678</v>
      </c>
      <c r="P50" s="429">
        <v>0</v>
      </c>
      <c r="Q50" s="429">
        <v>88499</v>
      </c>
      <c r="S50" s="17" t="str">
        <f t="shared" si="1"/>
        <v>Same</v>
      </c>
      <c r="V50" s="428"/>
    </row>
    <row r="51" spans="1:22" ht="15.75" x14ac:dyDescent="0.25">
      <c r="A51" s="277"/>
      <c r="B51" s="53" t="s">
        <v>46</v>
      </c>
      <c r="C51" s="451">
        <v>3231</v>
      </c>
      <c r="D51" s="34">
        <v>3110</v>
      </c>
      <c r="E51" s="54">
        <f>BEBR2025!B51</f>
        <v>3334</v>
      </c>
      <c r="F51" s="31">
        <f t="shared" si="11"/>
        <v>103</v>
      </c>
      <c r="G51" s="31">
        <f t="shared" si="12"/>
        <v>224</v>
      </c>
      <c r="H51" s="32">
        <f t="shared" si="13"/>
        <v>3.187867533271433E-2</v>
      </c>
      <c r="I51" s="32">
        <f t="shared" si="13"/>
        <v>7.2025723472668807E-2</v>
      </c>
      <c r="J51" s="225"/>
      <c r="L51" s="365" t="s">
        <v>46</v>
      </c>
      <c r="M51" s="428">
        <v>3334</v>
      </c>
      <c r="N51" s="428">
        <v>103</v>
      </c>
      <c r="O51" s="364">
        <v>3231</v>
      </c>
      <c r="P51" s="429">
        <v>0</v>
      </c>
      <c r="Q51" s="429">
        <v>3334</v>
      </c>
      <c r="S51" s="17" t="str">
        <f t="shared" si="1"/>
        <v>Same</v>
      </c>
      <c r="V51" s="428"/>
    </row>
    <row r="52" spans="1:22" ht="15.75" x14ac:dyDescent="0.25">
      <c r="A52" s="277"/>
      <c r="B52" s="53" t="s">
        <v>47</v>
      </c>
      <c r="C52" s="451">
        <v>681</v>
      </c>
      <c r="D52" s="34">
        <v>670</v>
      </c>
      <c r="E52" s="54">
        <f>BEBR2025!B52</f>
        <v>691</v>
      </c>
      <c r="F52" s="31">
        <f t="shared" si="11"/>
        <v>10</v>
      </c>
      <c r="G52" s="31">
        <f t="shared" si="12"/>
        <v>21</v>
      </c>
      <c r="H52" s="32">
        <f t="shared" si="13"/>
        <v>1.4684287812041116E-2</v>
      </c>
      <c r="I52" s="32">
        <f t="shared" si="13"/>
        <v>3.134328358208955E-2</v>
      </c>
      <c r="J52" s="225"/>
      <c r="L52" s="365" t="s">
        <v>47</v>
      </c>
      <c r="M52" s="428">
        <v>691</v>
      </c>
      <c r="N52" s="428">
        <v>10</v>
      </c>
      <c r="O52" s="364">
        <v>681</v>
      </c>
      <c r="P52" s="429">
        <v>0</v>
      </c>
      <c r="Q52" s="429">
        <v>691</v>
      </c>
      <c r="S52" s="17" t="str">
        <f t="shared" si="1"/>
        <v>Same</v>
      </c>
      <c r="V52" s="428"/>
    </row>
    <row r="53" spans="1:22" ht="15.75" x14ac:dyDescent="0.25">
      <c r="A53" s="277"/>
      <c r="B53" s="53" t="s">
        <v>48</v>
      </c>
      <c r="C53" s="451">
        <v>119760</v>
      </c>
      <c r="D53" s="34">
        <v>115320</v>
      </c>
      <c r="E53" s="54">
        <f>BEBR2025!B53</f>
        <v>146929</v>
      </c>
      <c r="F53" s="31">
        <f t="shared" si="11"/>
        <v>27169</v>
      </c>
      <c r="G53" s="31">
        <f t="shared" si="12"/>
        <v>31609</v>
      </c>
      <c r="H53" s="32">
        <f t="shared" si="13"/>
        <v>0.22686205744822979</v>
      </c>
      <c r="I53" s="32">
        <f t="shared" si="13"/>
        <v>0.27409816163718348</v>
      </c>
      <c r="J53" s="225"/>
      <c r="L53" s="365" t="s">
        <v>48</v>
      </c>
      <c r="M53" s="428">
        <v>146929</v>
      </c>
      <c r="N53" s="428">
        <v>27169</v>
      </c>
      <c r="O53" s="364">
        <v>119760</v>
      </c>
      <c r="P53" s="429">
        <v>0</v>
      </c>
      <c r="Q53" s="429">
        <v>146929</v>
      </c>
      <c r="S53" s="17" t="str">
        <f t="shared" si="1"/>
        <v>Same</v>
      </c>
      <c r="V53" s="428"/>
    </row>
    <row r="54" spans="1:22" ht="15.75" x14ac:dyDescent="0.25">
      <c r="A54" s="277"/>
      <c r="B54" s="53" t="s">
        <v>49</v>
      </c>
      <c r="C54" s="451">
        <v>1200</v>
      </c>
      <c r="D54" s="34">
        <v>1130</v>
      </c>
      <c r="E54" s="54">
        <f>BEBR2025!B54</f>
        <v>1189</v>
      </c>
      <c r="F54" s="31">
        <f t="shared" si="11"/>
        <v>-11</v>
      </c>
      <c r="G54" s="31">
        <f t="shared" si="12"/>
        <v>59</v>
      </c>
      <c r="H54" s="32">
        <f t="shared" si="13"/>
        <v>-9.1666666666666667E-3</v>
      </c>
      <c r="I54" s="32">
        <f t="shared" si="13"/>
        <v>5.2212389380530973E-2</v>
      </c>
      <c r="J54" s="225"/>
      <c r="L54" s="365" t="s">
        <v>49</v>
      </c>
      <c r="M54" s="428">
        <v>1189</v>
      </c>
      <c r="N54" s="428">
        <v>-11</v>
      </c>
      <c r="O54" s="364">
        <v>1200</v>
      </c>
      <c r="P54" s="429">
        <v>0</v>
      </c>
      <c r="Q54" s="429">
        <v>1189</v>
      </c>
      <c r="S54" s="17" t="str">
        <f t="shared" si="1"/>
        <v>Same</v>
      </c>
      <c r="V54" s="428"/>
    </row>
    <row r="55" spans="1:22" ht="15.75" x14ac:dyDescent="0.25">
      <c r="A55" s="277"/>
      <c r="B55" s="53" t="s">
        <v>50</v>
      </c>
      <c r="C55" s="451">
        <v>27678</v>
      </c>
      <c r="D55" s="34">
        <v>27320</v>
      </c>
      <c r="E55" s="54">
        <f>BEBR2025!B55</f>
        <v>30554</v>
      </c>
      <c r="F55" s="31">
        <f t="shared" si="11"/>
        <v>2876</v>
      </c>
      <c r="G55" s="31">
        <f t="shared" si="12"/>
        <v>3234</v>
      </c>
      <c r="H55" s="32">
        <f t="shared" si="13"/>
        <v>0.10390924199725414</v>
      </c>
      <c r="I55" s="32">
        <f t="shared" si="13"/>
        <v>0.11837481698389458</v>
      </c>
      <c r="J55" s="225"/>
      <c r="L55" s="365" t="s">
        <v>50</v>
      </c>
      <c r="M55" s="428">
        <v>30554</v>
      </c>
      <c r="N55" s="428">
        <v>2876</v>
      </c>
      <c r="O55" s="364">
        <v>27678</v>
      </c>
      <c r="P55" s="429">
        <v>0</v>
      </c>
      <c r="Q55" s="429">
        <v>30554</v>
      </c>
      <c r="S55" s="17" t="str">
        <f t="shared" si="1"/>
        <v>Same</v>
      </c>
      <c r="V55" s="428"/>
    </row>
    <row r="56" spans="1:22" ht="15.75" x14ac:dyDescent="0.25">
      <c r="A56" s="277"/>
      <c r="B56" s="53" t="s">
        <v>51</v>
      </c>
      <c r="C56" s="451">
        <v>11226</v>
      </c>
      <c r="D56" s="34">
        <v>10620</v>
      </c>
      <c r="E56" s="54">
        <f>BEBR2025!B56</f>
        <v>11493</v>
      </c>
      <c r="F56" s="31">
        <f t="shared" si="11"/>
        <v>267</v>
      </c>
      <c r="G56" s="31">
        <f t="shared" si="12"/>
        <v>873</v>
      </c>
      <c r="H56" s="32">
        <f t="shared" si="13"/>
        <v>2.3784072688401926E-2</v>
      </c>
      <c r="I56" s="32">
        <f t="shared" si="13"/>
        <v>8.2203389830508469E-2</v>
      </c>
      <c r="J56" s="225"/>
      <c r="L56" s="365" t="s">
        <v>51</v>
      </c>
      <c r="M56" s="428">
        <v>11493</v>
      </c>
      <c r="N56" s="428">
        <v>267</v>
      </c>
      <c r="O56" s="364">
        <v>11226</v>
      </c>
      <c r="P56" s="429">
        <v>0</v>
      </c>
      <c r="Q56" s="429">
        <v>11493</v>
      </c>
      <c r="S56" s="17" t="str">
        <f t="shared" si="1"/>
        <v>Same</v>
      </c>
      <c r="V56" s="428"/>
    </row>
    <row r="57" spans="1:22" ht="15.75" x14ac:dyDescent="0.25">
      <c r="A57" s="277"/>
      <c r="B57" s="53" t="s">
        <v>52</v>
      </c>
      <c r="C57" s="451">
        <v>48789</v>
      </c>
      <c r="D57" s="34">
        <v>47850</v>
      </c>
      <c r="E57" s="54">
        <f>BEBR2025!B57</f>
        <v>51158</v>
      </c>
      <c r="F57" s="31">
        <f t="shared" si="11"/>
        <v>2369</v>
      </c>
      <c r="G57" s="31">
        <f t="shared" si="12"/>
        <v>3308</v>
      </c>
      <c r="H57" s="32">
        <f t="shared" si="13"/>
        <v>4.8556026973293163E-2</v>
      </c>
      <c r="I57" s="32">
        <f t="shared" si="13"/>
        <v>6.9132706374085681E-2</v>
      </c>
      <c r="J57" s="225"/>
      <c r="L57" s="365" t="s">
        <v>52</v>
      </c>
      <c r="M57" s="428">
        <v>51158</v>
      </c>
      <c r="N57" s="428">
        <v>2369</v>
      </c>
      <c r="O57" s="364">
        <v>48789</v>
      </c>
      <c r="P57" s="429">
        <v>82</v>
      </c>
      <c r="Q57" s="429">
        <v>51076</v>
      </c>
      <c r="S57" s="17" t="str">
        <f t="shared" si="1"/>
        <v>Same</v>
      </c>
      <c r="V57" s="428"/>
    </row>
    <row r="58" spans="1:22" ht="15.75" x14ac:dyDescent="0.25">
      <c r="A58" s="277"/>
      <c r="B58" s="53" t="s">
        <v>53</v>
      </c>
      <c r="C58" s="451">
        <v>25924</v>
      </c>
      <c r="D58" s="34">
        <v>23610</v>
      </c>
      <c r="E58" s="54">
        <f>BEBR2025!B58</f>
        <v>32372</v>
      </c>
      <c r="F58" s="31">
        <f t="shared" si="11"/>
        <v>6448</v>
      </c>
      <c r="G58" s="31">
        <f t="shared" si="12"/>
        <v>8762</v>
      </c>
      <c r="H58" s="32">
        <f t="shared" si="13"/>
        <v>0.24872704829501621</v>
      </c>
      <c r="I58" s="32">
        <f t="shared" si="13"/>
        <v>0.3711139347734011</v>
      </c>
      <c r="J58" s="225"/>
      <c r="L58" s="365" t="s">
        <v>53</v>
      </c>
      <c r="M58" s="428">
        <v>32372</v>
      </c>
      <c r="N58" s="428">
        <v>6448</v>
      </c>
      <c r="O58" s="364">
        <v>25924</v>
      </c>
      <c r="P58" s="429">
        <v>0</v>
      </c>
      <c r="Q58" s="429">
        <v>32372</v>
      </c>
      <c r="S58" s="17" t="str">
        <f t="shared" si="1"/>
        <v>Same</v>
      </c>
      <c r="V58" s="428"/>
    </row>
    <row r="59" spans="1:22" ht="15.75" x14ac:dyDescent="0.25">
      <c r="A59" s="277"/>
      <c r="B59" s="53" t="s">
        <v>19</v>
      </c>
      <c r="C59" s="451">
        <v>223591</v>
      </c>
      <c r="D59" s="34">
        <v>221730</v>
      </c>
      <c r="E59" s="54">
        <f>BEBR2025!B59</f>
        <v>237813</v>
      </c>
      <c r="F59" s="31">
        <f t="shared" si="11"/>
        <v>14222</v>
      </c>
      <c r="G59" s="31">
        <f t="shared" si="12"/>
        <v>16083</v>
      </c>
      <c r="H59" s="32">
        <f t="shared" si="13"/>
        <v>6.3607211381495679E-2</v>
      </c>
      <c r="I59" s="32">
        <f t="shared" si="13"/>
        <v>7.2534163171424706E-2</v>
      </c>
      <c r="J59" s="225"/>
      <c r="L59" s="365" t="s">
        <v>143</v>
      </c>
      <c r="M59" s="428">
        <v>237813</v>
      </c>
      <c r="N59" s="428">
        <v>14222</v>
      </c>
      <c r="O59" s="364">
        <v>223591</v>
      </c>
      <c r="P59" s="429">
        <v>74</v>
      </c>
      <c r="Q59" s="429">
        <v>237739</v>
      </c>
      <c r="S59" s="17" t="str">
        <f t="shared" si="1"/>
        <v>Same</v>
      </c>
      <c r="V59" s="428"/>
    </row>
    <row r="60" spans="1:22" ht="15.75" x14ac:dyDescent="0.25">
      <c r="A60" s="277"/>
      <c r="B60" s="231"/>
      <c r="C60" s="458" t="s">
        <v>516</v>
      </c>
      <c r="D60" s="232"/>
      <c r="E60" s="476" t="str">
        <f>BEBR2025!B60</f>
        <v/>
      </c>
      <c r="F60" s="229"/>
      <c r="G60" s="229"/>
      <c r="H60" s="230"/>
      <c r="I60" s="230"/>
      <c r="J60" s="225"/>
      <c r="L60" s="365" t="s">
        <v>516</v>
      </c>
      <c r="M60" s="428" t="s">
        <v>516</v>
      </c>
      <c r="N60" s="428" t="s">
        <v>516</v>
      </c>
      <c r="O60" s="364" t="s">
        <v>516</v>
      </c>
      <c r="P60" s="429" t="s">
        <v>516</v>
      </c>
      <c r="Q60" s="429" t="s">
        <v>516</v>
      </c>
      <c r="V60" s="428"/>
    </row>
    <row r="61" spans="1:22" ht="15.75" x14ac:dyDescent="0.25">
      <c r="A61" s="277"/>
      <c r="B61" s="264" t="s">
        <v>604</v>
      </c>
      <c r="C61" s="458">
        <v>1944375</v>
      </c>
      <c r="D61" s="260">
        <v>1919600</v>
      </c>
      <c r="E61" s="476">
        <f>BEBR2025!B61</f>
        <v>1993535</v>
      </c>
      <c r="F61" s="262">
        <f t="shared" ref="F61:F95" si="14">E61-C61</f>
        <v>49160</v>
      </c>
      <c r="G61" s="262">
        <f t="shared" ref="G61:G95" si="15">E61-D61</f>
        <v>73935</v>
      </c>
      <c r="H61" s="263">
        <f t="shared" ref="H61:I76" si="16">F61/C61</f>
        <v>2.5283188685310189E-2</v>
      </c>
      <c r="I61" s="263">
        <f t="shared" si="16"/>
        <v>3.8515836632631799E-2</v>
      </c>
      <c r="J61" s="225"/>
      <c r="L61" s="363" t="s">
        <v>523</v>
      </c>
      <c r="M61" s="428">
        <v>1993535</v>
      </c>
      <c r="N61" s="428">
        <v>49160</v>
      </c>
      <c r="O61" s="364">
        <v>1944375</v>
      </c>
      <c r="P61" s="429">
        <v>894</v>
      </c>
      <c r="Q61" s="429">
        <v>1992641</v>
      </c>
      <c r="S61" s="17" t="str">
        <f t="shared" si="1"/>
        <v>Different</v>
      </c>
      <c r="V61" s="428"/>
    </row>
    <row r="62" spans="1:22" ht="15.75" x14ac:dyDescent="0.25">
      <c r="A62" s="277"/>
      <c r="B62" s="53" t="s">
        <v>55</v>
      </c>
      <c r="C62" s="451">
        <v>57833</v>
      </c>
      <c r="D62" s="34">
        <v>58740</v>
      </c>
      <c r="E62" s="54">
        <f>BEBR2025!B62</f>
        <v>57933</v>
      </c>
      <c r="F62" s="31">
        <f t="shared" si="14"/>
        <v>100</v>
      </c>
      <c r="G62" s="31">
        <f t="shared" si="15"/>
        <v>-807</v>
      </c>
      <c r="H62" s="32">
        <f t="shared" si="16"/>
        <v>1.7291165943319558E-3</v>
      </c>
      <c r="I62" s="32">
        <f t="shared" si="16"/>
        <v>-1.3738508682328907E-2</v>
      </c>
      <c r="J62" s="225"/>
      <c r="L62" s="365" t="s">
        <v>55</v>
      </c>
      <c r="M62" s="428">
        <v>57933</v>
      </c>
      <c r="N62" s="428">
        <v>100</v>
      </c>
      <c r="O62" s="364">
        <v>57833</v>
      </c>
      <c r="P62" s="429">
        <v>0</v>
      </c>
      <c r="Q62" s="429">
        <v>57933</v>
      </c>
      <c r="S62" s="17" t="str">
        <f t="shared" si="1"/>
        <v>Same</v>
      </c>
      <c r="V62" s="428"/>
    </row>
    <row r="63" spans="1:22" ht="15.75" x14ac:dyDescent="0.25">
      <c r="A63" s="277"/>
      <c r="B63" s="53" t="s">
        <v>56</v>
      </c>
      <c r="C63" s="451">
        <v>34401</v>
      </c>
      <c r="D63" s="34">
        <v>33990</v>
      </c>
      <c r="E63" s="54">
        <f>BEBR2025!B63</f>
        <v>35011</v>
      </c>
      <c r="F63" s="31">
        <f t="shared" si="14"/>
        <v>610</v>
      </c>
      <c r="G63" s="31">
        <f t="shared" si="15"/>
        <v>1021</v>
      </c>
      <c r="H63" s="32">
        <f t="shared" si="16"/>
        <v>1.7732042673178107E-2</v>
      </c>
      <c r="I63" s="32">
        <f t="shared" si="16"/>
        <v>3.0038246543100913E-2</v>
      </c>
      <c r="J63" s="225"/>
      <c r="L63" s="365" t="s">
        <v>56</v>
      </c>
      <c r="M63" s="428">
        <v>35011</v>
      </c>
      <c r="N63" s="428">
        <v>610</v>
      </c>
      <c r="O63" s="364">
        <v>34401</v>
      </c>
      <c r="P63" s="429">
        <v>5</v>
      </c>
      <c r="Q63" s="429">
        <v>35006</v>
      </c>
      <c r="S63" s="17" t="str">
        <f t="shared" si="1"/>
        <v>Same</v>
      </c>
      <c r="V63" s="428"/>
    </row>
    <row r="64" spans="1:22" ht="15.75" x14ac:dyDescent="0.25">
      <c r="A64" s="277"/>
      <c r="B64" s="53" t="s">
        <v>57</v>
      </c>
      <c r="C64" s="451">
        <v>134394</v>
      </c>
      <c r="D64" s="34">
        <v>129070</v>
      </c>
      <c r="E64" s="54">
        <f>BEBR2025!B64</f>
        <v>136062</v>
      </c>
      <c r="F64" s="31">
        <f t="shared" si="14"/>
        <v>1668</v>
      </c>
      <c r="G64" s="31">
        <f t="shared" si="15"/>
        <v>6992</v>
      </c>
      <c r="H64" s="32">
        <f t="shared" si="16"/>
        <v>1.2411268360194651E-2</v>
      </c>
      <c r="I64" s="32">
        <f t="shared" si="16"/>
        <v>5.4172154644766407E-2</v>
      </c>
      <c r="J64" s="225"/>
      <c r="L64" s="365" t="s">
        <v>57</v>
      </c>
      <c r="M64" s="428">
        <v>136062</v>
      </c>
      <c r="N64" s="428">
        <v>1668</v>
      </c>
      <c r="O64" s="364">
        <v>134394</v>
      </c>
      <c r="P64" s="429">
        <v>0</v>
      </c>
      <c r="Q64" s="429">
        <v>136062</v>
      </c>
      <c r="S64" s="17" t="str">
        <f t="shared" si="1"/>
        <v>Same</v>
      </c>
      <c r="V64" s="428"/>
    </row>
    <row r="65" spans="1:22" ht="15.75" x14ac:dyDescent="0.25">
      <c r="A65" s="277"/>
      <c r="B65" s="53" t="s">
        <v>58</v>
      </c>
      <c r="C65" s="451">
        <v>31723</v>
      </c>
      <c r="D65" s="34">
        <v>31770</v>
      </c>
      <c r="E65" s="54">
        <f>BEBR2025!B65</f>
        <v>34034</v>
      </c>
      <c r="F65" s="31">
        <f t="shared" si="14"/>
        <v>2311</v>
      </c>
      <c r="G65" s="31">
        <f t="shared" si="15"/>
        <v>2264</v>
      </c>
      <c r="H65" s="32">
        <f t="shared" si="16"/>
        <v>7.2849352205024739E-2</v>
      </c>
      <c r="I65" s="32">
        <f t="shared" si="16"/>
        <v>7.1262197041233863E-2</v>
      </c>
      <c r="J65" s="225"/>
      <c r="L65" s="365" t="s">
        <v>58</v>
      </c>
      <c r="M65" s="428">
        <v>34034</v>
      </c>
      <c r="N65" s="428">
        <v>2311</v>
      </c>
      <c r="O65" s="364">
        <v>31723</v>
      </c>
      <c r="P65" s="429">
        <v>0</v>
      </c>
      <c r="Q65" s="429">
        <v>34034</v>
      </c>
      <c r="S65" s="17" t="str">
        <f t="shared" si="1"/>
        <v>Same</v>
      </c>
      <c r="V65" s="428"/>
    </row>
    <row r="66" spans="1:22" ht="15.75" x14ac:dyDescent="0.25">
      <c r="A66" s="277"/>
      <c r="B66" s="53" t="s">
        <v>59</v>
      </c>
      <c r="C66" s="451">
        <v>105691</v>
      </c>
      <c r="D66" s="34">
        <v>104250</v>
      </c>
      <c r="E66" s="54">
        <f>BEBR2025!B66</f>
        <v>107914</v>
      </c>
      <c r="F66" s="31">
        <f t="shared" si="14"/>
        <v>2223</v>
      </c>
      <c r="G66" s="31">
        <f t="shared" si="15"/>
        <v>3664</v>
      </c>
      <c r="H66" s="32">
        <f t="shared" si="16"/>
        <v>2.1033011325467636E-2</v>
      </c>
      <c r="I66" s="32">
        <f t="shared" si="16"/>
        <v>3.5146282973621101E-2</v>
      </c>
      <c r="J66" s="225"/>
      <c r="L66" s="365" t="s">
        <v>59</v>
      </c>
      <c r="M66" s="428">
        <v>107914</v>
      </c>
      <c r="N66" s="428">
        <v>2223</v>
      </c>
      <c r="O66" s="364">
        <v>105691</v>
      </c>
      <c r="P66" s="429">
        <v>41</v>
      </c>
      <c r="Q66" s="429">
        <v>107873</v>
      </c>
      <c r="S66" s="17" t="str">
        <f t="shared" si="1"/>
        <v>Same</v>
      </c>
      <c r="V66" s="428"/>
    </row>
    <row r="67" spans="1:22" ht="15.75" x14ac:dyDescent="0.25">
      <c r="A67" s="279"/>
      <c r="B67" s="274"/>
      <c r="C67" s="461"/>
      <c r="D67" s="270"/>
      <c r="E67" s="228"/>
      <c r="F67" s="272"/>
      <c r="G67" s="272"/>
      <c r="H67" s="273"/>
      <c r="I67" s="273"/>
      <c r="J67" s="269"/>
      <c r="L67" s="375"/>
      <c r="M67" s="428">
        <v>87712</v>
      </c>
      <c r="N67" s="428">
        <v>853</v>
      </c>
      <c r="O67" s="470"/>
      <c r="P67" s="429">
        <v>0</v>
      </c>
      <c r="Q67" s="429">
        <v>87712</v>
      </c>
      <c r="R67" s="376"/>
      <c r="S67" s="376"/>
      <c r="V67" s="428"/>
    </row>
    <row r="68" spans="1:22" ht="15.75" x14ac:dyDescent="0.25">
      <c r="A68" s="278"/>
      <c r="B68" s="312" t="s">
        <v>605</v>
      </c>
      <c r="C68" s="461"/>
      <c r="D68" s="265"/>
      <c r="E68" s="228"/>
      <c r="F68" s="267"/>
      <c r="G68" s="267"/>
      <c r="H68" s="268"/>
      <c r="I68" s="268"/>
      <c r="J68" s="246"/>
      <c r="L68" s="375"/>
      <c r="M68" s="428">
        <v>192338</v>
      </c>
      <c r="N68" s="428">
        <v>9578</v>
      </c>
      <c r="O68" s="470"/>
      <c r="P68" s="429">
        <v>63</v>
      </c>
      <c r="Q68" s="429">
        <v>192275</v>
      </c>
      <c r="R68" s="376"/>
      <c r="S68" s="376"/>
      <c r="V68" s="428"/>
    </row>
    <row r="69" spans="1:22" ht="15.75" x14ac:dyDescent="0.25">
      <c r="A69" s="277"/>
      <c r="B69" s="53" t="s">
        <v>61</v>
      </c>
      <c r="C69" s="451">
        <v>86859</v>
      </c>
      <c r="D69" s="34">
        <v>79500</v>
      </c>
      <c r="E69" s="54">
        <f>BEBR2025!B67</f>
        <v>87712</v>
      </c>
      <c r="F69" s="31">
        <f t="shared" ref="F69" si="17">E69-C69</f>
        <v>853</v>
      </c>
      <c r="G69" s="31">
        <f t="shared" ref="G69" si="18">E69-D69</f>
        <v>8212</v>
      </c>
      <c r="H69" s="32">
        <f t="shared" ref="H69:I69" si="19">F69/C69</f>
        <v>9.820513706121416E-3</v>
      </c>
      <c r="I69" s="32">
        <f t="shared" si="19"/>
        <v>0.10329559748427673</v>
      </c>
      <c r="J69" s="225"/>
      <c r="L69" s="365" t="s">
        <v>61</v>
      </c>
      <c r="M69" s="428">
        <v>41819</v>
      </c>
      <c r="N69" s="428">
        <v>602</v>
      </c>
      <c r="O69" s="364">
        <v>86859</v>
      </c>
      <c r="P69" s="429">
        <v>0</v>
      </c>
      <c r="Q69" s="429">
        <v>41819</v>
      </c>
      <c r="S69" s="17" t="str">
        <f t="shared" ref="S69:S134" si="20">IF(L69=B69,"Same","Different")</f>
        <v>Same</v>
      </c>
      <c r="V69" s="428"/>
    </row>
    <row r="70" spans="1:22" ht="15.75" x14ac:dyDescent="0.25">
      <c r="A70" s="277"/>
      <c r="B70" s="53" t="s">
        <v>62</v>
      </c>
      <c r="C70" s="451">
        <v>182760</v>
      </c>
      <c r="D70" s="34">
        <v>186220</v>
      </c>
      <c r="E70" s="54">
        <f>BEBR2025!B68</f>
        <v>192338</v>
      </c>
      <c r="F70" s="31">
        <f t="shared" si="14"/>
        <v>9578</v>
      </c>
      <c r="G70" s="31">
        <f t="shared" si="15"/>
        <v>6118</v>
      </c>
      <c r="H70" s="32">
        <f>F70/C70</f>
        <v>5.2407528999781135E-2</v>
      </c>
      <c r="I70" s="32">
        <f>G70/D70</f>
        <v>3.2853614004940392E-2</v>
      </c>
      <c r="J70" s="225"/>
      <c r="L70" s="365" t="s">
        <v>62</v>
      </c>
      <c r="M70" s="428">
        <v>1978</v>
      </c>
      <c r="N70" s="428">
        <v>-9</v>
      </c>
      <c r="O70" s="364">
        <v>182760</v>
      </c>
      <c r="P70" s="429">
        <v>0</v>
      </c>
      <c r="Q70" s="429">
        <v>1978</v>
      </c>
      <c r="S70" s="17" t="str">
        <f t="shared" si="20"/>
        <v>Same</v>
      </c>
      <c r="V70" s="428"/>
    </row>
    <row r="71" spans="1:22" ht="15.75" x14ac:dyDescent="0.25">
      <c r="A71" s="277"/>
      <c r="B71" s="53" t="s">
        <v>63</v>
      </c>
      <c r="C71" s="451">
        <v>41217</v>
      </c>
      <c r="D71" s="34">
        <v>39830</v>
      </c>
      <c r="E71" s="54">
        <f>BEBR2025!B69</f>
        <v>41819</v>
      </c>
      <c r="F71" s="31">
        <f t="shared" si="14"/>
        <v>602</v>
      </c>
      <c r="G71" s="31">
        <f t="shared" si="15"/>
        <v>1989</v>
      </c>
      <c r="H71" s="32">
        <f t="shared" si="16"/>
        <v>1.4605623893053837E-2</v>
      </c>
      <c r="I71" s="32">
        <f t="shared" si="16"/>
        <v>4.9937233241275421E-2</v>
      </c>
      <c r="J71" s="225"/>
      <c r="L71" s="365" t="s">
        <v>63</v>
      </c>
      <c r="M71" s="428">
        <v>156997</v>
      </c>
      <c r="N71" s="428">
        <v>3930</v>
      </c>
      <c r="O71" s="364">
        <v>41217</v>
      </c>
      <c r="P71" s="429">
        <v>0</v>
      </c>
      <c r="Q71" s="429">
        <v>156997</v>
      </c>
      <c r="S71" s="17" t="str">
        <f t="shared" si="20"/>
        <v>Same</v>
      </c>
      <c r="V71" s="428"/>
    </row>
    <row r="72" spans="1:22" ht="15.75" x14ac:dyDescent="0.25">
      <c r="A72" s="277"/>
      <c r="B72" s="53" t="s">
        <v>64</v>
      </c>
      <c r="C72" s="451">
        <v>1987</v>
      </c>
      <c r="D72" s="34">
        <v>1940</v>
      </c>
      <c r="E72" s="54">
        <f>BEBR2025!B70</f>
        <v>1978</v>
      </c>
      <c r="F72" s="31">
        <f t="shared" si="14"/>
        <v>-9</v>
      </c>
      <c r="G72" s="31">
        <f t="shared" si="15"/>
        <v>38</v>
      </c>
      <c r="H72" s="32">
        <f t="shared" si="16"/>
        <v>-4.5294413688978363E-3</v>
      </c>
      <c r="I72" s="32">
        <f t="shared" si="16"/>
        <v>1.9587628865979381E-2</v>
      </c>
      <c r="J72" s="225"/>
      <c r="L72" s="365" t="s">
        <v>64</v>
      </c>
      <c r="M72" s="428">
        <v>6187</v>
      </c>
      <c r="N72" s="428">
        <v>-11</v>
      </c>
      <c r="O72" s="364">
        <v>1987</v>
      </c>
      <c r="P72" s="429">
        <v>0</v>
      </c>
      <c r="Q72" s="429">
        <v>6187</v>
      </c>
      <c r="S72" s="17" t="str">
        <f t="shared" si="20"/>
        <v>Same</v>
      </c>
      <c r="V72" s="428"/>
    </row>
    <row r="73" spans="1:22" ht="15.75" x14ac:dyDescent="0.25">
      <c r="A73" s="277"/>
      <c r="B73" s="53" t="s">
        <v>65</v>
      </c>
      <c r="C73" s="451">
        <v>153067</v>
      </c>
      <c r="D73" s="34">
        <v>150880</v>
      </c>
      <c r="E73" s="54">
        <f>BEBR2025!B71</f>
        <v>156997</v>
      </c>
      <c r="F73" s="31">
        <f t="shared" si="14"/>
        <v>3930</v>
      </c>
      <c r="G73" s="31">
        <f t="shared" si="15"/>
        <v>6117</v>
      </c>
      <c r="H73" s="32">
        <f t="shared" si="16"/>
        <v>2.5675031195489556E-2</v>
      </c>
      <c r="I73" s="32">
        <f t="shared" si="16"/>
        <v>4.0542152704135734E-2</v>
      </c>
      <c r="J73" s="225"/>
      <c r="L73" s="365" t="s">
        <v>65</v>
      </c>
      <c r="M73" s="428">
        <v>36647</v>
      </c>
      <c r="N73" s="428">
        <v>693</v>
      </c>
      <c r="O73" s="364">
        <v>153067</v>
      </c>
      <c r="P73" s="429">
        <v>0</v>
      </c>
      <c r="Q73" s="429">
        <v>36647</v>
      </c>
      <c r="S73" s="17" t="str">
        <f t="shared" si="20"/>
        <v>Same</v>
      </c>
      <c r="V73" s="428"/>
    </row>
    <row r="74" spans="1:22" ht="15.75" x14ac:dyDescent="0.25">
      <c r="A74" s="277"/>
      <c r="B74" s="53" t="s">
        <v>606</v>
      </c>
      <c r="C74" s="451">
        <v>6198</v>
      </c>
      <c r="D74" s="34">
        <v>6240</v>
      </c>
      <c r="E74" s="54">
        <f>BEBR2025!B72</f>
        <v>6187</v>
      </c>
      <c r="F74" s="31">
        <f t="shared" si="14"/>
        <v>-11</v>
      </c>
      <c r="G74" s="31">
        <f t="shared" si="15"/>
        <v>-53</v>
      </c>
      <c r="H74" s="32">
        <f t="shared" si="16"/>
        <v>-1.7747660535656663E-3</v>
      </c>
      <c r="I74" s="32">
        <f t="shared" si="16"/>
        <v>-8.4935897435897429E-3</v>
      </c>
      <c r="J74" s="225"/>
      <c r="L74" s="365" t="s">
        <v>66</v>
      </c>
      <c r="M74" s="428">
        <v>74772</v>
      </c>
      <c r="N74" s="428">
        <v>290</v>
      </c>
      <c r="O74" s="364">
        <v>6198</v>
      </c>
      <c r="P74" s="429">
        <v>0</v>
      </c>
      <c r="Q74" s="429">
        <v>74772</v>
      </c>
      <c r="S74" s="17" t="str">
        <f t="shared" si="20"/>
        <v>Same</v>
      </c>
      <c r="V74" s="428"/>
    </row>
    <row r="75" spans="1:22" ht="15.75" x14ac:dyDescent="0.25">
      <c r="A75" s="277"/>
      <c r="B75" s="53" t="s">
        <v>67</v>
      </c>
      <c r="C75" s="451">
        <v>35954</v>
      </c>
      <c r="D75" s="34">
        <v>36710</v>
      </c>
      <c r="E75" s="54">
        <f>BEBR2025!B73</f>
        <v>36647</v>
      </c>
      <c r="F75" s="31">
        <f t="shared" si="14"/>
        <v>693</v>
      </c>
      <c r="G75" s="31">
        <f t="shared" si="15"/>
        <v>-63</v>
      </c>
      <c r="H75" s="32">
        <f t="shared" si="16"/>
        <v>1.9274628692217834E-2</v>
      </c>
      <c r="I75" s="32">
        <f t="shared" si="16"/>
        <v>-1.7161536366112776E-3</v>
      </c>
      <c r="J75" s="225"/>
      <c r="L75" s="365" t="s">
        <v>67</v>
      </c>
      <c r="M75" s="428">
        <v>31</v>
      </c>
      <c r="N75" s="428">
        <v>-2</v>
      </c>
      <c r="O75" s="364">
        <v>35954</v>
      </c>
      <c r="P75" s="429">
        <v>0</v>
      </c>
      <c r="Q75" s="429">
        <v>31</v>
      </c>
      <c r="S75" s="17" t="str">
        <f t="shared" si="20"/>
        <v>Same</v>
      </c>
      <c r="V75" s="428"/>
    </row>
    <row r="76" spans="1:22" ht="15.75" x14ac:dyDescent="0.25">
      <c r="A76" s="277"/>
      <c r="B76" s="53" t="s">
        <v>68</v>
      </c>
      <c r="C76" s="451">
        <v>74482</v>
      </c>
      <c r="D76" s="34">
        <v>72410</v>
      </c>
      <c r="E76" s="54">
        <f>BEBR2025!B74</f>
        <v>74772</v>
      </c>
      <c r="F76" s="31">
        <f t="shared" si="14"/>
        <v>290</v>
      </c>
      <c r="G76" s="31">
        <f t="shared" si="15"/>
        <v>2362</v>
      </c>
      <c r="H76" s="32">
        <f t="shared" si="16"/>
        <v>3.8935581751295615E-3</v>
      </c>
      <c r="I76" s="32">
        <f t="shared" si="16"/>
        <v>3.2619803894489714E-2</v>
      </c>
      <c r="J76" s="225"/>
      <c r="L76" s="365" t="s">
        <v>68</v>
      </c>
      <c r="M76" s="428">
        <v>10454</v>
      </c>
      <c r="N76" s="428">
        <v>-32</v>
      </c>
      <c r="O76" s="364">
        <v>74482</v>
      </c>
      <c r="P76" s="429">
        <v>0</v>
      </c>
      <c r="Q76" s="429">
        <v>10454</v>
      </c>
      <c r="S76" s="17" t="str">
        <f t="shared" si="20"/>
        <v>Same</v>
      </c>
      <c r="V76" s="428"/>
    </row>
    <row r="77" spans="1:22" ht="15.75" x14ac:dyDescent="0.25">
      <c r="A77" s="277"/>
      <c r="B77" s="53" t="s">
        <v>69</v>
      </c>
      <c r="C77" s="451">
        <v>33</v>
      </c>
      <c r="D77" s="34">
        <v>30</v>
      </c>
      <c r="E77" s="54">
        <f>BEBR2025!B75</f>
        <v>31</v>
      </c>
      <c r="F77" s="31">
        <f t="shared" si="14"/>
        <v>-2</v>
      </c>
      <c r="G77" s="31">
        <f t="shared" si="15"/>
        <v>1</v>
      </c>
      <c r="H77" s="32">
        <f t="shared" ref="H77:I95" si="21">F77/C77</f>
        <v>-6.0606060606060608E-2</v>
      </c>
      <c r="I77" s="32">
        <f t="shared" si="21"/>
        <v>3.3333333333333333E-2</v>
      </c>
      <c r="J77" s="225"/>
      <c r="L77" s="365" t="s">
        <v>69</v>
      </c>
      <c r="M77" s="428">
        <v>58727</v>
      </c>
      <c r="N77" s="428">
        <v>15</v>
      </c>
      <c r="O77" s="364">
        <v>33</v>
      </c>
      <c r="P77" s="429">
        <v>0</v>
      </c>
      <c r="Q77" s="429">
        <v>58727</v>
      </c>
      <c r="S77" s="17" t="str">
        <f t="shared" si="20"/>
        <v>Same</v>
      </c>
      <c r="V77" s="428"/>
    </row>
    <row r="78" spans="1:22" ht="15.75" x14ac:dyDescent="0.25">
      <c r="A78" s="277"/>
      <c r="B78" s="53" t="s">
        <v>70</v>
      </c>
      <c r="C78" s="451">
        <v>10486</v>
      </c>
      <c r="D78" s="34">
        <v>10590</v>
      </c>
      <c r="E78" s="54">
        <f>BEBR2025!B76</f>
        <v>10454</v>
      </c>
      <c r="F78" s="31">
        <f t="shared" si="14"/>
        <v>-32</v>
      </c>
      <c r="G78" s="31">
        <f t="shared" si="15"/>
        <v>-136</v>
      </c>
      <c r="H78" s="32">
        <f t="shared" si="21"/>
        <v>-3.0516879649055886E-3</v>
      </c>
      <c r="I78" s="32">
        <f t="shared" si="21"/>
        <v>-1.2842304060434372E-2</v>
      </c>
      <c r="J78" s="225"/>
      <c r="L78" s="365" t="s">
        <v>70</v>
      </c>
      <c r="M78" s="428">
        <v>140807</v>
      </c>
      <c r="N78" s="428">
        <v>6086</v>
      </c>
      <c r="O78" s="364">
        <v>10486</v>
      </c>
      <c r="P78" s="429">
        <v>0</v>
      </c>
      <c r="Q78" s="429">
        <v>140807</v>
      </c>
      <c r="S78" s="17" t="str">
        <f t="shared" si="20"/>
        <v>Same</v>
      </c>
      <c r="V78" s="428"/>
    </row>
    <row r="79" spans="1:22" ht="15.75" x14ac:dyDescent="0.25">
      <c r="A79" s="277"/>
      <c r="B79" s="53" t="s">
        <v>71</v>
      </c>
      <c r="C79" s="451">
        <v>58712</v>
      </c>
      <c r="D79" s="34">
        <v>59120</v>
      </c>
      <c r="E79" s="54">
        <f>BEBR2025!B77</f>
        <v>58727</v>
      </c>
      <c r="F79" s="31">
        <f t="shared" si="14"/>
        <v>15</v>
      </c>
      <c r="G79" s="31">
        <f t="shared" si="15"/>
        <v>-393</v>
      </c>
      <c r="H79" s="32">
        <f t="shared" si="21"/>
        <v>2.554843984194032E-4</v>
      </c>
      <c r="I79" s="32">
        <f t="shared" si="21"/>
        <v>-6.6474966170500674E-3</v>
      </c>
      <c r="J79" s="225"/>
      <c r="L79" s="365" t="s">
        <v>71</v>
      </c>
      <c r="M79" s="428">
        <v>44888</v>
      </c>
      <c r="N79" s="428">
        <v>94</v>
      </c>
      <c r="O79" s="364">
        <v>58712</v>
      </c>
      <c r="P79" s="429">
        <v>0</v>
      </c>
      <c r="Q79" s="429">
        <v>44888</v>
      </c>
      <c r="S79" s="17" t="str">
        <f t="shared" si="20"/>
        <v>Same</v>
      </c>
      <c r="V79" s="428"/>
    </row>
    <row r="80" spans="1:22" ht="15.75" x14ac:dyDescent="0.25">
      <c r="A80" s="277"/>
      <c r="B80" s="53" t="s">
        <v>72</v>
      </c>
      <c r="C80" s="451">
        <v>134721</v>
      </c>
      <c r="D80" s="34">
        <v>138840</v>
      </c>
      <c r="E80" s="54">
        <f>BEBR2025!B78</f>
        <v>140807</v>
      </c>
      <c r="F80" s="31">
        <f t="shared" si="14"/>
        <v>6086</v>
      </c>
      <c r="G80" s="31">
        <f t="shared" si="15"/>
        <v>1967</v>
      </c>
      <c r="H80" s="32">
        <f t="shared" si="21"/>
        <v>4.5174842823316338E-2</v>
      </c>
      <c r="I80" s="32">
        <f t="shared" si="21"/>
        <v>1.416738692019591E-2</v>
      </c>
      <c r="J80" s="225"/>
      <c r="L80" s="365" t="s">
        <v>72</v>
      </c>
      <c r="M80" s="428">
        <v>46465</v>
      </c>
      <c r="N80" s="428">
        <v>2236</v>
      </c>
      <c r="O80" s="364">
        <v>134721</v>
      </c>
      <c r="P80" s="429">
        <v>0</v>
      </c>
      <c r="Q80" s="429">
        <v>46465</v>
      </c>
      <c r="S80" s="17" t="str">
        <f t="shared" si="20"/>
        <v>Same</v>
      </c>
      <c r="V80" s="428"/>
    </row>
    <row r="81" spans="1:22" ht="15.75" x14ac:dyDescent="0.25">
      <c r="A81" s="277"/>
      <c r="B81" s="53" t="s">
        <v>73</v>
      </c>
      <c r="C81" s="451">
        <v>44794</v>
      </c>
      <c r="D81" s="34">
        <v>45210</v>
      </c>
      <c r="E81" s="54">
        <f>BEBR2025!B79</f>
        <v>44888</v>
      </c>
      <c r="F81" s="31">
        <f t="shared" si="14"/>
        <v>94</v>
      </c>
      <c r="G81" s="31">
        <f t="shared" si="15"/>
        <v>-322</v>
      </c>
      <c r="H81" s="32">
        <f t="shared" si="21"/>
        <v>2.0984953341965443E-3</v>
      </c>
      <c r="I81" s="32">
        <f t="shared" si="21"/>
        <v>-7.1223180712231809E-3</v>
      </c>
      <c r="J81" s="225"/>
      <c r="L81" s="365" t="s">
        <v>73</v>
      </c>
      <c r="M81" s="428">
        <v>38427</v>
      </c>
      <c r="N81" s="428">
        <v>3757</v>
      </c>
      <c r="O81" s="364">
        <v>44794</v>
      </c>
      <c r="P81" s="429">
        <v>0</v>
      </c>
      <c r="Q81" s="429">
        <v>38427</v>
      </c>
      <c r="S81" s="17" t="str">
        <f t="shared" si="20"/>
        <v>Same</v>
      </c>
      <c r="V81" s="428"/>
    </row>
    <row r="82" spans="1:22" ht="15.75" x14ac:dyDescent="0.25">
      <c r="A82" s="277"/>
      <c r="B82" s="53" t="s">
        <v>74</v>
      </c>
      <c r="C82" s="451">
        <v>44229</v>
      </c>
      <c r="D82" s="34">
        <v>45580</v>
      </c>
      <c r="E82" s="54">
        <f>BEBR2025!B80</f>
        <v>46465</v>
      </c>
      <c r="F82" s="31">
        <f t="shared" si="14"/>
        <v>2236</v>
      </c>
      <c r="G82" s="31">
        <f t="shared" si="15"/>
        <v>885</v>
      </c>
      <c r="H82" s="32">
        <f t="shared" si="21"/>
        <v>5.0555065680888106E-2</v>
      </c>
      <c r="I82" s="32">
        <f t="shared" si="21"/>
        <v>1.9416410706450199E-2</v>
      </c>
      <c r="J82" s="225"/>
      <c r="L82" s="365" t="s">
        <v>74</v>
      </c>
      <c r="M82" s="428">
        <v>6056</v>
      </c>
      <c r="N82" s="428">
        <v>-204</v>
      </c>
      <c r="O82" s="364">
        <v>44229</v>
      </c>
      <c r="P82" s="429">
        <v>0</v>
      </c>
      <c r="Q82" s="429">
        <v>6056</v>
      </c>
      <c r="S82" s="17" t="str">
        <f t="shared" si="20"/>
        <v>Same</v>
      </c>
      <c r="V82" s="428"/>
    </row>
    <row r="83" spans="1:22" ht="15.75" x14ac:dyDescent="0.25">
      <c r="A83" s="277"/>
      <c r="B83" s="53" t="s">
        <v>75</v>
      </c>
      <c r="C83" s="451">
        <v>34670</v>
      </c>
      <c r="D83" s="34">
        <v>34110</v>
      </c>
      <c r="E83" s="54">
        <f>BEBR2025!B81</f>
        <v>38427</v>
      </c>
      <c r="F83" s="31">
        <f t="shared" si="14"/>
        <v>3757</v>
      </c>
      <c r="G83" s="31">
        <f t="shared" si="15"/>
        <v>4317</v>
      </c>
      <c r="H83" s="32">
        <f t="shared" si="21"/>
        <v>0.10836458032881453</v>
      </c>
      <c r="I83" s="32">
        <f t="shared" si="21"/>
        <v>0.12656112576956904</v>
      </c>
      <c r="J83" s="225"/>
      <c r="L83" s="365" t="s">
        <v>75</v>
      </c>
      <c r="M83" s="428">
        <v>171413</v>
      </c>
      <c r="N83" s="428">
        <v>235</v>
      </c>
      <c r="O83" s="364">
        <v>34670</v>
      </c>
      <c r="P83" s="429">
        <v>623</v>
      </c>
      <c r="Q83" s="429">
        <v>170790</v>
      </c>
      <c r="S83" s="17" t="str">
        <f t="shared" si="20"/>
        <v>Same</v>
      </c>
      <c r="V83" s="428"/>
    </row>
    <row r="84" spans="1:22" ht="15.75" x14ac:dyDescent="0.25">
      <c r="A84" s="277"/>
      <c r="B84" s="53" t="s">
        <v>76</v>
      </c>
      <c r="C84" s="451">
        <v>6260</v>
      </c>
      <c r="D84" s="34">
        <v>6410</v>
      </c>
      <c r="E84" s="54">
        <f>BEBR2025!B82</f>
        <v>6056</v>
      </c>
      <c r="F84" s="31">
        <f t="shared" si="14"/>
        <v>-204</v>
      </c>
      <c r="G84" s="31">
        <f t="shared" si="15"/>
        <v>-354</v>
      </c>
      <c r="H84" s="32">
        <f t="shared" si="21"/>
        <v>-3.2587859424920131E-2</v>
      </c>
      <c r="I84" s="32">
        <f t="shared" si="21"/>
        <v>-5.5226209048361938E-2</v>
      </c>
      <c r="J84" s="225"/>
      <c r="L84" s="365" t="s">
        <v>76</v>
      </c>
      <c r="M84" s="428">
        <v>98437</v>
      </c>
      <c r="N84" s="428">
        <v>6687</v>
      </c>
      <c r="O84" s="364">
        <v>6260</v>
      </c>
      <c r="P84" s="429">
        <v>0</v>
      </c>
      <c r="Q84" s="429">
        <v>98437</v>
      </c>
      <c r="S84" s="17" t="str">
        <f t="shared" si="20"/>
        <v>Same</v>
      </c>
      <c r="V84" s="428"/>
    </row>
    <row r="85" spans="1:22" ht="15.75" x14ac:dyDescent="0.25">
      <c r="A85" s="277"/>
      <c r="B85" s="53" t="s">
        <v>77</v>
      </c>
      <c r="C85" s="451">
        <v>171178</v>
      </c>
      <c r="D85" s="34">
        <v>168020</v>
      </c>
      <c r="E85" s="54">
        <f>BEBR2025!B83</f>
        <v>171413</v>
      </c>
      <c r="F85" s="31">
        <f t="shared" si="14"/>
        <v>235</v>
      </c>
      <c r="G85" s="31">
        <f t="shared" si="15"/>
        <v>3393</v>
      </c>
      <c r="H85" s="32">
        <f t="shared" si="21"/>
        <v>1.3728399677528655E-3</v>
      </c>
      <c r="I85" s="32">
        <f t="shared" si="21"/>
        <v>2.019402452089037E-2</v>
      </c>
      <c r="J85" s="225"/>
      <c r="L85" s="365" t="s">
        <v>77</v>
      </c>
      <c r="M85" s="428">
        <v>115813</v>
      </c>
      <c r="N85" s="428">
        <v>3767</v>
      </c>
      <c r="O85" s="364">
        <v>171178</v>
      </c>
      <c r="P85" s="429">
        <v>116</v>
      </c>
      <c r="Q85" s="429">
        <v>115697</v>
      </c>
      <c r="S85" s="17" t="str">
        <f t="shared" si="20"/>
        <v>Same</v>
      </c>
      <c r="V85" s="428"/>
    </row>
    <row r="86" spans="1:22" ht="15.75" x14ac:dyDescent="0.25">
      <c r="A86" s="277"/>
      <c r="B86" s="53" t="s">
        <v>78</v>
      </c>
      <c r="C86" s="451">
        <v>91750</v>
      </c>
      <c r="D86" s="34">
        <v>90350</v>
      </c>
      <c r="E86" s="54">
        <f>BEBR2025!B84</f>
        <v>98437</v>
      </c>
      <c r="F86" s="31">
        <f t="shared" si="14"/>
        <v>6687</v>
      </c>
      <c r="G86" s="31">
        <f t="shared" si="15"/>
        <v>8087</v>
      </c>
      <c r="H86" s="32">
        <f t="shared" si="21"/>
        <v>7.2882833787465934E-2</v>
      </c>
      <c r="I86" s="32">
        <f t="shared" si="21"/>
        <v>8.9507470946319861E-2</v>
      </c>
      <c r="J86" s="225"/>
      <c r="L86" s="365" t="s">
        <v>78</v>
      </c>
      <c r="M86" s="428">
        <v>540</v>
      </c>
      <c r="N86" s="428">
        <v>0</v>
      </c>
      <c r="O86" s="364">
        <v>91750</v>
      </c>
      <c r="P86" s="429">
        <v>0</v>
      </c>
      <c r="Q86" s="429">
        <v>540</v>
      </c>
      <c r="S86" s="17" t="str">
        <f t="shared" si="20"/>
        <v>Same</v>
      </c>
      <c r="V86" s="428"/>
    </row>
    <row r="87" spans="1:22" ht="15.75" x14ac:dyDescent="0.25">
      <c r="A87" s="277"/>
      <c r="B87" s="53" t="s">
        <v>79</v>
      </c>
      <c r="C87" s="451">
        <v>112046</v>
      </c>
      <c r="D87" s="34">
        <v>112060</v>
      </c>
      <c r="E87" s="54">
        <f>BEBR2025!B85</f>
        <v>115813</v>
      </c>
      <c r="F87" s="31">
        <f t="shared" si="14"/>
        <v>3767</v>
      </c>
      <c r="G87" s="31">
        <f t="shared" si="15"/>
        <v>3753</v>
      </c>
      <c r="H87" s="32">
        <f t="shared" si="21"/>
        <v>3.3620120307730754E-2</v>
      </c>
      <c r="I87" s="32">
        <f t="shared" si="21"/>
        <v>3.3490986971265395E-2</v>
      </c>
      <c r="J87" s="225"/>
      <c r="L87" s="365" t="s">
        <v>79</v>
      </c>
      <c r="M87" s="428">
        <v>7783</v>
      </c>
      <c r="N87" s="428">
        <v>176</v>
      </c>
      <c r="O87" s="364">
        <v>112046</v>
      </c>
      <c r="P87" s="429">
        <v>0</v>
      </c>
      <c r="Q87" s="429">
        <v>7783</v>
      </c>
      <c r="S87" s="17" t="str">
        <f t="shared" si="20"/>
        <v>Same</v>
      </c>
      <c r="V87" s="428"/>
    </row>
    <row r="88" spans="1:22" ht="15.75" x14ac:dyDescent="0.25">
      <c r="A88" s="277"/>
      <c r="B88" s="53" t="s">
        <v>80</v>
      </c>
      <c r="C88" s="451">
        <v>540</v>
      </c>
      <c r="D88" s="34">
        <v>690</v>
      </c>
      <c r="E88" s="54">
        <f>BEBR2025!B86</f>
        <v>540</v>
      </c>
      <c r="F88" s="31">
        <f t="shared" si="14"/>
        <v>0</v>
      </c>
      <c r="G88" s="31">
        <f t="shared" si="15"/>
        <v>-150</v>
      </c>
      <c r="H88" s="32">
        <f t="shared" si="21"/>
        <v>0</v>
      </c>
      <c r="I88" s="32">
        <f t="shared" si="21"/>
        <v>-0.21739130434782608</v>
      </c>
      <c r="J88" s="225"/>
      <c r="L88" s="365" t="s">
        <v>80</v>
      </c>
      <c r="M88" s="428">
        <v>98310</v>
      </c>
      <c r="N88" s="428">
        <v>975</v>
      </c>
      <c r="O88" s="364">
        <v>540</v>
      </c>
      <c r="P88" s="429">
        <v>0</v>
      </c>
      <c r="Q88" s="429">
        <v>98310</v>
      </c>
      <c r="S88" s="17" t="str">
        <f t="shared" si="20"/>
        <v>Same</v>
      </c>
      <c r="V88" s="428"/>
    </row>
    <row r="89" spans="1:22" ht="15.75" x14ac:dyDescent="0.25">
      <c r="A89" s="277"/>
      <c r="B89" s="53" t="s">
        <v>81</v>
      </c>
      <c r="C89" s="451">
        <v>7607</v>
      </c>
      <c r="D89" s="37">
        <v>7700</v>
      </c>
      <c r="E89" s="54">
        <f>BEBR2025!B87</f>
        <v>7783</v>
      </c>
      <c r="F89" s="31">
        <f t="shared" si="14"/>
        <v>176</v>
      </c>
      <c r="G89" s="31">
        <f t="shared" si="15"/>
        <v>83</v>
      </c>
      <c r="H89" s="32">
        <f t="shared" si="21"/>
        <v>2.3136584724595767E-2</v>
      </c>
      <c r="I89" s="32">
        <f t="shared" si="21"/>
        <v>1.0779220779220779E-2</v>
      </c>
      <c r="J89" s="225"/>
      <c r="L89" s="365" t="s">
        <v>81</v>
      </c>
      <c r="M89" s="428">
        <v>73563</v>
      </c>
      <c r="N89" s="428">
        <v>1666</v>
      </c>
      <c r="O89" s="364">
        <v>7607</v>
      </c>
      <c r="P89" s="429">
        <v>0</v>
      </c>
      <c r="Q89" s="429">
        <v>73563</v>
      </c>
      <c r="S89" s="17" t="str">
        <f t="shared" si="20"/>
        <v>Same</v>
      </c>
      <c r="V89" s="428"/>
    </row>
    <row r="90" spans="1:22" ht="15.75" x14ac:dyDescent="0.25">
      <c r="A90" s="277"/>
      <c r="B90" s="53" t="s">
        <v>82</v>
      </c>
      <c r="C90" s="451">
        <v>97335</v>
      </c>
      <c r="D90" s="34">
        <v>93370</v>
      </c>
      <c r="E90" s="54">
        <f>BEBR2025!B88</f>
        <v>98310</v>
      </c>
      <c r="F90" s="31">
        <f t="shared" si="14"/>
        <v>975</v>
      </c>
      <c r="G90" s="31">
        <f t="shared" si="15"/>
        <v>4940</v>
      </c>
      <c r="H90" s="32">
        <f t="shared" si="21"/>
        <v>1.001695176452458E-2</v>
      </c>
      <c r="I90" s="32">
        <f t="shared" si="21"/>
        <v>5.2907786226839455E-2</v>
      </c>
      <c r="J90" s="225"/>
      <c r="L90" s="365" t="s">
        <v>82</v>
      </c>
      <c r="M90" s="428">
        <v>68311</v>
      </c>
      <c r="N90" s="428">
        <v>204</v>
      </c>
      <c r="O90" s="364">
        <v>97335</v>
      </c>
      <c r="P90" s="429">
        <v>0</v>
      </c>
      <c r="Q90" s="429">
        <v>68311</v>
      </c>
      <c r="S90" s="17" t="str">
        <f t="shared" si="20"/>
        <v>Same</v>
      </c>
      <c r="V90" s="428"/>
    </row>
    <row r="91" spans="1:22" ht="15.75" x14ac:dyDescent="0.25">
      <c r="A91" s="277"/>
      <c r="B91" s="53" t="s">
        <v>83</v>
      </c>
      <c r="C91" s="451">
        <v>71897</v>
      </c>
      <c r="D91" s="34">
        <v>65380</v>
      </c>
      <c r="E91" s="54">
        <f>BEBR2025!B89</f>
        <v>73563</v>
      </c>
      <c r="F91" s="31">
        <f t="shared" si="14"/>
        <v>1666</v>
      </c>
      <c r="G91" s="31">
        <f t="shared" si="15"/>
        <v>8183</v>
      </c>
      <c r="H91" s="32">
        <f t="shared" si="21"/>
        <v>2.3172037776263265E-2</v>
      </c>
      <c r="I91" s="32">
        <f t="shared" si="21"/>
        <v>0.12516059957173448</v>
      </c>
      <c r="J91" s="225"/>
      <c r="L91" s="365" t="s">
        <v>83</v>
      </c>
      <c r="M91" s="428">
        <v>15315</v>
      </c>
      <c r="N91" s="428">
        <v>185</v>
      </c>
      <c r="O91" s="364">
        <v>71897</v>
      </c>
      <c r="P91" s="429">
        <v>0</v>
      </c>
      <c r="Q91" s="429">
        <v>15315</v>
      </c>
      <c r="S91" s="17" t="str">
        <f t="shared" si="20"/>
        <v>Same</v>
      </c>
      <c r="V91" s="428"/>
    </row>
    <row r="92" spans="1:22" ht="15.75" x14ac:dyDescent="0.25">
      <c r="A92" s="277"/>
      <c r="B92" s="53" t="s">
        <v>84</v>
      </c>
      <c r="C92" s="451">
        <v>68107</v>
      </c>
      <c r="D92" s="34">
        <v>67310</v>
      </c>
      <c r="E92" s="54">
        <f>BEBR2025!B90</f>
        <v>68311</v>
      </c>
      <c r="F92" s="31">
        <f t="shared" si="14"/>
        <v>204</v>
      </c>
      <c r="G92" s="31">
        <f t="shared" si="15"/>
        <v>1001</v>
      </c>
      <c r="H92" s="32">
        <f t="shared" si="21"/>
        <v>2.9952868280793458E-3</v>
      </c>
      <c r="I92" s="32">
        <f t="shared" si="21"/>
        <v>1.4871490120338731E-2</v>
      </c>
      <c r="J92" s="225"/>
      <c r="L92" s="365" t="s">
        <v>84</v>
      </c>
      <c r="M92" s="428">
        <v>11497</v>
      </c>
      <c r="N92" s="428">
        <v>71</v>
      </c>
      <c r="O92" s="364">
        <v>68107</v>
      </c>
      <c r="P92" s="429">
        <v>0</v>
      </c>
      <c r="Q92" s="429">
        <v>11497</v>
      </c>
      <c r="S92" s="17" t="str">
        <f t="shared" si="20"/>
        <v>Same</v>
      </c>
      <c r="V92" s="428"/>
    </row>
    <row r="93" spans="1:22" ht="15.75" x14ac:dyDescent="0.25">
      <c r="A93" s="277"/>
      <c r="B93" s="53" t="s">
        <v>85</v>
      </c>
      <c r="C93" s="451">
        <v>15130</v>
      </c>
      <c r="D93" s="37">
        <v>15200</v>
      </c>
      <c r="E93" s="54">
        <f>BEBR2025!B91</f>
        <v>15315</v>
      </c>
      <c r="F93" s="31">
        <f t="shared" si="14"/>
        <v>185</v>
      </c>
      <c r="G93" s="31">
        <f t="shared" si="15"/>
        <v>115</v>
      </c>
      <c r="H93" s="32">
        <f t="shared" si="21"/>
        <v>1.2227362855254461E-2</v>
      </c>
      <c r="I93" s="32">
        <f t="shared" si="21"/>
        <v>7.5657894736842106E-3</v>
      </c>
      <c r="J93" s="225"/>
      <c r="L93" s="365" t="s">
        <v>85</v>
      </c>
      <c r="M93" s="428">
        <v>17294</v>
      </c>
      <c r="N93" s="428">
        <v>406</v>
      </c>
      <c r="O93" s="364">
        <v>15130</v>
      </c>
      <c r="P93" s="429">
        <v>46</v>
      </c>
      <c r="Q93" s="429">
        <v>17248</v>
      </c>
      <c r="S93" s="17" t="str">
        <f t="shared" si="20"/>
        <v>Same</v>
      </c>
      <c r="V93" s="428"/>
    </row>
    <row r="94" spans="1:22" ht="15.75" x14ac:dyDescent="0.25">
      <c r="A94" s="277"/>
      <c r="B94" s="53" t="s">
        <v>86</v>
      </c>
      <c r="C94" s="451">
        <v>11426</v>
      </c>
      <c r="D94" s="34">
        <v>12850</v>
      </c>
      <c r="E94" s="54">
        <f>BEBR2025!B92</f>
        <v>11497</v>
      </c>
      <c r="F94" s="31">
        <f t="shared" si="14"/>
        <v>71</v>
      </c>
      <c r="G94" s="31">
        <f t="shared" si="15"/>
        <v>-1353</v>
      </c>
      <c r="H94" s="32">
        <f t="shared" si="21"/>
        <v>6.2138981270785923E-3</v>
      </c>
      <c r="I94" s="32">
        <f t="shared" si="21"/>
        <v>-0.10529182879377431</v>
      </c>
      <c r="J94" s="225"/>
      <c r="L94" s="365" t="s">
        <v>86</v>
      </c>
      <c r="M94" s="428" t="s">
        <v>516</v>
      </c>
      <c r="N94" s="428" t="s">
        <v>516</v>
      </c>
      <c r="O94" s="364">
        <v>11426</v>
      </c>
      <c r="P94" s="429" t="s">
        <v>516</v>
      </c>
      <c r="Q94" s="429" t="s">
        <v>516</v>
      </c>
      <c r="S94" s="17" t="str">
        <f t="shared" si="20"/>
        <v>Same</v>
      </c>
      <c r="V94" s="428"/>
    </row>
    <row r="95" spans="1:22" ht="15.75" x14ac:dyDescent="0.25">
      <c r="A95" s="277"/>
      <c r="B95" s="53" t="s">
        <v>19</v>
      </c>
      <c r="C95" s="451">
        <v>16888</v>
      </c>
      <c r="D95" s="34">
        <v>15300</v>
      </c>
      <c r="E95" s="54">
        <f>BEBR2025!B93</f>
        <v>17294</v>
      </c>
      <c r="F95" s="31">
        <f t="shared" si="14"/>
        <v>406</v>
      </c>
      <c r="G95" s="31">
        <f t="shared" si="15"/>
        <v>1994</v>
      </c>
      <c r="H95" s="32">
        <f t="shared" si="21"/>
        <v>2.4040738986262435E-2</v>
      </c>
      <c r="I95" s="32">
        <f t="shared" si="21"/>
        <v>0.13032679738562092</v>
      </c>
      <c r="J95" s="225"/>
      <c r="L95" s="365" t="s">
        <v>143</v>
      </c>
      <c r="M95" s="428">
        <v>13655</v>
      </c>
      <c r="N95" s="428">
        <v>7</v>
      </c>
      <c r="O95" s="364">
        <v>16888</v>
      </c>
      <c r="P95" s="429">
        <v>1135</v>
      </c>
      <c r="Q95" s="429">
        <v>12520</v>
      </c>
      <c r="S95" s="17" t="str">
        <f t="shared" si="20"/>
        <v>Same</v>
      </c>
      <c r="V95" s="428"/>
    </row>
    <row r="96" spans="1:22" ht="15.75" x14ac:dyDescent="0.25">
      <c r="A96" s="277"/>
      <c r="B96" s="231"/>
      <c r="C96" s="458" t="s">
        <v>516</v>
      </c>
      <c r="D96" s="232"/>
      <c r="E96" s="476" t="str">
        <f>BEBR2025!B94</f>
        <v/>
      </c>
      <c r="F96" s="229"/>
      <c r="G96" s="229"/>
      <c r="H96" s="230"/>
      <c r="I96" s="230"/>
      <c r="J96" s="225"/>
      <c r="L96" s="365" t="s">
        <v>516</v>
      </c>
      <c r="M96" s="428">
        <v>520</v>
      </c>
      <c r="N96" s="428">
        <v>24</v>
      </c>
      <c r="O96" s="364" t="s">
        <v>516</v>
      </c>
      <c r="P96" s="429">
        <v>0</v>
      </c>
      <c r="Q96" s="429">
        <v>520</v>
      </c>
      <c r="V96" s="428"/>
    </row>
    <row r="97" spans="1:22" ht="15.75" x14ac:dyDescent="0.25">
      <c r="A97" s="277"/>
      <c r="B97" s="264" t="s">
        <v>607</v>
      </c>
      <c r="C97" s="458">
        <v>13648</v>
      </c>
      <c r="D97" s="260">
        <v>14100</v>
      </c>
      <c r="E97" s="476">
        <f>BEBR2025!B95</f>
        <v>13655</v>
      </c>
      <c r="F97" s="262">
        <f>E97-C97</f>
        <v>7</v>
      </c>
      <c r="G97" s="262">
        <f>E97-D97</f>
        <v>-445</v>
      </c>
      <c r="H97" s="263">
        <f t="shared" ref="H97:I100" si="22">F97/C97</f>
        <v>5.1289566236811259E-4</v>
      </c>
      <c r="I97" s="263">
        <f t="shared" si="22"/>
        <v>-3.1560283687943259E-2</v>
      </c>
      <c r="J97" s="225"/>
      <c r="L97" s="363" t="s">
        <v>524</v>
      </c>
      <c r="M97" s="428">
        <v>2231</v>
      </c>
      <c r="N97" s="428">
        <v>-35</v>
      </c>
      <c r="O97" s="364">
        <v>13648</v>
      </c>
      <c r="P97" s="429">
        <v>0</v>
      </c>
      <c r="Q97" s="429">
        <v>2231</v>
      </c>
      <c r="S97" s="17" t="str">
        <f t="shared" si="20"/>
        <v>Different</v>
      </c>
      <c r="V97" s="428"/>
    </row>
    <row r="98" spans="1:22" ht="15.75" x14ac:dyDescent="0.25">
      <c r="A98" s="277"/>
      <c r="B98" s="53" t="s">
        <v>88</v>
      </c>
      <c r="C98" s="451">
        <v>496</v>
      </c>
      <c r="D98" s="34">
        <v>520</v>
      </c>
      <c r="E98" s="54">
        <f>BEBR2025!B96</f>
        <v>520</v>
      </c>
      <c r="F98" s="31">
        <f>E98-C98</f>
        <v>24</v>
      </c>
      <c r="G98" s="31">
        <f>E98-D98</f>
        <v>0</v>
      </c>
      <c r="H98" s="32">
        <f t="shared" si="22"/>
        <v>4.8387096774193547E-2</v>
      </c>
      <c r="I98" s="32">
        <f t="shared" si="22"/>
        <v>0</v>
      </c>
      <c r="J98" s="225"/>
      <c r="L98" s="365" t="s">
        <v>88</v>
      </c>
      <c r="M98" s="428">
        <v>10904</v>
      </c>
      <c r="N98" s="428">
        <v>18</v>
      </c>
      <c r="O98" s="364">
        <v>496</v>
      </c>
      <c r="P98" s="429">
        <v>1135</v>
      </c>
      <c r="Q98" s="429">
        <v>9769</v>
      </c>
      <c r="S98" s="17" t="str">
        <f t="shared" si="20"/>
        <v>Same</v>
      </c>
      <c r="V98" s="428"/>
    </row>
    <row r="99" spans="1:22" ht="15.75" x14ac:dyDescent="0.25">
      <c r="A99" s="277"/>
      <c r="B99" s="53" t="s">
        <v>89</v>
      </c>
      <c r="C99" s="451">
        <v>2266</v>
      </c>
      <c r="D99" s="34">
        <v>2410</v>
      </c>
      <c r="E99" s="54">
        <f>BEBR2025!B97</f>
        <v>2231</v>
      </c>
      <c r="F99" s="31">
        <f>E99-C99</f>
        <v>-35</v>
      </c>
      <c r="G99" s="31">
        <f>E99-D99</f>
        <v>-179</v>
      </c>
      <c r="H99" s="32">
        <f t="shared" si="22"/>
        <v>-1.5445719329214475E-2</v>
      </c>
      <c r="I99" s="32">
        <f t="shared" si="22"/>
        <v>-7.4273858921161826E-2</v>
      </c>
      <c r="J99" s="225"/>
      <c r="L99" s="365" t="s">
        <v>89</v>
      </c>
      <c r="M99" s="430" t="s">
        <v>516</v>
      </c>
      <c r="N99" s="430" t="s">
        <v>516</v>
      </c>
      <c r="O99" s="364">
        <v>2266</v>
      </c>
      <c r="P99" s="429" t="s">
        <v>516</v>
      </c>
      <c r="Q99" s="429" t="s">
        <v>516</v>
      </c>
      <c r="S99" s="17" t="str">
        <f t="shared" si="20"/>
        <v>Same</v>
      </c>
      <c r="V99" s="428"/>
    </row>
    <row r="100" spans="1:22" ht="15.75" x14ac:dyDescent="0.25">
      <c r="A100" s="277"/>
      <c r="B100" s="53" t="s">
        <v>19</v>
      </c>
      <c r="C100" s="451">
        <v>10886</v>
      </c>
      <c r="D100" s="34">
        <v>11140</v>
      </c>
      <c r="E100" s="54">
        <f>BEBR2025!B98</f>
        <v>10904</v>
      </c>
      <c r="F100" s="31">
        <f>E100-C100</f>
        <v>18</v>
      </c>
      <c r="G100" s="31">
        <f>E100-D100</f>
        <v>-236</v>
      </c>
      <c r="H100" s="32">
        <f t="shared" si="22"/>
        <v>1.6534999081388941E-3</v>
      </c>
      <c r="I100" s="32">
        <f t="shared" si="22"/>
        <v>-2.118491921005386E-2</v>
      </c>
      <c r="J100" s="225"/>
      <c r="L100" s="365" t="s">
        <v>143</v>
      </c>
      <c r="M100" s="428">
        <v>223430</v>
      </c>
      <c r="N100" s="428">
        <v>36583</v>
      </c>
      <c r="O100" s="364">
        <v>10886</v>
      </c>
      <c r="P100" s="429">
        <v>1285</v>
      </c>
      <c r="Q100" s="429">
        <v>222145</v>
      </c>
      <c r="S100" s="17" t="str">
        <f t="shared" si="20"/>
        <v>Same</v>
      </c>
      <c r="V100" s="428"/>
    </row>
    <row r="101" spans="1:22" ht="15.75" x14ac:dyDescent="0.25">
      <c r="A101" s="277"/>
      <c r="B101" s="231"/>
      <c r="C101" s="460" t="s">
        <v>516</v>
      </c>
      <c r="D101" s="232"/>
      <c r="E101" s="476" t="str">
        <f>BEBR2025!B99</f>
        <v/>
      </c>
      <c r="F101" s="229"/>
      <c r="G101" s="229"/>
      <c r="H101" s="230"/>
      <c r="I101" s="230"/>
      <c r="J101" s="225"/>
      <c r="L101" s="365" t="s">
        <v>516</v>
      </c>
      <c r="M101" s="428">
        <v>20446</v>
      </c>
      <c r="N101" s="428">
        <v>975</v>
      </c>
      <c r="O101" s="466" t="s">
        <v>516</v>
      </c>
      <c r="P101" s="429">
        <v>0</v>
      </c>
      <c r="Q101" s="429">
        <v>20446</v>
      </c>
      <c r="V101" s="428"/>
    </row>
    <row r="102" spans="1:22" ht="15.75" x14ac:dyDescent="0.25">
      <c r="A102" s="277"/>
      <c r="B102" s="264" t="s">
        <v>608</v>
      </c>
      <c r="C102" s="458">
        <v>186847</v>
      </c>
      <c r="D102" s="260">
        <v>181800</v>
      </c>
      <c r="E102" s="476">
        <f>BEBR2025!B100</f>
        <v>223430</v>
      </c>
      <c r="F102" s="262">
        <f>E102-C102</f>
        <v>36583</v>
      </c>
      <c r="G102" s="262">
        <f>E102-D102</f>
        <v>41630</v>
      </c>
      <c r="H102" s="263">
        <f t="shared" ref="H102:I104" si="23">F102/C102</f>
        <v>0.19579120885002169</v>
      </c>
      <c r="I102" s="263">
        <f t="shared" si="23"/>
        <v>0.22898789878987899</v>
      </c>
      <c r="J102" s="225"/>
      <c r="L102" s="363" t="s">
        <v>525</v>
      </c>
      <c r="M102" s="428">
        <v>202984</v>
      </c>
      <c r="N102" s="428">
        <v>35608</v>
      </c>
      <c r="O102" s="364">
        <v>186847</v>
      </c>
      <c r="P102" s="429">
        <v>1285</v>
      </c>
      <c r="Q102" s="429">
        <v>201699</v>
      </c>
      <c r="S102" s="17" t="str">
        <f t="shared" si="20"/>
        <v>Different</v>
      </c>
      <c r="V102" s="430"/>
    </row>
    <row r="103" spans="1:22" ht="15.75" x14ac:dyDescent="0.25">
      <c r="A103" s="277"/>
      <c r="B103" s="53" t="s">
        <v>91</v>
      </c>
      <c r="C103" s="451">
        <v>19471</v>
      </c>
      <c r="D103" s="34">
        <v>19960</v>
      </c>
      <c r="E103" s="54">
        <f>BEBR2025!B101</f>
        <v>20446</v>
      </c>
      <c r="F103" s="31">
        <f>E103-C103</f>
        <v>975</v>
      </c>
      <c r="G103" s="31">
        <f>E103-D103</f>
        <v>486</v>
      </c>
      <c r="H103" s="32">
        <f t="shared" si="23"/>
        <v>5.0074469724205227E-2</v>
      </c>
      <c r="I103" s="32">
        <f t="shared" si="23"/>
        <v>2.4348697394789579E-2</v>
      </c>
      <c r="J103" s="225"/>
      <c r="L103" s="365" t="s">
        <v>91</v>
      </c>
      <c r="M103" s="428" t="s">
        <v>516</v>
      </c>
      <c r="N103" s="428" t="s">
        <v>516</v>
      </c>
      <c r="O103" s="364">
        <v>19471</v>
      </c>
      <c r="P103" s="429" t="s">
        <v>516</v>
      </c>
      <c r="Q103" s="429" t="s">
        <v>516</v>
      </c>
      <c r="S103" s="17" t="str">
        <f t="shared" si="20"/>
        <v>Same</v>
      </c>
      <c r="V103" s="428"/>
    </row>
    <row r="104" spans="1:22" ht="15.75" x14ac:dyDescent="0.25">
      <c r="A104" s="277"/>
      <c r="B104" s="53" t="s">
        <v>19</v>
      </c>
      <c r="C104" s="451">
        <v>167376</v>
      </c>
      <c r="D104" s="34">
        <v>161810</v>
      </c>
      <c r="E104" s="54">
        <f>BEBR2025!B102</f>
        <v>202984</v>
      </c>
      <c r="F104" s="31">
        <f>E104-C104</f>
        <v>35608</v>
      </c>
      <c r="G104" s="31">
        <f>E104-D104</f>
        <v>41174</v>
      </c>
      <c r="H104" s="32">
        <f t="shared" si="23"/>
        <v>0.21274256763215754</v>
      </c>
      <c r="I104" s="32">
        <f t="shared" si="23"/>
        <v>0.2544589333168531</v>
      </c>
      <c r="J104" s="225"/>
      <c r="L104" s="365" t="s">
        <v>143</v>
      </c>
      <c r="M104" s="428">
        <v>166500</v>
      </c>
      <c r="N104" s="428">
        <v>12657</v>
      </c>
      <c r="O104" s="364">
        <v>167376</v>
      </c>
      <c r="P104" s="429">
        <v>126</v>
      </c>
      <c r="Q104" s="429">
        <v>166374</v>
      </c>
      <c r="S104" s="17" t="str">
        <f t="shared" si="20"/>
        <v>Same</v>
      </c>
      <c r="V104" s="428"/>
    </row>
    <row r="105" spans="1:22" ht="15.75" x14ac:dyDescent="0.25">
      <c r="A105" s="277"/>
      <c r="B105" s="231"/>
      <c r="C105" s="458" t="s">
        <v>516</v>
      </c>
      <c r="D105" s="232"/>
      <c r="E105" s="476" t="str">
        <f>BEBR2025!B103</f>
        <v/>
      </c>
      <c r="F105" s="229"/>
      <c r="G105" s="229"/>
      <c r="H105" s="230"/>
      <c r="I105" s="230"/>
      <c r="J105" s="225"/>
      <c r="L105" s="365" t="s">
        <v>516</v>
      </c>
      <c r="M105" s="428">
        <v>3271</v>
      </c>
      <c r="N105" s="428">
        <v>-125</v>
      </c>
      <c r="O105" s="364" t="s">
        <v>516</v>
      </c>
      <c r="P105" s="429">
        <v>0</v>
      </c>
      <c r="Q105" s="429">
        <v>3271</v>
      </c>
      <c r="V105" s="428"/>
    </row>
    <row r="106" spans="1:22" ht="15.75" x14ac:dyDescent="0.25">
      <c r="A106" s="277"/>
      <c r="B106" s="264" t="s">
        <v>609</v>
      </c>
      <c r="C106" s="458">
        <v>153843</v>
      </c>
      <c r="D106" s="260">
        <v>147700</v>
      </c>
      <c r="E106" s="476">
        <f>BEBR2025!B104</f>
        <v>166500</v>
      </c>
      <c r="F106" s="262">
        <f>E106-C106</f>
        <v>12657</v>
      </c>
      <c r="G106" s="262">
        <f>E106-D106</f>
        <v>18800</v>
      </c>
      <c r="H106" s="263">
        <f t="shared" ref="H106:I109" si="24">F106/C106</f>
        <v>8.227218657982488E-2</v>
      </c>
      <c r="I106" s="263">
        <f t="shared" si="24"/>
        <v>0.12728503723764387</v>
      </c>
      <c r="J106" s="225"/>
      <c r="L106" s="363" t="s">
        <v>526</v>
      </c>
      <c r="M106" s="428">
        <v>7937</v>
      </c>
      <c r="N106" s="428">
        <v>394</v>
      </c>
      <c r="O106" s="364">
        <v>153843</v>
      </c>
      <c r="P106" s="429">
        <v>0</v>
      </c>
      <c r="Q106" s="429">
        <v>7937</v>
      </c>
      <c r="S106" s="17" t="str">
        <f t="shared" si="20"/>
        <v>Different</v>
      </c>
      <c r="V106" s="428"/>
    </row>
    <row r="107" spans="1:22" ht="15.75" x14ac:dyDescent="0.25">
      <c r="A107" s="277"/>
      <c r="B107" s="53" t="s">
        <v>93</v>
      </c>
      <c r="C107" s="451">
        <v>3396</v>
      </c>
      <c r="D107" s="34">
        <v>3430</v>
      </c>
      <c r="E107" s="54">
        <f>BEBR2025!B105</f>
        <v>3271</v>
      </c>
      <c r="F107" s="31">
        <f>E107-C107</f>
        <v>-125</v>
      </c>
      <c r="G107" s="31">
        <f>E107-D107</f>
        <v>-159</v>
      </c>
      <c r="H107" s="32">
        <f t="shared" si="24"/>
        <v>-3.680800942285041E-2</v>
      </c>
      <c r="I107" s="32">
        <f t="shared" si="24"/>
        <v>-4.6355685131195333E-2</v>
      </c>
      <c r="J107" s="225"/>
      <c r="L107" s="365" t="s">
        <v>93</v>
      </c>
      <c r="M107" s="428">
        <v>155292</v>
      </c>
      <c r="N107" s="428">
        <v>12388</v>
      </c>
      <c r="O107" s="364">
        <v>3396</v>
      </c>
      <c r="P107" s="429">
        <v>126</v>
      </c>
      <c r="Q107" s="429">
        <v>155166</v>
      </c>
      <c r="S107" s="17" t="str">
        <f t="shared" si="20"/>
        <v>Same</v>
      </c>
      <c r="V107" s="428"/>
    </row>
    <row r="108" spans="1:22" ht="15.75" x14ac:dyDescent="0.25">
      <c r="A108" s="277"/>
      <c r="B108" s="53" t="s">
        <v>94</v>
      </c>
      <c r="C108" s="451">
        <v>7543</v>
      </c>
      <c r="D108" s="34">
        <v>7340</v>
      </c>
      <c r="E108" s="54">
        <f>BEBR2025!B106</f>
        <v>7937</v>
      </c>
      <c r="F108" s="31">
        <f>E108-C108</f>
        <v>394</v>
      </c>
      <c r="G108" s="31">
        <f>E108-D108</f>
        <v>597</v>
      </c>
      <c r="H108" s="32">
        <f t="shared" si="24"/>
        <v>5.2233859207211984E-2</v>
      </c>
      <c r="I108" s="32">
        <f t="shared" si="24"/>
        <v>8.1335149863760212E-2</v>
      </c>
      <c r="J108" s="225"/>
      <c r="L108" s="365" t="s">
        <v>94</v>
      </c>
      <c r="M108" s="428" t="s">
        <v>516</v>
      </c>
      <c r="N108" s="428" t="s">
        <v>516</v>
      </c>
      <c r="O108" s="364">
        <v>7543</v>
      </c>
      <c r="P108" s="429" t="s">
        <v>516</v>
      </c>
      <c r="Q108" s="429" t="s">
        <v>516</v>
      </c>
      <c r="S108" s="17" t="str">
        <f t="shared" si="20"/>
        <v>Same</v>
      </c>
      <c r="V108" s="428"/>
    </row>
    <row r="109" spans="1:22" ht="15.75" x14ac:dyDescent="0.25">
      <c r="A109" s="277"/>
      <c r="B109" s="53" t="s">
        <v>19</v>
      </c>
      <c r="C109" s="451">
        <v>142904</v>
      </c>
      <c r="D109" s="34">
        <v>136970</v>
      </c>
      <c r="E109" s="54">
        <f>BEBR2025!B107</f>
        <v>155292</v>
      </c>
      <c r="F109" s="31">
        <f>E109-C109</f>
        <v>12388</v>
      </c>
      <c r="G109" s="31">
        <f>E109-D109</f>
        <v>18322</v>
      </c>
      <c r="H109" s="32">
        <f t="shared" si="24"/>
        <v>8.6687566478195158E-2</v>
      </c>
      <c r="I109" s="32">
        <f t="shared" si="24"/>
        <v>0.13376651821566765</v>
      </c>
      <c r="J109" s="225"/>
      <c r="L109" s="365" t="s">
        <v>143</v>
      </c>
      <c r="M109" s="428">
        <v>238605</v>
      </c>
      <c r="N109" s="428">
        <v>20360</v>
      </c>
      <c r="O109" s="364">
        <v>142904</v>
      </c>
      <c r="P109" s="429">
        <v>0</v>
      </c>
      <c r="Q109" s="429">
        <v>238605</v>
      </c>
      <c r="S109" s="17" t="str">
        <f t="shared" si="20"/>
        <v>Same</v>
      </c>
      <c r="V109" s="428"/>
    </row>
    <row r="110" spans="1:22" ht="15.75" x14ac:dyDescent="0.25">
      <c r="A110" s="277"/>
      <c r="B110" s="231"/>
      <c r="C110" s="458" t="s">
        <v>516</v>
      </c>
      <c r="D110" s="232"/>
      <c r="E110" s="476" t="str">
        <f>BEBR2025!B108</f>
        <v/>
      </c>
      <c r="F110" s="229"/>
      <c r="G110" s="229"/>
      <c r="H110" s="230"/>
      <c r="I110" s="230"/>
      <c r="J110" s="225"/>
      <c r="L110" s="365" t="s">
        <v>516</v>
      </c>
      <c r="M110" s="428">
        <v>10275</v>
      </c>
      <c r="N110" s="428">
        <v>489</v>
      </c>
      <c r="O110" s="364" t="s">
        <v>516</v>
      </c>
      <c r="P110" s="429">
        <v>0</v>
      </c>
      <c r="Q110" s="429">
        <v>10275</v>
      </c>
      <c r="V110" s="428"/>
    </row>
    <row r="111" spans="1:22" ht="15.75" x14ac:dyDescent="0.25">
      <c r="A111" s="277"/>
      <c r="B111" s="264" t="s">
        <v>610</v>
      </c>
      <c r="C111" s="458">
        <v>218245</v>
      </c>
      <c r="D111" s="260">
        <v>215200</v>
      </c>
      <c r="E111" s="476">
        <f>BEBR2025!B109</f>
        <v>238605</v>
      </c>
      <c r="F111" s="262">
        <f t="shared" ref="F111:F116" si="25">E111-C111</f>
        <v>20360</v>
      </c>
      <c r="G111" s="262">
        <f t="shared" ref="G111:G116" si="26">E111-D111</f>
        <v>23405</v>
      </c>
      <c r="H111" s="263">
        <f t="shared" ref="H111:I116" si="27">F111/C111</f>
        <v>9.3289651538408666E-2</v>
      </c>
      <c r="I111" s="263">
        <f t="shared" si="27"/>
        <v>0.10875929368029739</v>
      </c>
      <c r="J111" s="225"/>
      <c r="L111" s="363" t="s">
        <v>527</v>
      </c>
      <c r="M111" s="428">
        <v>1471</v>
      </c>
      <c r="N111" s="428">
        <v>25</v>
      </c>
      <c r="O111" s="364">
        <v>218245</v>
      </c>
      <c r="P111" s="429">
        <v>0</v>
      </c>
      <c r="Q111" s="429">
        <v>1471</v>
      </c>
      <c r="S111" s="17" t="str">
        <f t="shared" si="20"/>
        <v>Different</v>
      </c>
      <c r="V111" s="428"/>
    </row>
    <row r="112" spans="1:22" ht="15.75" x14ac:dyDescent="0.25">
      <c r="A112" s="277"/>
      <c r="B112" s="53" t="s">
        <v>96</v>
      </c>
      <c r="C112" s="451">
        <v>9786</v>
      </c>
      <c r="D112" s="34">
        <v>7840</v>
      </c>
      <c r="E112" s="54">
        <f>BEBR2025!B110</f>
        <v>10275</v>
      </c>
      <c r="F112" s="31">
        <f t="shared" si="25"/>
        <v>489</v>
      </c>
      <c r="G112" s="31">
        <f t="shared" si="26"/>
        <v>2435</v>
      </c>
      <c r="H112" s="32">
        <f t="shared" si="27"/>
        <v>4.9969343960760269E-2</v>
      </c>
      <c r="I112" s="32">
        <f t="shared" si="27"/>
        <v>0.31058673469387754</v>
      </c>
      <c r="J112" s="225"/>
      <c r="L112" s="365" t="s">
        <v>96</v>
      </c>
      <c r="M112" s="428">
        <v>9158</v>
      </c>
      <c r="N112" s="428">
        <v>69</v>
      </c>
      <c r="O112" s="364">
        <v>9786</v>
      </c>
      <c r="P112" s="429">
        <v>0</v>
      </c>
      <c r="Q112" s="429">
        <v>9158</v>
      </c>
      <c r="S112" s="17" t="str">
        <f t="shared" si="20"/>
        <v>Same</v>
      </c>
      <c r="V112" s="428"/>
    </row>
    <row r="113" spans="1:22" ht="15.75" x14ac:dyDescent="0.25">
      <c r="A113" s="277"/>
      <c r="B113" s="53" t="s">
        <v>97</v>
      </c>
      <c r="C113" s="451">
        <v>1446</v>
      </c>
      <c r="D113" s="34">
        <v>1360</v>
      </c>
      <c r="E113" s="54">
        <f>BEBR2025!B111</f>
        <v>1471</v>
      </c>
      <c r="F113" s="31">
        <f t="shared" si="25"/>
        <v>25</v>
      </c>
      <c r="G113" s="31">
        <f t="shared" si="26"/>
        <v>111</v>
      </c>
      <c r="H113" s="32">
        <f t="shared" si="27"/>
        <v>1.7289073305670817E-2</v>
      </c>
      <c r="I113" s="32">
        <f t="shared" si="27"/>
        <v>8.1617647058823531E-2</v>
      </c>
      <c r="J113" s="225"/>
      <c r="L113" s="365" t="s">
        <v>97</v>
      </c>
      <c r="M113" s="428">
        <v>835</v>
      </c>
      <c r="N113" s="428">
        <v>14</v>
      </c>
      <c r="O113" s="364">
        <v>1446</v>
      </c>
      <c r="P113" s="429">
        <v>0</v>
      </c>
      <c r="Q113" s="429">
        <v>835</v>
      </c>
      <c r="S113" s="17" t="str">
        <f t="shared" si="20"/>
        <v>Same</v>
      </c>
      <c r="V113" s="428"/>
    </row>
    <row r="114" spans="1:22" ht="15.75" x14ac:dyDescent="0.25">
      <c r="A114" s="277"/>
      <c r="B114" s="53" t="s">
        <v>98</v>
      </c>
      <c r="C114" s="451">
        <v>9089</v>
      </c>
      <c r="D114" s="34">
        <v>8670</v>
      </c>
      <c r="E114" s="54">
        <f>BEBR2025!B112</f>
        <v>9158</v>
      </c>
      <c r="F114" s="31">
        <f t="shared" si="25"/>
        <v>69</v>
      </c>
      <c r="G114" s="31">
        <f t="shared" si="26"/>
        <v>488</v>
      </c>
      <c r="H114" s="32">
        <f t="shared" si="27"/>
        <v>7.5915942347893062E-3</v>
      </c>
      <c r="I114" s="32">
        <f t="shared" si="27"/>
        <v>5.6286043829296424E-2</v>
      </c>
      <c r="J114" s="225"/>
      <c r="L114" s="365" t="s">
        <v>98</v>
      </c>
      <c r="M114" s="428">
        <v>216866</v>
      </c>
      <c r="N114" s="428">
        <v>19763</v>
      </c>
      <c r="O114" s="364">
        <v>9089</v>
      </c>
      <c r="P114" s="429">
        <v>0</v>
      </c>
      <c r="Q114" s="429">
        <v>216866</v>
      </c>
      <c r="S114" s="17" t="str">
        <f t="shared" si="20"/>
        <v>Same</v>
      </c>
      <c r="V114" s="428"/>
    </row>
    <row r="115" spans="1:22" ht="15.75" x14ac:dyDescent="0.25">
      <c r="A115" s="277"/>
      <c r="B115" s="53" t="s">
        <v>99</v>
      </c>
      <c r="C115" s="451">
        <v>821</v>
      </c>
      <c r="D115" s="34">
        <v>770</v>
      </c>
      <c r="E115" s="54">
        <f>BEBR2025!B113</f>
        <v>835</v>
      </c>
      <c r="F115" s="31">
        <f t="shared" si="25"/>
        <v>14</v>
      </c>
      <c r="G115" s="31">
        <f t="shared" si="26"/>
        <v>65</v>
      </c>
      <c r="H115" s="32">
        <f t="shared" si="27"/>
        <v>1.705237515225335E-2</v>
      </c>
      <c r="I115" s="32">
        <f t="shared" si="27"/>
        <v>8.4415584415584416E-2</v>
      </c>
      <c r="J115" s="225"/>
      <c r="L115" s="365" t="s">
        <v>99</v>
      </c>
      <c r="M115" s="428" t="s">
        <v>516</v>
      </c>
      <c r="N115" s="428" t="s">
        <v>516</v>
      </c>
      <c r="O115" s="364">
        <v>821</v>
      </c>
      <c r="P115" s="429" t="s">
        <v>516</v>
      </c>
      <c r="Q115" s="429" t="s">
        <v>516</v>
      </c>
      <c r="S115" s="17" t="str">
        <f t="shared" si="20"/>
        <v>Same</v>
      </c>
      <c r="V115" s="428"/>
    </row>
    <row r="116" spans="1:22" ht="15.75" x14ac:dyDescent="0.25">
      <c r="A116" s="277"/>
      <c r="B116" s="53" t="s">
        <v>19</v>
      </c>
      <c r="C116" s="451">
        <v>197103</v>
      </c>
      <c r="D116" s="34">
        <v>196610</v>
      </c>
      <c r="E116" s="54">
        <f>BEBR2025!B114</f>
        <v>216866</v>
      </c>
      <c r="F116" s="31">
        <f t="shared" si="25"/>
        <v>19763</v>
      </c>
      <c r="G116" s="31">
        <f t="shared" si="26"/>
        <v>20256</v>
      </c>
      <c r="H116" s="32">
        <f t="shared" si="27"/>
        <v>0.10026737289640442</v>
      </c>
      <c r="I116" s="32">
        <f t="shared" si="27"/>
        <v>0.10302629571232388</v>
      </c>
      <c r="J116" s="225"/>
      <c r="L116" s="365" t="s">
        <v>143</v>
      </c>
      <c r="M116" s="428">
        <v>413314</v>
      </c>
      <c r="N116" s="428">
        <v>37562</v>
      </c>
      <c r="O116" s="364">
        <v>197103</v>
      </c>
      <c r="P116" s="429">
        <v>22</v>
      </c>
      <c r="Q116" s="429">
        <v>413292</v>
      </c>
      <c r="S116" s="17" t="str">
        <f t="shared" si="20"/>
        <v>Same</v>
      </c>
      <c r="V116" s="428"/>
    </row>
    <row r="117" spans="1:22" ht="15.75" x14ac:dyDescent="0.25">
      <c r="A117" s="277"/>
      <c r="B117" s="231"/>
      <c r="C117" s="458" t="s">
        <v>516</v>
      </c>
      <c r="D117" s="232"/>
      <c r="E117" s="476" t="str">
        <f>BEBR2025!B115</f>
        <v/>
      </c>
      <c r="F117" s="229"/>
      <c r="G117" s="229"/>
      <c r="H117" s="230"/>
      <c r="I117" s="230"/>
      <c r="J117" s="225"/>
      <c r="L117" s="365" t="s">
        <v>516</v>
      </c>
      <c r="M117" s="428">
        <v>378</v>
      </c>
      <c r="N117" s="428">
        <v>26</v>
      </c>
      <c r="O117" s="364" t="s">
        <v>516</v>
      </c>
      <c r="P117" s="429">
        <v>0</v>
      </c>
      <c r="Q117" s="429">
        <v>378</v>
      </c>
      <c r="V117" s="428"/>
    </row>
    <row r="118" spans="1:22" ht="15.75" x14ac:dyDescent="0.25">
      <c r="A118" s="277"/>
      <c r="B118" s="264" t="s">
        <v>611</v>
      </c>
      <c r="C118" s="458">
        <v>375752</v>
      </c>
      <c r="D118" s="260">
        <v>376700</v>
      </c>
      <c r="E118" s="476">
        <f>BEBR2025!B116</f>
        <v>413314</v>
      </c>
      <c r="F118" s="262">
        <f>E118-C118</f>
        <v>37562</v>
      </c>
      <c r="G118" s="262">
        <f>E118-D118</f>
        <v>36614</v>
      </c>
      <c r="H118" s="263">
        <f t="shared" ref="H118:I122" si="28">F118/C118</f>
        <v>9.9964870446464696E-2</v>
      </c>
      <c r="I118" s="263">
        <f t="shared" si="28"/>
        <v>9.7196708255906553E-2</v>
      </c>
      <c r="J118" s="225"/>
      <c r="L118" s="363" t="s">
        <v>528</v>
      </c>
      <c r="M118" s="428">
        <v>16194</v>
      </c>
      <c r="N118" s="428">
        <v>434</v>
      </c>
      <c r="O118" s="364">
        <v>375752</v>
      </c>
      <c r="P118" s="429">
        <v>0</v>
      </c>
      <c r="Q118" s="429">
        <v>16194</v>
      </c>
      <c r="S118" s="17" t="str">
        <f t="shared" si="20"/>
        <v>Different</v>
      </c>
      <c r="V118" s="428"/>
    </row>
    <row r="119" spans="1:22" ht="15.75" x14ac:dyDescent="0.25">
      <c r="A119" s="277"/>
      <c r="B119" s="53" t="s">
        <v>101</v>
      </c>
      <c r="C119" s="451">
        <v>352</v>
      </c>
      <c r="D119" s="34">
        <v>430</v>
      </c>
      <c r="E119" s="54">
        <f>BEBR2025!B117</f>
        <v>378</v>
      </c>
      <c r="F119" s="31">
        <f>E119-C119</f>
        <v>26</v>
      </c>
      <c r="G119" s="31">
        <f>E119-D119</f>
        <v>-52</v>
      </c>
      <c r="H119" s="32">
        <f t="shared" si="28"/>
        <v>7.3863636363636367E-2</v>
      </c>
      <c r="I119" s="32">
        <f t="shared" si="28"/>
        <v>-0.12093023255813953</v>
      </c>
      <c r="J119" s="225"/>
      <c r="L119" s="365" t="s">
        <v>101</v>
      </c>
      <c r="M119" s="428">
        <v>19089</v>
      </c>
      <c r="N119" s="428">
        <v>-26</v>
      </c>
      <c r="O119" s="364">
        <v>352</v>
      </c>
      <c r="P119" s="429">
        <v>0</v>
      </c>
      <c r="Q119" s="429">
        <v>19089</v>
      </c>
      <c r="S119" s="17" t="str">
        <f t="shared" si="20"/>
        <v>Same</v>
      </c>
      <c r="V119" s="428"/>
    </row>
    <row r="120" spans="1:22" ht="15.75" x14ac:dyDescent="0.25">
      <c r="A120" s="277"/>
      <c r="B120" s="53" t="s">
        <v>102</v>
      </c>
      <c r="C120" s="451">
        <v>15760</v>
      </c>
      <c r="D120" s="34">
        <v>17350</v>
      </c>
      <c r="E120" s="54">
        <f>BEBR2025!B118</f>
        <v>16194</v>
      </c>
      <c r="F120" s="31">
        <f>E120-C120</f>
        <v>434</v>
      </c>
      <c r="G120" s="31">
        <f>E120-D120</f>
        <v>-1156</v>
      </c>
      <c r="H120" s="32">
        <f t="shared" si="28"/>
        <v>2.7538071065989846E-2</v>
      </c>
      <c r="I120" s="32">
        <f t="shared" si="28"/>
        <v>-6.6628242074927957E-2</v>
      </c>
      <c r="J120" s="225"/>
      <c r="L120" s="365" t="s">
        <v>102</v>
      </c>
      <c r="M120" s="428">
        <v>377653</v>
      </c>
      <c r="N120" s="428">
        <v>37128</v>
      </c>
      <c r="O120" s="364">
        <v>15760</v>
      </c>
      <c r="P120" s="429">
        <v>22</v>
      </c>
      <c r="Q120" s="429">
        <v>377631</v>
      </c>
      <c r="S120" s="17" t="str">
        <f t="shared" si="20"/>
        <v>Same</v>
      </c>
      <c r="V120" s="428"/>
    </row>
    <row r="121" spans="1:22" ht="15.75" x14ac:dyDescent="0.25">
      <c r="A121" s="277"/>
      <c r="B121" s="53" t="s">
        <v>103</v>
      </c>
      <c r="C121" s="451">
        <v>19115</v>
      </c>
      <c r="D121" s="34">
        <v>20920</v>
      </c>
      <c r="E121" s="54">
        <f>BEBR2025!B119</f>
        <v>19089</v>
      </c>
      <c r="F121" s="31">
        <f>E121-C121</f>
        <v>-26</v>
      </c>
      <c r="G121" s="31">
        <f>E121-D121</f>
        <v>-1831</v>
      </c>
      <c r="H121" s="32">
        <f t="shared" si="28"/>
        <v>-1.3601883337692911E-3</v>
      </c>
      <c r="I121" s="32">
        <f t="shared" si="28"/>
        <v>-8.7523900573613769E-2</v>
      </c>
      <c r="J121" s="225"/>
      <c r="L121" s="365" t="s">
        <v>103</v>
      </c>
      <c r="M121" s="430" t="s">
        <v>516</v>
      </c>
      <c r="N121" s="430" t="s">
        <v>516</v>
      </c>
      <c r="O121" s="364">
        <v>19115</v>
      </c>
      <c r="P121" s="429" t="s">
        <v>516</v>
      </c>
      <c r="Q121" s="429" t="s">
        <v>516</v>
      </c>
      <c r="S121" s="17" t="str">
        <f t="shared" si="20"/>
        <v>Same</v>
      </c>
      <c r="V121" s="428"/>
    </row>
    <row r="122" spans="1:22" ht="15.75" x14ac:dyDescent="0.25">
      <c r="A122" s="277"/>
      <c r="B122" s="53" t="s">
        <v>19</v>
      </c>
      <c r="C122" s="451">
        <v>340525</v>
      </c>
      <c r="D122" s="34">
        <v>338010</v>
      </c>
      <c r="E122" s="54">
        <f>BEBR2025!B120</f>
        <v>377653</v>
      </c>
      <c r="F122" s="31">
        <f>E122-C122</f>
        <v>37128</v>
      </c>
      <c r="G122" s="31">
        <f>E122-D122</f>
        <v>39643</v>
      </c>
      <c r="H122" s="32">
        <f t="shared" si="28"/>
        <v>0.1090316423170105</v>
      </c>
      <c r="I122" s="32">
        <f t="shared" si="28"/>
        <v>0.11728351232212064</v>
      </c>
      <c r="J122" s="225"/>
      <c r="L122" s="365" t="s">
        <v>143</v>
      </c>
      <c r="M122" s="428">
        <v>72388</v>
      </c>
      <c r="N122" s="428">
        <v>2690</v>
      </c>
      <c r="O122" s="364">
        <v>340525</v>
      </c>
      <c r="P122" s="429">
        <v>3380</v>
      </c>
      <c r="Q122" s="429">
        <v>69008</v>
      </c>
      <c r="S122" s="17" t="str">
        <f t="shared" si="20"/>
        <v>Same</v>
      </c>
      <c r="V122" s="428"/>
    </row>
    <row r="123" spans="1:22" ht="15.75" x14ac:dyDescent="0.25">
      <c r="A123" s="277"/>
      <c r="B123" s="231"/>
      <c r="C123" s="460" t="s">
        <v>516</v>
      </c>
      <c r="D123" s="232"/>
      <c r="E123" s="476" t="str">
        <f>BEBR2025!B121</f>
        <v/>
      </c>
      <c r="F123" s="229"/>
      <c r="G123" s="229"/>
      <c r="H123" s="230"/>
      <c r="I123" s="230"/>
      <c r="J123" s="225"/>
      <c r="L123" s="365" t="s">
        <v>516</v>
      </c>
      <c r="M123" s="428">
        <v>664</v>
      </c>
      <c r="N123" s="428">
        <v>46</v>
      </c>
      <c r="O123" s="466" t="s">
        <v>516</v>
      </c>
      <c r="P123" s="429">
        <v>0</v>
      </c>
      <c r="Q123" s="429">
        <v>664</v>
      </c>
      <c r="V123" s="428"/>
    </row>
    <row r="124" spans="1:22" ht="15.75" x14ac:dyDescent="0.25">
      <c r="A124" s="277"/>
      <c r="B124" s="264" t="s">
        <v>612</v>
      </c>
      <c r="C124" s="458">
        <v>69698</v>
      </c>
      <c r="D124" s="260">
        <v>70500</v>
      </c>
      <c r="E124" s="476">
        <f>BEBR2025!B122</f>
        <v>72388</v>
      </c>
      <c r="F124" s="262">
        <f>E124-C124</f>
        <v>2690</v>
      </c>
      <c r="G124" s="262">
        <f>E124-D124</f>
        <v>1888</v>
      </c>
      <c r="H124" s="263">
        <f t="shared" ref="H124:I127" si="29">F124/C124</f>
        <v>3.8595081637923613E-2</v>
      </c>
      <c r="I124" s="263">
        <f t="shared" si="29"/>
        <v>2.6780141843971633E-2</v>
      </c>
      <c r="J124" s="225"/>
      <c r="L124" s="363" t="s">
        <v>529</v>
      </c>
      <c r="M124" s="428">
        <v>12579</v>
      </c>
      <c r="N124" s="428">
        <v>250</v>
      </c>
      <c r="O124" s="364">
        <v>69698</v>
      </c>
      <c r="P124" s="429">
        <v>293</v>
      </c>
      <c r="Q124" s="429">
        <v>12286</v>
      </c>
      <c r="S124" s="17" t="str">
        <f t="shared" si="20"/>
        <v>Different</v>
      </c>
      <c r="V124" s="430"/>
    </row>
    <row r="125" spans="1:22" ht="15.75" x14ac:dyDescent="0.25">
      <c r="A125" s="277"/>
      <c r="B125" s="53" t="s">
        <v>105</v>
      </c>
      <c r="C125" s="451">
        <v>618</v>
      </c>
      <c r="D125" s="34">
        <v>550</v>
      </c>
      <c r="E125" s="54">
        <f>BEBR2025!B123</f>
        <v>664</v>
      </c>
      <c r="F125" s="31">
        <f>E125-C125</f>
        <v>46</v>
      </c>
      <c r="G125" s="31">
        <f>E125-D125</f>
        <v>114</v>
      </c>
      <c r="H125" s="32">
        <f t="shared" si="29"/>
        <v>7.4433656957928807E-2</v>
      </c>
      <c r="I125" s="32">
        <f t="shared" si="29"/>
        <v>0.20727272727272728</v>
      </c>
      <c r="J125" s="225"/>
      <c r="L125" s="365" t="s">
        <v>105</v>
      </c>
      <c r="M125" s="428">
        <v>59145</v>
      </c>
      <c r="N125" s="428">
        <v>2394</v>
      </c>
      <c r="O125" s="364">
        <v>618</v>
      </c>
      <c r="P125" s="429">
        <v>3087</v>
      </c>
      <c r="Q125" s="429">
        <v>56058</v>
      </c>
      <c r="S125" s="17" t="str">
        <f t="shared" si="20"/>
        <v>Same</v>
      </c>
      <c r="V125" s="428"/>
    </row>
    <row r="126" spans="1:22" ht="15.75" x14ac:dyDescent="0.25">
      <c r="A126" s="277"/>
      <c r="B126" s="53" t="s">
        <v>106</v>
      </c>
      <c r="C126" s="451">
        <v>12329</v>
      </c>
      <c r="D126" s="34">
        <v>12270</v>
      </c>
      <c r="E126" s="54">
        <f>BEBR2025!B124</f>
        <v>12579</v>
      </c>
      <c r="F126" s="31">
        <f>E126-C126</f>
        <v>250</v>
      </c>
      <c r="G126" s="31">
        <f>E126-D126</f>
        <v>309</v>
      </c>
      <c r="H126" s="32">
        <f t="shared" si="29"/>
        <v>2.0277394760321196E-2</v>
      </c>
      <c r="I126" s="32">
        <f t="shared" si="29"/>
        <v>2.5183374083129585E-2</v>
      </c>
      <c r="J126" s="225"/>
      <c r="L126" s="365" t="s">
        <v>106</v>
      </c>
      <c r="M126" s="430" t="s">
        <v>516</v>
      </c>
      <c r="N126" s="430" t="s">
        <v>516</v>
      </c>
      <c r="O126" s="364">
        <v>12329</v>
      </c>
      <c r="P126" s="429" t="s">
        <v>516</v>
      </c>
      <c r="Q126" s="429" t="s">
        <v>516</v>
      </c>
      <c r="S126" s="17" t="str">
        <f t="shared" si="20"/>
        <v>Same</v>
      </c>
      <c r="V126" s="428"/>
    </row>
    <row r="127" spans="1:22" ht="15.75" x14ac:dyDescent="0.25">
      <c r="A127" s="277"/>
      <c r="B127" s="53" t="s">
        <v>19</v>
      </c>
      <c r="C127" s="451">
        <v>56751</v>
      </c>
      <c r="D127" s="34">
        <v>57670</v>
      </c>
      <c r="E127" s="54">
        <f>BEBR2025!B125</f>
        <v>59145</v>
      </c>
      <c r="F127" s="31">
        <f>E127-C127</f>
        <v>2394</v>
      </c>
      <c r="G127" s="31">
        <f>E127-D127</f>
        <v>1475</v>
      </c>
      <c r="H127" s="32">
        <f t="shared" si="29"/>
        <v>4.2184278691124386E-2</v>
      </c>
      <c r="I127" s="32">
        <f t="shared" si="29"/>
        <v>2.557655626842379E-2</v>
      </c>
      <c r="J127" s="225"/>
      <c r="L127" s="365" t="s">
        <v>143</v>
      </c>
      <c r="M127" s="428">
        <v>35947</v>
      </c>
      <c r="N127" s="428">
        <v>1971</v>
      </c>
      <c r="O127" s="364">
        <v>56751</v>
      </c>
      <c r="P127" s="429">
        <v>2433</v>
      </c>
      <c r="Q127" s="429">
        <v>33514</v>
      </c>
      <c r="S127" s="17" t="str">
        <f t="shared" si="20"/>
        <v>Same</v>
      </c>
      <c r="V127" s="428"/>
    </row>
    <row r="128" spans="1:22" ht="15.75" x14ac:dyDescent="0.25">
      <c r="A128" s="277"/>
      <c r="B128" s="231"/>
      <c r="C128" s="460" t="s">
        <v>516</v>
      </c>
      <c r="D128" s="232"/>
      <c r="E128" s="476" t="str">
        <f>BEBR2025!B126</f>
        <v/>
      </c>
      <c r="F128" s="229"/>
      <c r="G128" s="229"/>
      <c r="H128" s="230"/>
      <c r="I128" s="230"/>
      <c r="J128" s="225"/>
      <c r="L128" s="365" t="s">
        <v>516</v>
      </c>
      <c r="M128" s="428">
        <v>8002</v>
      </c>
      <c r="N128" s="428">
        <v>582</v>
      </c>
      <c r="O128" s="466" t="s">
        <v>516</v>
      </c>
      <c r="P128" s="429">
        <v>0</v>
      </c>
      <c r="Q128" s="429">
        <v>8002</v>
      </c>
      <c r="V128" s="428"/>
    </row>
    <row r="129" spans="1:22" ht="15.75" x14ac:dyDescent="0.25">
      <c r="A129" s="277"/>
      <c r="B129" s="264" t="s">
        <v>613</v>
      </c>
      <c r="C129" s="458">
        <v>33976</v>
      </c>
      <c r="D129" s="260">
        <v>36100</v>
      </c>
      <c r="E129" s="476">
        <f>BEBR2025!B127</f>
        <v>35947</v>
      </c>
      <c r="F129" s="262">
        <f>E129-C129</f>
        <v>1971</v>
      </c>
      <c r="G129" s="262">
        <f>E129-D129</f>
        <v>-153</v>
      </c>
      <c r="H129" s="263">
        <f t="shared" ref="H129:I131" si="30">F129/C129</f>
        <v>5.8011537555921824E-2</v>
      </c>
      <c r="I129" s="263">
        <f t="shared" si="30"/>
        <v>-4.2382271468144042E-3</v>
      </c>
      <c r="J129" s="225"/>
      <c r="L129" s="363" t="s">
        <v>530</v>
      </c>
      <c r="M129" s="428">
        <v>27945</v>
      </c>
      <c r="N129" s="428">
        <v>1389</v>
      </c>
      <c r="O129" s="364">
        <v>33976</v>
      </c>
      <c r="P129" s="429">
        <v>2433</v>
      </c>
      <c r="Q129" s="429">
        <v>25512</v>
      </c>
      <c r="S129" s="17" t="str">
        <f t="shared" si="20"/>
        <v>Different</v>
      </c>
      <c r="V129" s="430"/>
    </row>
    <row r="130" spans="1:22" ht="15.75" x14ac:dyDescent="0.25">
      <c r="A130" s="277"/>
      <c r="B130" s="53" t="s">
        <v>108</v>
      </c>
      <c r="C130" s="451">
        <v>7420</v>
      </c>
      <c r="D130" s="34">
        <v>7770</v>
      </c>
      <c r="E130" s="54">
        <f>BEBR2025!B128</f>
        <v>8002</v>
      </c>
      <c r="F130" s="31">
        <f>E130-C130</f>
        <v>582</v>
      </c>
      <c r="G130" s="31">
        <f>E130-D130</f>
        <v>232</v>
      </c>
      <c r="H130" s="32">
        <f t="shared" si="30"/>
        <v>7.8436657681940705E-2</v>
      </c>
      <c r="I130" s="32">
        <f t="shared" si="30"/>
        <v>2.9858429858429857E-2</v>
      </c>
      <c r="J130" s="225"/>
      <c r="L130" s="365" t="s">
        <v>108</v>
      </c>
      <c r="M130" s="430" t="s">
        <v>516</v>
      </c>
      <c r="N130" s="430" t="s">
        <v>516</v>
      </c>
      <c r="O130" s="364">
        <v>7420</v>
      </c>
      <c r="P130" s="429" t="s">
        <v>516</v>
      </c>
      <c r="Q130" s="429" t="s">
        <v>516</v>
      </c>
      <c r="S130" s="17" t="str">
        <f t="shared" si="20"/>
        <v>Same</v>
      </c>
      <c r="V130" s="428"/>
    </row>
    <row r="131" spans="1:22" ht="15.75" x14ac:dyDescent="0.25">
      <c r="A131" s="277"/>
      <c r="B131" s="53" t="s">
        <v>19</v>
      </c>
      <c r="C131" s="451">
        <v>26556</v>
      </c>
      <c r="D131" s="34">
        <v>28300</v>
      </c>
      <c r="E131" s="54">
        <f>BEBR2025!B129</f>
        <v>27945</v>
      </c>
      <c r="F131" s="31">
        <f>E131-C131</f>
        <v>1389</v>
      </c>
      <c r="G131" s="31">
        <f>E131-D131</f>
        <v>-355</v>
      </c>
      <c r="H131" s="32">
        <f t="shared" si="30"/>
        <v>5.2304563940352461E-2</v>
      </c>
      <c r="I131" s="32">
        <f t="shared" si="30"/>
        <v>-1.254416961130742E-2</v>
      </c>
      <c r="J131" s="225"/>
      <c r="L131" s="365" t="s">
        <v>143</v>
      </c>
      <c r="M131" s="428">
        <v>17217</v>
      </c>
      <c r="N131" s="428">
        <v>458</v>
      </c>
      <c r="O131" s="364">
        <v>26556</v>
      </c>
      <c r="P131" s="429">
        <v>1569</v>
      </c>
      <c r="Q131" s="429">
        <v>15648</v>
      </c>
      <c r="S131" s="17" t="str">
        <f t="shared" si="20"/>
        <v>Same</v>
      </c>
      <c r="V131" s="428"/>
    </row>
    <row r="132" spans="1:22" ht="15.75" x14ac:dyDescent="0.25">
      <c r="A132" s="277"/>
      <c r="B132" s="231"/>
      <c r="C132" s="460" t="s">
        <v>516</v>
      </c>
      <c r="D132" s="232"/>
      <c r="E132" s="476" t="str">
        <f>BEBR2025!B130</f>
        <v/>
      </c>
      <c r="F132" s="229"/>
      <c r="G132" s="229"/>
      <c r="H132" s="230"/>
      <c r="I132" s="230"/>
      <c r="J132" s="225"/>
      <c r="L132" s="365" t="s">
        <v>516</v>
      </c>
      <c r="M132" s="428">
        <v>1748</v>
      </c>
      <c r="N132" s="428">
        <v>59</v>
      </c>
      <c r="O132" s="466" t="s">
        <v>516</v>
      </c>
      <c r="P132" s="429">
        <v>0</v>
      </c>
      <c r="Q132" s="429">
        <v>1748</v>
      </c>
      <c r="V132" s="428"/>
    </row>
    <row r="133" spans="1:22" ht="15.75" x14ac:dyDescent="0.25">
      <c r="A133" s="277"/>
      <c r="B133" s="264" t="s">
        <v>614</v>
      </c>
      <c r="C133" s="458">
        <v>16759</v>
      </c>
      <c r="D133" s="260">
        <v>16600</v>
      </c>
      <c r="E133" s="476">
        <f>BEBR2025!B131</f>
        <v>17217</v>
      </c>
      <c r="F133" s="262">
        <f>E133-C133</f>
        <v>458</v>
      </c>
      <c r="G133" s="262">
        <f>E133-D133</f>
        <v>617</v>
      </c>
      <c r="H133" s="263">
        <f t="shared" ref="H133:I136" si="31">F133/C133</f>
        <v>2.7328599558446208E-2</v>
      </c>
      <c r="I133" s="263">
        <f t="shared" si="31"/>
        <v>3.716867469879518E-2</v>
      </c>
      <c r="J133" s="225"/>
      <c r="L133" s="363" t="s">
        <v>531</v>
      </c>
      <c r="M133" s="428">
        <v>114</v>
      </c>
      <c r="N133" s="428">
        <v>-51</v>
      </c>
      <c r="O133" s="364">
        <v>16759</v>
      </c>
      <c r="P133" s="429">
        <v>0</v>
      </c>
      <c r="Q133" s="429">
        <v>114</v>
      </c>
      <c r="S133" s="17" t="str">
        <f t="shared" si="20"/>
        <v>Different</v>
      </c>
      <c r="V133" s="430"/>
    </row>
    <row r="134" spans="1:22" ht="15.75" x14ac:dyDescent="0.25">
      <c r="A134" s="277"/>
      <c r="B134" s="53" t="s">
        <v>110</v>
      </c>
      <c r="C134" s="451">
        <v>1689</v>
      </c>
      <c r="D134" s="34">
        <v>1670</v>
      </c>
      <c r="E134" s="54">
        <f>BEBR2025!B132</f>
        <v>1748</v>
      </c>
      <c r="F134" s="31">
        <f>E134-C134</f>
        <v>59</v>
      </c>
      <c r="G134" s="31">
        <f>E134-D134</f>
        <v>78</v>
      </c>
      <c r="H134" s="32">
        <f t="shared" si="31"/>
        <v>3.4931912374185907E-2</v>
      </c>
      <c r="I134" s="32">
        <f t="shared" si="31"/>
        <v>4.6706586826347304E-2</v>
      </c>
      <c r="J134" s="225"/>
      <c r="L134" s="365" t="s">
        <v>110</v>
      </c>
      <c r="M134" s="428">
        <v>15355</v>
      </c>
      <c r="N134" s="428">
        <v>450</v>
      </c>
      <c r="O134" s="364">
        <v>1689</v>
      </c>
      <c r="P134" s="429">
        <v>1569</v>
      </c>
      <c r="Q134" s="429">
        <v>13786</v>
      </c>
      <c r="S134" s="17" t="str">
        <f t="shared" si="20"/>
        <v>Same</v>
      </c>
      <c r="V134" s="428"/>
    </row>
    <row r="135" spans="1:22" ht="15.75" x14ac:dyDescent="0.25">
      <c r="A135" s="277"/>
      <c r="B135" s="53" t="s">
        <v>111</v>
      </c>
      <c r="C135" s="451">
        <v>165</v>
      </c>
      <c r="D135" s="34">
        <v>170</v>
      </c>
      <c r="E135" s="54">
        <f>BEBR2025!B133</f>
        <v>114</v>
      </c>
      <c r="F135" s="31">
        <f>E135-C135</f>
        <v>-51</v>
      </c>
      <c r="G135" s="31">
        <f>E135-D135</f>
        <v>-56</v>
      </c>
      <c r="H135" s="32">
        <f t="shared" si="31"/>
        <v>-0.30909090909090908</v>
      </c>
      <c r="I135" s="32">
        <f t="shared" si="31"/>
        <v>-0.32941176470588235</v>
      </c>
      <c r="J135" s="225"/>
      <c r="L135" s="365" t="s">
        <v>111</v>
      </c>
      <c r="M135" s="428" t="s">
        <v>516</v>
      </c>
      <c r="N135" s="428" t="s">
        <v>516</v>
      </c>
      <c r="O135" s="364">
        <v>165</v>
      </c>
      <c r="P135" s="429" t="s">
        <v>516</v>
      </c>
      <c r="Q135" s="429" t="s">
        <v>516</v>
      </c>
      <c r="S135" s="17" t="str">
        <f t="shared" ref="S135:S137" si="32">IF(L135=B135,"Same","Different")</f>
        <v>Same</v>
      </c>
      <c r="V135" s="428"/>
    </row>
    <row r="136" spans="1:22" ht="15.75" x14ac:dyDescent="0.25">
      <c r="A136" s="277"/>
      <c r="B136" s="53" t="s">
        <v>19</v>
      </c>
      <c r="C136" s="451">
        <v>14905</v>
      </c>
      <c r="D136" s="34">
        <v>14770</v>
      </c>
      <c r="E136" s="54">
        <f>BEBR2025!B134</f>
        <v>15355</v>
      </c>
      <c r="F136" s="31">
        <f>E136-C136</f>
        <v>450</v>
      </c>
      <c r="G136" s="31">
        <f>E136-D136</f>
        <v>585</v>
      </c>
      <c r="H136" s="32">
        <f t="shared" si="31"/>
        <v>3.0191211003019122E-2</v>
      </c>
      <c r="I136" s="32">
        <f t="shared" si="31"/>
        <v>3.9607312119160458E-2</v>
      </c>
      <c r="J136" s="225"/>
      <c r="L136" s="365" t="s">
        <v>143</v>
      </c>
      <c r="M136" s="428">
        <v>1079044</v>
      </c>
      <c r="N136" s="428">
        <v>83477</v>
      </c>
      <c r="O136" s="364">
        <v>14905</v>
      </c>
      <c r="P136" s="429">
        <v>495</v>
      </c>
      <c r="Q136" s="429">
        <v>1078549</v>
      </c>
      <c r="S136" s="17" t="str">
        <f t="shared" si="32"/>
        <v>Same</v>
      </c>
      <c r="V136" s="428"/>
    </row>
    <row r="137" spans="1:22" ht="15.75" hidden="1" x14ac:dyDescent="0.25">
      <c r="A137" s="277"/>
      <c r="B137" s="231"/>
      <c r="C137" s="451" t="s">
        <v>516</v>
      </c>
      <c r="D137" s="232"/>
      <c r="E137" s="54">
        <f>BEBR2025!B134</f>
        <v>15355</v>
      </c>
      <c r="F137" s="229"/>
      <c r="G137" s="229"/>
      <c r="H137" s="230"/>
      <c r="I137" s="230"/>
      <c r="J137" s="225"/>
      <c r="L137" s="365" t="s">
        <v>516</v>
      </c>
      <c r="M137" s="428">
        <v>13524</v>
      </c>
      <c r="N137" s="428">
        <v>11</v>
      </c>
      <c r="O137" s="364" t="s">
        <v>516</v>
      </c>
      <c r="P137" s="429">
        <v>0</v>
      </c>
      <c r="Q137" s="429">
        <v>13524</v>
      </c>
      <c r="S137" s="17" t="str">
        <f t="shared" si="32"/>
        <v>Same</v>
      </c>
      <c r="V137" s="428"/>
    </row>
    <row r="138" spans="1:22" ht="15.75" x14ac:dyDescent="0.25">
      <c r="A138" s="277"/>
      <c r="B138" s="231"/>
      <c r="C138" s="458"/>
      <c r="D138" s="232"/>
      <c r="E138" s="476" t="str">
        <f>BEBR2025!B135</f>
        <v/>
      </c>
      <c r="F138" s="229"/>
      <c r="G138" s="229"/>
      <c r="H138" s="230"/>
      <c r="I138" s="230"/>
      <c r="J138" s="225"/>
      <c r="L138" s="365"/>
      <c r="M138" s="428">
        <v>1425</v>
      </c>
      <c r="N138" s="428">
        <v>29</v>
      </c>
      <c r="O138" s="364"/>
      <c r="P138" s="429">
        <v>0</v>
      </c>
      <c r="Q138" s="429">
        <v>1425</v>
      </c>
      <c r="V138" s="428"/>
    </row>
    <row r="139" spans="1:22" ht="15.75" x14ac:dyDescent="0.25">
      <c r="A139" s="277"/>
      <c r="B139" s="264" t="s">
        <v>615</v>
      </c>
      <c r="C139" s="458">
        <v>995567</v>
      </c>
      <c r="D139" s="260">
        <v>970700</v>
      </c>
      <c r="E139" s="476">
        <f>BEBR2025!B136</f>
        <v>1079044</v>
      </c>
      <c r="F139" s="262">
        <f t="shared" ref="F139:F144" si="33">E139-C139</f>
        <v>83477</v>
      </c>
      <c r="G139" s="262">
        <f t="shared" ref="G139:G144" si="34">E139-D139</f>
        <v>108344</v>
      </c>
      <c r="H139" s="263">
        <f t="shared" ref="H139:I144" si="35">F139/C139</f>
        <v>8.3848701292831118E-2</v>
      </c>
      <c r="I139" s="263">
        <f t="shared" si="35"/>
        <v>0.11161429895951375</v>
      </c>
      <c r="J139" s="225"/>
      <c r="L139" s="363" t="s">
        <v>532</v>
      </c>
      <c r="M139" s="428">
        <v>1032601</v>
      </c>
      <c r="N139" s="428">
        <v>82990</v>
      </c>
      <c r="O139" s="364">
        <v>995567</v>
      </c>
      <c r="P139" s="429">
        <v>495</v>
      </c>
      <c r="Q139" s="429">
        <v>1032106</v>
      </c>
      <c r="S139" s="17" t="str">
        <f t="shared" ref="S139:S202" si="36">IF(L139=B139,"Same","Different")</f>
        <v>Different</v>
      </c>
      <c r="V139" s="428"/>
    </row>
    <row r="140" spans="1:22" ht="15.75" x14ac:dyDescent="0.25">
      <c r="A140" s="277"/>
      <c r="B140" s="53" t="s">
        <v>113</v>
      </c>
      <c r="C140" s="451">
        <v>13513</v>
      </c>
      <c r="D140" s="34">
        <v>13790</v>
      </c>
      <c r="E140" s="54">
        <f>BEBR2025!B137</f>
        <v>13524</v>
      </c>
      <c r="F140" s="31">
        <f t="shared" si="33"/>
        <v>11</v>
      </c>
      <c r="G140" s="31">
        <f t="shared" si="34"/>
        <v>-266</v>
      </c>
      <c r="H140" s="32">
        <f t="shared" si="35"/>
        <v>8.1403093317546072E-4</v>
      </c>
      <c r="I140" s="32">
        <f t="shared" si="35"/>
        <v>-1.9289340101522844E-2</v>
      </c>
      <c r="J140" s="225"/>
      <c r="L140" s="365" t="s">
        <v>113</v>
      </c>
      <c r="M140" s="428">
        <v>24253</v>
      </c>
      <c r="N140" s="428">
        <v>423</v>
      </c>
      <c r="O140" s="364">
        <v>13513</v>
      </c>
      <c r="P140" s="429">
        <v>0</v>
      </c>
      <c r="Q140" s="429">
        <v>24253</v>
      </c>
      <c r="S140" s="17" t="str">
        <f t="shared" si="36"/>
        <v>Same</v>
      </c>
      <c r="V140" s="428"/>
    </row>
    <row r="141" spans="1:22" ht="15.75" x14ac:dyDescent="0.25">
      <c r="A141" s="277"/>
      <c r="B141" s="53" t="s">
        <v>114</v>
      </c>
      <c r="C141" s="451">
        <v>1396</v>
      </c>
      <c r="D141" s="34">
        <v>1420</v>
      </c>
      <c r="E141" s="54">
        <f>BEBR2025!B138</f>
        <v>1425</v>
      </c>
      <c r="F141" s="31">
        <f t="shared" si="33"/>
        <v>29</v>
      </c>
      <c r="G141" s="31">
        <f t="shared" si="34"/>
        <v>5</v>
      </c>
      <c r="H141" s="32">
        <f t="shared" si="35"/>
        <v>2.0773638968481375E-2</v>
      </c>
      <c r="I141" s="32">
        <f t="shared" si="35"/>
        <v>3.5211267605633804E-3</v>
      </c>
      <c r="J141" s="225"/>
      <c r="L141" s="365" t="s">
        <v>114</v>
      </c>
      <c r="M141" s="428">
        <v>7241</v>
      </c>
      <c r="N141" s="428">
        <v>24</v>
      </c>
      <c r="O141" s="364">
        <v>1396</v>
      </c>
      <c r="P141" s="429">
        <v>0</v>
      </c>
      <c r="Q141" s="429">
        <v>7241</v>
      </c>
      <c r="S141" s="17" t="str">
        <f t="shared" si="36"/>
        <v>Same</v>
      </c>
      <c r="V141" s="428"/>
    </row>
    <row r="142" spans="1:22" ht="15.75" x14ac:dyDescent="0.25">
      <c r="A142" s="277"/>
      <c r="B142" s="53" t="s">
        <v>115</v>
      </c>
      <c r="C142" s="451">
        <v>949611</v>
      </c>
      <c r="D142" s="34">
        <v>924900</v>
      </c>
      <c r="E142" s="54">
        <f>BEBR2025!B139</f>
        <v>1032601</v>
      </c>
      <c r="F142" s="31">
        <f t="shared" si="33"/>
        <v>82990</v>
      </c>
      <c r="G142" s="31">
        <f t="shared" si="34"/>
        <v>107701</v>
      </c>
      <c r="H142" s="32">
        <f t="shared" si="35"/>
        <v>8.7393680149029443E-2</v>
      </c>
      <c r="I142" s="32">
        <f t="shared" si="35"/>
        <v>0.11644610228132771</v>
      </c>
      <c r="J142" s="225"/>
      <c r="L142" s="365" t="s">
        <v>115</v>
      </c>
      <c r="M142" s="428" t="s">
        <v>516</v>
      </c>
      <c r="N142" s="428" t="s">
        <v>516</v>
      </c>
      <c r="O142" s="364">
        <v>949611</v>
      </c>
      <c r="P142" s="429" t="s">
        <v>516</v>
      </c>
      <c r="Q142" s="429" t="s">
        <v>516</v>
      </c>
      <c r="S142" s="17" t="str">
        <f t="shared" si="36"/>
        <v>Same</v>
      </c>
      <c r="V142" s="428"/>
    </row>
    <row r="143" spans="1:22" ht="15.75" x14ac:dyDescent="0.25">
      <c r="A143" s="277"/>
      <c r="B143" s="53" t="s">
        <v>116</v>
      </c>
      <c r="C143" s="451">
        <v>23830</v>
      </c>
      <c r="D143" s="34">
        <v>23350</v>
      </c>
      <c r="E143" s="54">
        <f>BEBR2025!B140</f>
        <v>24253</v>
      </c>
      <c r="F143" s="31">
        <f t="shared" si="33"/>
        <v>423</v>
      </c>
      <c r="G143" s="31">
        <f t="shared" si="34"/>
        <v>903</v>
      </c>
      <c r="H143" s="32">
        <f t="shared" si="35"/>
        <v>1.7750734368443138E-2</v>
      </c>
      <c r="I143" s="32">
        <f t="shared" si="35"/>
        <v>3.8672376873661672E-2</v>
      </c>
      <c r="J143" s="225"/>
      <c r="L143" s="365" t="s">
        <v>116</v>
      </c>
      <c r="M143" s="428">
        <v>337728</v>
      </c>
      <c r="N143" s="428">
        <v>15823</v>
      </c>
      <c r="O143" s="364">
        <v>23830</v>
      </c>
      <c r="P143" s="429">
        <v>2169</v>
      </c>
      <c r="Q143" s="429">
        <v>335559</v>
      </c>
      <c r="S143" s="17" t="str">
        <f t="shared" si="36"/>
        <v>Same</v>
      </c>
      <c r="V143" s="428"/>
    </row>
    <row r="144" spans="1:22" ht="15.75" x14ac:dyDescent="0.25">
      <c r="A144" s="277"/>
      <c r="B144" s="53" t="s">
        <v>117</v>
      </c>
      <c r="C144" s="451">
        <v>7217</v>
      </c>
      <c r="D144" s="34">
        <v>7210</v>
      </c>
      <c r="E144" s="54">
        <f>BEBR2025!B141</f>
        <v>7241</v>
      </c>
      <c r="F144" s="31">
        <f t="shared" si="33"/>
        <v>24</v>
      </c>
      <c r="G144" s="31">
        <f t="shared" si="34"/>
        <v>31</v>
      </c>
      <c r="H144" s="32">
        <f t="shared" si="35"/>
        <v>3.3254815020091451E-3</v>
      </c>
      <c r="I144" s="32">
        <f t="shared" si="35"/>
        <v>4.299583911234397E-3</v>
      </c>
      <c r="J144" s="225"/>
      <c r="L144" s="365" t="s">
        <v>117</v>
      </c>
      <c r="M144" s="428">
        <v>1621</v>
      </c>
      <c r="N144" s="428">
        <v>-92</v>
      </c>
      <c r="O144" s="364">
        <v>7217</v>
      </c>
      <c r="P144" s="429">
        <v>0</v>
      </c>
      <c r="Q144" s="429">
        <v>1621</v>
      </c>
      <c r="S144" s="17" t="str">
        <f t="shared" si="36"/>
        <v>Same</v>
      </c>
      <c r="V144" s="428"/>
    </row>
    <row r="145" spans="1:22" ht="15.75" x14ac:dyDescent="0.25">
      <c r="A145" s="277"/>
      <c r="B145" s="231"/>
      <c r="C145" s="458" t="s">
        <v>516</v>
      </c>
      <c r="D145" s="232"/>
      <c r="E145" s="476" t="str">
        <f>BEBR2025!B142</f>
        <v/>
      </c>
      <c r="F145" s="229"/>
      <c r="G145" s="229"/>
      <c r="H145" s="230"/>
      <c r="I145" s="230"/>
      <c r="J145" s="225"/>
      <c r="L145" s="365" t="s">
        <v>516</v>
      </c>
      <c r="M145" s="428">
        <v>55194</v>
      </c>
      <c r="N145" s="428">
        <v>882</v>
      </c>
      <c r="O145" s="364" t="s">
        <v>516</v>
      </c>
      <c r="P145" s="429">
        <v>48</v>
      </c>
      <c r="Q145" s="429">
        <v>55146</v>
      </c>
      <c r="V145" s="428"/>
    </row>
    <row r="146" spans="1:22" ht="15.75" x14ac:dyDescent="0.25">
      <c r="A146" s="277"/>
      <c r="B146" s="264" t="s">
        <v>616</v>
      </c>
      <c r="C146" s="458">
        <v>321905</v>
      </c>
      <c r="D146" s="260">
        <v>321100</v>
      </c>
      <c r="E146" s="476">
        <f>BEBR2025!B143</f>
        <v>337728</v>
      </c>
      <c r="F146" s="262">
        <f>E146-C146</f>
        <v>15823</v>
      </c>
      <c r="G146" s="262">
        <f>E146-D146</f>
        <v>16628</v>
      </c>
      <c r="H146" s="263">
        <f t="shared" ref="H146:I149" si="37">F146/C146</f>
        <v>4.9154253584131967E-2</v>
      </c>
      <c r="I146" s="263">
        <f t="shared" si="37"/>
        <v>5.1784490812830895E-2</v>
      </c>
      <c r="J146" s="225"/>
      <c r="L146" s="363" t="s">
        <v>533</v>
      </c>
      <c r="M146" s="428">
        <v>280913</v>
      </c>
      <c r="N146" s="428">
        <v>15033</v>
      </c>
      <c r="O146" s="364">
        <v>321905</v>
      </c>
      <c r="P146" s="429">
        <v>2121</v>
      </c>
      <c r="Q146" s="429">
        <v>278792</v>
      </c>
      <c r="S146" s="17" t="str">
        <f t="shared" si="36"/>
        <v>Different</v>
      </c>
      <c r="V146" s="428"/>
    </row>
    <row r="147" spans="1:22" ht="15.75" x14ac:dyDescent="0.25">
      <c r="A147" s="277"/>
      <c r="B147" s="53" t="s">
        <v>119</v>
      </c>
      <c r="C147" s="451">
        <v>1713</v>
      </c>
      <c r="D147" s="34">
        <v>1630</v>
      </c>
      <c r="E147" s="54">
        <f>BEBR2025!B144</f>
        <v>1621</v>
      </c>
      <c r="F147" s="31">
        <f>E147-C147</f>
        <v>-92</v>
      </c>
      <c r="G147" s="31">
        <f>E147-D147</f>
        <v>-9</v>
      </c>
      <c r="H147" s="32">
        <f t="shared" si="37"/>
        <v>-5.3706946876824285E-2</v>
      </c>
      <c r="I147" s="32">
        <f t="shared" si="37"/>
        <v>-5.521472392638037E-3</v>
      </c>
      <c r="J147" s="225"/>
      <c r="L147" s="365" t="s">
        <v>119</v>
      </c>
      <c r="M147" s="430" t="s">
        <v>516</v>
      </c>
      <c r="N147" s="430" t="s">
        <v>516</v>
      </c>
      <c r="O147" s="364">
        <v>1713</v>
      </c>
      <c r="P147" s="429" t="s">
        <v>516</v>
      </c>
      <c r="Q147" s="429" t="s">
        <v>516</v>
      </c>
      <c r="S147" s="17" t="str">
        <f t="shared" si="36"/>
        <v>Same</v>
      </c>
      <c r="V147" s="428"/>
    </row>
    <row r="148" spans="1:22" ht="15.75" x14ac:dyDescent="0.25">
      <c r="A148" s="277"/>
      <c r="B148" s="53" t="s">
        <v>120</v>
      </c>
      <c r="C148" s="451">
        <v>54312</v>
      </c>
      <c r="D148" s="34">
        <v>55230</v>
      </c>
      <c r="E148" s="54">
        <f>BEBR2025!B145</f>
        <v>55194</v>
      </c>
      <c r="F148" s="31">
        <f>E148-C148</f>
        <v>882</v>
      </c>
      <c r="G148" s="31">
        <f>E148-D148</f>
        <v>-36</v>
      </c>
      <c r="H148" s="32">
        <f t="shared" si="37"/>
        <v>1.6239505081749889E-2</v>
      </c>
      <c r="I148" s="32">
        <f t="shared" si="37"/>
        <v>-6.5181966322650734E-4</v>
      </c>
      <c r="J148" s="225"/>
      <c r="L148" s="365" t="s">
        <v>120</v>
      </c>
      <c r="M148" s="428">
        <v>140714</v>
      </c>
      <c r="N148" s="428">
        <v>25336</v>
      </c>
      <c r="O148" s="364">
        <v>54312</v>
      </c>
      <c r="P148" s="429">
        <v>0</v>
      </c>
      <c r="Q148" s="429">
        <v>140714</v>
      </c>
      <c r="S148" s="17" t="str">
        <f t="shared" si="36"/>
        <v>Same</v>
      </c>
      <c r="V148" s="428"/>
    </row>
    <row r="149" spans="1:22" ht="15.75" x14ac:dyDescent="0.25">
      <c r="A149" s="277"/>
      <c r="B149" s="53" t="s">
        <v>19</v>
      </c>
      <c r="C149" s="451">
        <v>265880</v>
      </c>
      <c r="D149" s="34">
        <v>264280</v>
      </c>
      <c r="E149" s="54">
        <f>BEBR2025!B146</f>
        <v>280913</v>
      </c>
      <c r="F149" s="31">
        <f>E149-C149</f>
        <v>15033</v>
      </c>
      <c r="G149" s="31">
        <f>E149-D149</f>
        <v>16633</v>
      </c>
      <c r="H149" s="32">
        <f t="shared" si="37"/>
        <v>5.6540544606589437E-2</v>
      </c>
      <c r="I149" s="32">
        <f t="shared" si="37"/>
        <v>6.2937036476464356E-2</v>
      </c>
      <c r="J149" s="225"/>
      <c r="L149" s="365" t="s">
        <v>143</v>
      </c>
      <c r="M149" s="428">
        <v>504</v>
      </c>
      <c r="N149" s="428">
        <v>30</v>
      </c>
      <c r="O149" s="364">
        <v>265880</v>
      </c>
      <c r="P149" s="429">
        <v>0</v>
      </c>
      <c r="Q149" s="429">
        <v>504</v>
      </c>
      <c r="S149" s="17" t="str">
        <f t="shared" si="36"/>
        <v>Same</v>
      </c>
      <c r="V149" s="428"/>
    </row>
    <row r="150" spans="1:22" ht="15.75" x14ac:dyDescent="0.25">
      <c r="A150" s="277"/>
      <c r="B150" s="231"/>
      <c r="C150" s="460" t="s">
        <v>516</v>
      </c>
      <c r="D150" s="232"/>
      <c r="E150" s="476" t="str">
        <f>BEBR2025!B147</f>
        <v/>
      </c>
      <c r="F150" s="229"/>
      <c r="G150" s="229"/>
      <c r="H150" s="230"/>
      <c r="I150" s="230"/>
      <c r="J150" s="225"/>
      <c r="L150" s="365" t="s">
        <v>516</v>
      </c>
      <c r="M150" s="428">
        <v>4224</v>
      </c>
      <c r="N150" s="428">
        <v>948</v>
      </c>
      <c r="O150" s="466" t="s">
        <v>516</v>
      </c>
      <c r="P150" s="429">
        <v>0</v>
      </c>
      <c r="Q150" s="429">
        <v>4224</v>
      </c>
      <c r="V150" s="430"/>
    </row>
    <row r="151" spans="1:22" ht="15.75" x14ac:dyDescent="0.25">
      <c r="A151" s="277"/>
      <c r="B151" s="264" t="s">
        <v>617</v>
      </c>
      <c r="C151" s="458">
        <v>115378</v>
      </c>
      <c r="D151" s="260">
        <v>110600</v>
      </c>
      <c r="E151" s="476">
        <f>BEBR2025!B148</f>
        <v>140714</v>
      </c>
      <c r="F151" s="262">
        <f t="shared" ref="F151:F157" si="38">E151-C151</f>
        <v>25336</v>
      </c>
      <c r="G151" s="262">
        <f t="shared" ref="G151:G157" si="39">E151-D151</f>
        <v>30114</v>
      </c>
      <c r="H151" s="263">
        <f t="shared" ref="H151:I157" si="40">F151/C151</f>
        <v>0.21959125656537642</v>
      </c>
      <c r="I151" s="263">
        <f t="shared" si="40"/>
        <v>0.27227848101265822</v>
      </c>
      <c r="J151" s="225"/>
      <c r="L151" s="363" t="s">
        <v>534</v>
      </c>
      <c r="M151" s="428">
        <v>5659</v>
      </c>
      <c r="N151" s="428">
        <v>571</v>
      </c>
      <c r="O151" s="364">
        <v>115378</v>
      </c>
      <c r="P151" s="429">
        <v>0</v>
      </c>
      <c r="Q151" s="429">
        <v>5659</v>
      </c>
      <c r="S151" s="17" t="str">
        <f t="shared" si="36"/>
        <v>Different</v>
      </c>
      <c r="V151" s="428"/>
    </row>
    <row r="152" spans="1:22" ht="15.75" x14ac:dyDescent="0.25">
      <c r="A152" s="277"/>
      <c r="B152" s="53" t="s">
        <v>122</v>
      </c>
      <c r="C152" s="451">
        <v>474</v>
      </c>
      <c r="D152" s="34">
        <v>370</v>
      </c>
      <c r="E152" s="54">
        <f>BEBR2025!B149</f>
        <v>504</v>
      </c>
      <c r="F152" s="31">
        <f t="shared" si="38"/>
        <v>30</v>
      </c>
      <c r="G152" s="31">
        <f t="shared" si="39"/>
        <v>134</v>
      </c>
      <c r="H152" s="32">
        <f t="shared" si="40"/>
        <v>6.3291139240506333E-2</v>
      </c>
      <c r="I152" s="32">
        <f t="shared" si="40"/>
        <v>0.36216216216216218</v>
      </c>
      <c r="J152" s="225"/>
      <c r="L152" s="365" t="s">
        <v>122</v>
      </c>
      <c r="M152" s="428">
        <v>12</v>
      </c>
      <c r="N152" s="428">
        <v>0</v>
      </c>
      <c r="O152" s="364">
        <v>474</v>
      </c>
      <c r="P152" s="429">
        <v>0</v>
      </c>
      <c r="Q152" s="429">
        <v>12</v>
      </c>
      <c r="S152" s="17" t="str">
        <f t="shared" si="36"/>
        <v>Same</v>
      </c>
      <c r="V152" s="428"/>
    </row>
    <row r="153" spans="1:22" ht="15.75" x14ac:dyDescent="0.25">
      <c r="A153" s="277"/>
      <c r="B153" s="53" t="s">
        <v>123</v>
      </c>
      <c r="C153" s="451">
        <v>3276</v>
      </c>
      <c r="D153" s="34">
        <v>3270</v>
      </c>
      <c r="E153" s="54">
        <f>BEBR2025!B150</f>
        <v>4224</v>
      </c>
      <c r="F153" s="31">
        <f t="shared" si="38"/>
        <v>948</v>
      </c>
      <c r="G153" s="31">
        <f t="shared" si="39"/>
        <v>954</v>
      </c>
      <c r="H153" s="32">
        <f t="shared" si="40"/>
        <v>0.2893772893772894</v>
      </c>
      <c r="I153" s="32">
        <f t="shared" si="40"/>
        <v>0.29174311926605506</v>
      </c>
      <c r="J153" s="225"/>
      <c r="L153" s="365" t="s">
        <v>123</v>
      </c>
      <c r="M153" s="428">
        <v>110330</v>
      </c>
      <c r="N153" s="428">
        <v>21072</v>
      </c>
      <c r="O153" s="364">
        <v>3276</v>
      </c>
      <c r="P153" s="429">
        <v>0</v>
      </c>
      <c r="Q153" s="429">
        <v>110330</v>
      </c>
      <c r="S153" s="17" t="str">
        <f t="shared" si="36"/>
        <v>Same</v>
      </c>
      <c r="V153" s="428"/>
    </row>
    <row r="154" spans="1:22" ht="15.75" x14ac:dyDescent="0.25">
      <c r="A154" s="277"/>
      <c r="B154" s="53" t="s">
        <v>124</v>
      </c>
      <c r="C154" s="451">
        <v>5088</v>
      </c>
      <c r="D154" s="34">
        <v>4720</v>
      </c>
      <c r="E154" s="54">
        <f>BEBR2025!B151</f>
        <v>5659</v>
      </c>
      <c r="F154" s="31">
        <f t="shared" si="38"/>
        <v>571</v>
      </c>
      <c r="G154" s="31">
        <f t="shared" si="39"/>
        <v>939</v>
      </c>
      <c r="H154" s="32">
        <f t="shared" si="40"/>
        <v>0.11222484276729559</v>
      </c>
      <c r="I154" s="32">
        <f t="shared" si="40"/>
        <v>0.19894067796610168</v>
      </c>
      <c r="J154" s="225"/>
      <c r="L154" s="365" t="s">
        <v>124</v>
      </c>
      <c r="M154" s="428">
        <v>19985</v>
      </c>
      <c r="N154" s="428">
        <v>2715</v>
      </c>
      <c r="O154" s="364">
        <v>5088</v>
      </c>
      <c r="P154" s="429">
        <v>0</v>
      </c>
      <c r="Q154" s="429">
        <v>19985</v>
      </c>
      <c r="S154" s="17" t="str">
        <f t="shared" si="36"/>
        <v>Same</v>
      </c>
      <c r="V154" s="428"/>
    </row>
    <row r="155" spans="1:22" ht="15.75" x14ac:dyDescent="0.25">
      <c r="A155" s="277"/>
      <c r="B155" s="53" t="s">
        <v>125</v>
      </c>
      <c r="C155" s="451">
        <v>12</v>
      </c>
      <c r="D155" s="34">
        <v>10</v>
      </c>
      <c r="E155" s="54">
        <f>BEBR2025!B152</f>
        <v>12</v>
      </c>
      <c r="F155" s="31">
        <f t="shared" si="38"/>
        <v>0</v>
      </c>
      <c r="G155" s="31">
        <f t="shared" si="39"/>
        <v>2</v>
      </c>
      <c r="H155" s="32">
        <v>0</v>
      </c>
      <c r="I155" s="32">
        <f t="shared" si="40"/>
        <v>0.2</v>
      </c>
      <c r="J155" s="225"/>
      <c r="L155" s="365" t="s">
        <v>125</v>
      </c>
      <c r="M155" s="430" t="s">
        <v>516</v>
      </c>
      <c r="N155" s="430" t="s">
        <v>516</v>
      </c>
      <c r="O155" s="364">
        <v>12</v>
      </c>
      <c r="P155" s="429" t="s">
        <v>516</v>
      </c>
      <c r="Q155" s="429" t="s">
        <v>516</v>
      </c>
      <c r="S155" s="17" t="str">
        <f t="shared" si="36"/>
        <v>Same</v>
      </c>
      <c r="V155" s="428"/>
    </row>
    <row r="156" spans="1:22" ht="15.75" x14ac:dyDescent="0.25">
      <c r="A156" s="277"/>
      <c r="B156" s="53" t="s">
        <v>126</v>
      </c>
      <c r="C156" s="451">
        <v>89258</v>
      </c>
      <c r="D156" s="34">
        <v>86770</v>
      </c>
      <c r="E156" s="54">
        <f>BEBR2025!B153</f>
        <v>110330</v>
      </c>
      <c r="F156" s="31">
        <f t="shared" si="38"/>
        <v>21072</v>
      </c>
      <c r="G156" s="31">
        <f t="shared" si="39"/>
        <v>23560</v>
      </c>
      <c r="H156" s="32">
        <f t="shared" si="40"/>
        <v>0.23607967913240269</v>
      </c>
      <c r="I156" s="32">
        <f t="shared" si="40"/>
        <v>0.27152241558142215</v>
      </c>
      <c r="J156" s="225"/>
      <c r="L156" s="365" t="s">
        <v>126</v>
      </c>
      <c r="M156" s="428">
        <v>13383</v>
      </c>
      <c r="N156" s="428">
        <v>932</v>
      </c>
      <c r="O156" s="364">
        <v>89258</v>
      </c>
      <c r="P156" s="429">
        <v>1109</v>
      </c>
      <c r="Q156" s="429">
        <v>12274</v>
      </c>
      <c r="S156" s="17" t="str">
        <f t="shared" si="36"/>
        <v>Same</v>
      </c>
      <c r="V156" s="428"/>
    </row>
    <row r="157" spans="1:22" ht="15.75" x14ac:dyDescent="0.25">
      <c r="A157" s="277"/>
      <c r="B157" s="53" t="s">
        <v>19</v>
      </c>
      <c r="C157" s="451">
        <v>17270</v>
      </c>
      <c r="D157" s="34">
        <v>15500</v>
      </c>
      <c r="E157" s="54">
        <f>BEBR2025!B154</f>
        <v>19985</v>
      </c>
      <c r="F157" s="31">
        <f t="shared" si="38"/>
        <v>2715</v>
      </c>
      <c r="G157" s="31">
        <f t="shared" si="39"/>
        <v>4485</v>
      </c>
      <c r="H157" s="32">
        <f t="shared" si="40"/>
        <v>0.15720903300521136</v>
      </c>
      <c r="I157" s="32">
        <f t="shared" si="40"/>
        <v>0.28935483870967743</v>
      </c>
      <c r="J157" s="225"/>
      <c r="L157" s="365" t="s">
        <v>143</v>
      </c>
      <c r="M157" s="428">
        <v>2456</v>
      </c>
      <c r="N157" s="428">
        <v>115</v>
      </c>
      <c r="O157" s="364">
        <v>17270</v>
      </c>
      <c r="P157" s="429">
        <v>0</v>
      </c>
      <c r="Q157" s="429">
        <v>2456</v>
      </c>
      <c r="S157" s="17" t="str">
        <f t="shared" si="36"/>
        <v>Same</v>
      </c>
      <c r="V157" s="428"/>
    </row>
    <row r="158" spans="1:22" ht="15.75" x14ac:dyDescent="0.25">
      <c r="A158" s="277"/>
      <c r="B158" s="231"/>
      <c r="C158" s="460" t="s">
        <v>516</v>
      </c>
      <c r="D158" s="232"/>
      <c r="E158" s="476" t="str">
        <f>BEBR2025!B155</f>
        <v/>
      </c>
      <c r="F158" s="229"/>
      <c r="G158" s="229"/>
      <c r="H158" s="230"/>
      <c r="I158" s="230"/>
      <c r="J158" s="225"/>
      <c r="L158" s="365" t="s">
        <v>516</v>
      </c>
      <c r="M158" s="428">
        <v>3071</v>
      </c>
      <c r="N158" s="428">
        <v>465</v>
      </c>
      <c r="O158" s="466" t="s">
        <v>516</v>
      </c>
      <c r="P158" s="429">
        <v>1109</v>
      </c>
      <c r="Q158" s="429">
        <v>1962</v>
      </c>
      <c r="V158" s="430"/>
    </row>
    <row r="159" spans="1:22" ht="15.75" x14ac:dyDescent="0.25">
      <c r="A159" s="277"/>
      <c r="B159" s="264" t="s">
        <v>618</v>
      </c>
      <c r="C159" s="458">
        <v>12451</v>
      </c>
      <c r="D159" s="260">
        <v>12300</v>
      </c>
      <c r="E159" s="476">
        <f>BEBR2025!B156</f>
        <v>13383</v>
      </c>
      <c r="F159" s="262">
        <f>E159-C159</f>
        <v>932</v>
      </c>
      <c r="G159" s="262">
        <f>E159-D159</f>
        <v>1083</v>
      </c>
      <c r="H159" s="263">
        <f t="shared" ref="H159:I162" si="41">F159/C159</f>
        <v>7.4853425427676493E-2</v>
      </c>
      <c r="I159" s="263">
        <f t="shared" si="41"/>
        <v>8.8048780487804873E-2</v>
      </c>
      <c r="J159" s="225"/>
      <c r="L159" s="363" t="s">
        <v>535</v>
      </c>
      <c r="M159" s="428">
        <v>7856</v>
      </c>
      <c r="N159" s="428">
        <v>352</v>
      </c>
      <c r="O159" s="364">
        <v>12451</v>
      </c>
      <c r="P159" s="429">
        <v>0</v>
      </c>
      <c r="Q159" s="429">
        <v>7856</v>
      </c>
      <c r="S159" s="17" t="str">
        <f t="shared" si="36"/>
        <v>Different</v>
      </c>
      <c r="V159" s="428"/>
    </row>
    <row r="160" spans="1:22" ht="15.75" x14ac:dyDescent="0.25">
      <c r="A160" s="277"/>
      <c r="B160" s="53" t="s">
        <v>128</v>
      </c>
      <c r="C160" s="451">
        <v>2341</v>
      </c>
      <c r="D160" s="34">
        <v>2340</v>
      </c>
      <c r="E160" s="54">
        <f>BEBR2025!B157</f>
        <v>2456</v>
      </c>
      <c r="F160" s="31">
        <f>E160-C160</f>
        <v>115</v>
      </c>
      <c r="G160" s="31">
        <f>E160-D160</f>
        <v>116</v>
      </c>
      <c r="H160" s="32">
        <f t="shared" si="41"/>
        <v>4.9124305852199915E-2</v>
      </c>
      <c r="I160" s="32">
        <f t="shared" si="41"/>
        <v>4.957264957264957E-2</v>
      </c>
      <c r="J160" s="225"/>
      <c r="L160" s="365" t="s">
        <v>128</v>
      </c>
      <c r="M160" s="430" t="s">
        <v>516</v>
      </c>
      <c r="N160" s="430" t="s">
        <v>516</v>
      </c>
      <c r="O160" s="364">
        <v>2341</v>
      </c>
      <c r="P160" s="429" t="s">
        <v>516</v>
      </c>
      <c r="Q160" s="429" t="s">
        <v>516</v>
      </c>
      <c r="S160" s="17" t="str">
        <f t="shared" si="36"/>
        <v>Same</v>
      </c>
      <c r="V160" s="428"/>
    </row>
    <row r="161" spans="1:22" ht="15.75" x14ac:dyDescent="0.25">
      <c r="A161" s="277"/>
      <c r="B161" s="53" t="s">
        <v>129</v>
      </c>
      <c r="C161" s="451">
        <v>2606</v>
      </c>
      <c r="D161" s="34">
        <v>2880</v>
      </c>
      <c r="E161" s="54">
        <f>BEBR2025!B158</f>
        <v>3071</v>
      </c>
      <c r="F161" s="31">
        <f>E161-C161</f>
        <v>465</v>
      </c>
      <c r="G161" s="31">
        <f>E161-D161</f>
        <v>191</v>
      </c>
      <c r="H161" s="32">
        <f t="shared" si="41"/>
        <v>0.17843438219493477</v>
      </c>
      <c r="I161" s="32">
        <f t="shared" si="41"/>
        <v>6.6319444444444445E-2</v>
      </c>
      <c r="J161" s="225"/>
      <c r="L161" s="365" t="s">
        <v>129</v>
      </c>
      <c r="M161" s="428">
        <v>44790</v>
      </c>
      <c r="N161" s="428">
        <v>964</v>
      </c>
      <c r="O161" s="364">
        <v>2606</v>
      </c>
      <c r="P161" s="429">
        <v>3064</v>
      </c>
      <c r="Q161" s="429">
        <v>41726</v>
      </c>
      <c r="S161" s="17" t="str">
        <f t="shared" si="36"/>
        <v>Same</v>
      </c>
      <c r="V161" s="428"/>
    </row>
    <row r="162" spans="1:22" ht="15.75" x14ac:dyDescent="0.25">
      <c r="A162" s="277"/>
      <c r="B162" s="53" t="s">
        <v>19</v>
      </c>
      <c r="C162" s="451">
        <v>7504</v>
      </c>
      <c r="D162" s="34">
        <v>7050</v>
      </c>
      <c r="E162" s="54">
        <f>BEBR2025!B159</f>
        <v>7856</v>
      </c>
      <c r="F162" s="31">
        <f>E162-C162</f>
        <v>352</v>
      </c>
      <c r="G162" s="31">
        <f>E162-D162</f>
        <v>806</v>
      </c>
      <c r="H162" s="32">
        <f t="shared" si="41"/>
        <v>4.6908315565031986E-2</v>
      </c>
      <c r="I162" s="32">
        <f t="shared" si="41"/>
        <v>0.11432624113475177</v>
      </c>
      <c r="J162" s="225"/>
      <c r="L162" s="365" t="s">
        <v>143</v>
      </c>
      <c r="M162" s="428">
        <v>2833</v>
      </c>
      <c r="N162" s="428">
        <v>-122</v>
      </c>
      <c r="O162" s="364">
        <v>7504</v>
      </c>
      <c r="P162" s="429">
        <v>1001</v>
      </c>
      <c r="Q162" s="429">
        <v>1832</v>
      </c>
      <c r="S162" s="17" t="str">
        <f t="shared" si="36"/>
        <v>Same</v>
      </c>
      <c r="V162" s="428"/>
    </row>
    <row r="163" spans="1:22" ht="15.75" x14ac:dyDescent="0.25">
      <c r="A163" s="277"/>
      <c r="B163" s="231"/>
      <c r="C163" s="460" t="s">
        <v>516</v>
      </c>
      <c r="D163" s="232"/>
      <c r="E163" s="476" t="str">
        <f>BEBR2025!B160</f>
        <v/>
      </c>
      <c r="F163" s="229"/>
      <c r="G163" s="229"/>
      <c r="H163" s="230"/>
      <c r="I163" s="230"/>
      <c r="J163" s="225"/>
      <c r="L163" s="365" t="s">
        <v>516</v>
      </c>
      <c r="M163" s="428">
        <v>449</v>
      </c>
      <c r="N163" s="428">
        <v>-12</v>
      </c>
      <c r="O163" s="466" t="s">
        <v>516</v>
      </c>
      <c r="P163" s="429">
        <v>0</v>
      </c>
      <c r="Q163" s="429">
        <v>449</v>
      </c>
      <c r="V163" s="430"/>
    </row>
    <row r="164" spans="1:22" ht="15.75" x14ac:dyDescent="0.25">
      <c r="A164" s="277"/>
      <c r="B164" s="264" t="s">
        <v>619</v>
      </c>
      <c r="C164" s="458">
        <v>43826</v>
      </c>
      <c r="D164" s="260">
        <v>46300</v>
      </c>
      <c r="E164" s="476">
        <f>BEBR2025!B161</f>
        <v>44790</v>
      </c>
      <c r="F164" s="262">
        <f t="shared" ref="F164:F171" si="42">E164-C164</f>
        <v>964</v>
      </c>
      <c r="G164" s="262">
        <f t="shared" ref="G164:G171" si="43">E164-D164</f>
        <v>-1510</v>
      </c>
      <c r="H164" s="263">
        <f t="shared" ref="H164:I171" si="44">F164/C164</f>
        <v>2.1996075389038472E-2</v>
      </c>
      <c r="I164" s="263">
        <f t="shared" si="44"/>
        <v>-3.26133909287257E-2</v>
      </c>
      <c r="J164" s="225"/>
      <c r="L164" s="363" t="s">
        <v>536</v>
      </c>
      <c r="M164" s="428">
        <v>1369</v>
      </c>
      <c r="N164" s="428">
        <v>12</v>
      </c>
      <c r="O164" s="364">
        <v>43826</v>
      </c>
      <c r="P164" s="429">
        <v>0</v>
      </c>
      <c r="Q164" s="429">
        <v>1369</v>
      </c>
      <c r="S164" s="17" t="str">
        <f t="shared" si="36"/>
        <v>Different</v>
      </c>
      <c r="V164" s="428"/>
    </row>
    <row r="165" spans="1:22" ht="15.75" x14ac:dyDescent="0.25">
      <c r="A165" s="277"/>
      <c r="B165" s="53" t="s">
        <v>131</v>
      </c>
      <c r="C165" s="451">
        <v>2955</v>
      </c>
      <c r="D165" s="34">
        <v>3090</v>
      </c>
      <c r="E165" s="54">
        <f>BEBR2025!B162</f>
        <v>2833</v>
      </c>
      <c r="F165" s="31">
        <f t="shared" si="42"/>
        <v>-122</v>
      </c>
      <c r="G165" s="31">
        <f t="shared" si="43"/>
        <v>-257</v>
      </c>
      <c r="H165" s="32">
        <f t="shared" si="44"/>
        <v>-4.1285956006768189E-2</v>
      </c>
      <c r="I165" s="32">
        <f t="shared" si="44"/>
        <v>-8.3171521035598703E-2</v>
      </c>
      <c r="J165" s="225"/>
      <c r="L165" s="365" t="s">
        <v>131</v>
      </c>
      <c r="M165" s="428">
        <v>1758</v>
      </c>
      <c r="N165" s="428">
        <v>5</v>
      </c>
      <c r="O165" s="364">
        <v>2955</v>
      </c>
      <c r="P165" s="429">
        <v>0</v>
      </c>
      <c r="Q165" s="429">
        <v>1758</v>
      </c>
      <c r="S165" s="17" t="str">
        <f t="shared" si="36"/>
        <v>Same</v>
      </c>
      <c r="V165" s="428"/>
    </row>
    <row r="166" spans="1:22" ht="15.75" x14ac:dyDescent="0.25">
      <c r="A166" s="277"/>
      <c r="B166" s="53" t="s">
        <v>132</v>
      </c>
      <c r="C166" s="451">
        <v>461</v>
      </c>
      <c r="D166" s="34">
        <v>550</v>
      </c>
      <c r="E166" s="54">
        <f>BEBR2025!B163</f>
        <v>449</v>
      </c>
      <c r="F166" s="31">
        <f t="shared" si="42"/>
        <v>-12</v>
      </c>
      <c r="G166" s="31">
        <f t="shared" si="43"/>
        <v>-101</v>
      </c>
      <c r="H166" s="32">
        <f t="shared" si="44"/>
        <v>-2.6030368763557483E-2</v>
      </c>
      <c r="I166" s="32">
        <f t="shared" si="44"/>
        <v>-0.18363636363636363</v>
      </c>
      <c r="J166" s="225"/>
      <c r="L166" s="365" t="s">
        <v>132</v>
      </c>
      <c r="M166" s="428">
        <v>3664</v>
      </c>
      <c r="N166" s="428">
        <v>127</v>
      </c>
      <c r="O166" s="364">
        <v>461</v>
      </c>
      <c r="P166" s="429">
        <v>0</v>
      </c>
      <c r="Q166" s="429">
        <v>3664</v>
      </c>
      <c r="S166" s="17" t="str">
        <f t="shared" si="36"/>
        <v>Same</v>
      </c>
      <c r="V166" s="428"/>
    </row>
    <row r="167" spans="1:22" ht="15.75" x14ac:dyDescent="0.25">
      <c r="A167" s="277"/>
      <c r="B167" s="53" t="s">
        <v>133</v>
      </c>
      <c r="C167" s="451">
        <v>1357</v>
      </c>
      <c r="D167" s="34">
        <v>1660</v>
      </c>
      <c r="E167" s="54">
        <f>BEBR2025!B164</f>
        <v>1369</v>
      </c>
      <c r="F167" s="31">
        <f t="shared" si="42"/>
        <v>12</v>
      </c>
      <c r="G167" s="31">
        <f t="shared" si="43"/>
        <v>-291</v>
      </c>
      <c r="H167" s="32">
        <f t="shared" si="44"/>
        <v>8.8430361090641122E-3</v>
      </c>
      <c r="I167" s="32">
        <f t="shared" si="44"/>
        <v>-0.17530120481927711</v>
      </c>
      <c r="J167" s="225"/>
      <c r="L167" s="365" t="s">
        <v>133</v>
      </c>
      <c r="M167" s="428">
        <v>8131</v>
      </c>
      <c r="N167" s="428">
        <v>161</v>
      </c>
      <c r="O167" s="364">
        <v>1357</v>
      </c>
      <c r="P167" s="429">
        <v>363</v>
      </c>
      <c r="Q167" s="429">
        <v>7768</v>
      </c>
      <c r="S167" s="17" t="str">
        <f t="shared" si="36"/>
        <v>Same</v>
      </c>
      <c r="V167" s="428"/>
    </row>
    <row r="168" spans="1:22" ht="15.75" x14ac:dyDescent="0.25">
      <c r="A168" s="277"/>
      <c r="B168" s="53" t="s">
        <v>134</v>
      </c>
      <c r="C168" s="451">
        <v>1753</v>
      </c>
      <c r="D168" s="34">
        <v>1890</v>
      </c>
      <c r="E168" s="54">
        <f>BEBR2025!B165</f>
        <v>1758</v>
      </c>
      <c r="F168" s="31">
        <f t="shared" si="42"/>
        <v>5</v>
      </c>
      <c r="G168" s="31">
        <f t="shared" si="43"/>
        <v>-132</v>
      </c>
      <c r="H168" s="32">
        <f t="shared" si="44"/>
        <v>2.8522532800912721E-3</v>
      </c>
      <c r="I168" s="32">
        <f t="shared" si="44"/>
        <v>-6.9841269841269843E-2</v>
      </c>
      <c r="J168" s="225"/>
      <c r="L168" s="365" t="s">
        <v>134</v>
      </c>
      <c r="M168" s="428">
        <v>26586</v>
      </c>
      <c r="N168" s="428">
        <v>793</v>
      </c>
      <c r="O168" s="364">
        <v>1753</v>
      </c>
      <c r="P168" s="429">
        <v>1700</v>
      </c>
      <c r="Q168" s="429">
        <v>24886</v>
      </c>
      <c r="S168" s="17" t="str">
        <f t="shared" si="36"/>
        <v>Same</v>
      </c>
      <c r="V168" s="428"/>
    </row>
    <row r="169" spans="1:22" ht="15.75" x14ac:dyDescent="0.25">
      <c r="A169" s="277"/>
      <c r="B169" s="53" t="s">
        <v>135</v>
      </c>
      <c r="C169" s="451">
        <v>3537</v>
      </c>
      <c r="D169" s="34">
        <v>3450</v>
      </c>
      <c r="E169" s="54">
        <f>BEBR2025!B166</f>
        <v>3664</v>
      </c>
      <c r="F169" s="31">
        <f t="shared" si="42"/>
        <v>127</v>
      </c>
      <c r="G169" s="31">
        <f t="shared" si="43"/>
        <v>214</v>
      </c>
      <c r="H169" s="32">
        <f t="shared" si="44"/>
        <v>3.5906135142776366E-2</v>
      </c>
      <c r="I169" s="32">
        <f t="shared" si="44"/>
        <v>6.2028985507246379E-2</v>
      </c>
      <c r="J169" s="225"/>
      <c r="L169" s="365" t="s">
        <v>135</v>
      </c>
      <c r="M169" s="430" t="s">
        <v>516</v>
      </c>
      <c r="N169" s="430" t="s">
        <v>516</v>
      </c>
      <c r="O169" s="364">
        <v>3537</v>
      </c>
      <c r="P169" s="429" t="s">
        <v>516</v>
      </c>
      <c r="Q169" s="429" t="s">
        <v>516</v>
      </c>
      <c r="S169" s="17" t="str">
        <f t="shared" si="36"/>
        <v>Same</v>
      </c>
      <c r="V169" s="428"/>
    </row>
    <row r="170" spans="1:22" ht="15.75" x14ac:dyDescent="0.25">
      <c r="A170" s="277"/>
      <c r="B170" s="53" t="s">
        <v>136</v>
      </c>
      <c r="C170" s="451">
        <v>7970</v>
      </c>
      <c r="D170" s="34">
        <v>7870</v>
      </c>
      <c r="E170" s="54">
        <f>BEBR2025!B167</f>
        <v>8131</v>
      </c>
      <c r="F170" s="31">
        <f t="shared" si="42"/>
        <v>161</v>
      </c>
      <c r="G170" s="31">
        <f t="shared" si="43"/>
        <v>261</v>
      </c>
      <c r="H170" s="32">
        <f t="shared" si="44"/>
        <v>2.0200752823086573E-2</v>
      </c>
      <c r="I170" s="32">
        <f t="shared" si="44"/>
        <v>3.3163913595933923E-2</v>
      </c>
      <c r="J170" s="225"/>
      <c r="L170" s="365" t="s">
        <v>136</v>
      </c>
      <c r="M170" s="428">
        <v>19716</v>
      </c>
      <c r="N170" s="428">
        <v>1852</v>
      </c>
      <c r="O170" s="364">
        <v>7970</v>
      </c>
      <c r="P170" s="429">
        <v>781</v>
      </c>
      <c r="Q170" s="429">
        <v>18935</v>
      </c>
      <c r="S170" s="17" t="str">
        <f t="shared" si="36"/>
        <v>Same</v>
      </c>
      <c r="V170" s="428"/>
    </row>
    <row r="171" spans="1:22" ht="15.75" x14ac:dyDescent="0.25">
      <c r="A171" s="277"/>
      <c r="B171" s="53" t="s">
        <v>19</v>
      </c>
      <c r="C171" s="451">
        <v>25793</v>
      </c>
      <c r="D171" s="34">
        <v>27770</v>
      </c>
      <c r="E171" s="54">
        <f>BEBR2025!B168</f>
        <v>26586</v>
      </c>
      <c r="F171" s="31">
        <f t="shared" si="42"/>
        <v>793</v>
      </c>
      <c r="G171" s="31">
        <f t="shared" si="43"/>
        <v>-1184</v>
      </c>
      <c r="H171" s="32">
        <f t="shared" si="44"/>
        <v>3.0744775714341099E-2</v>
      </c>
      <c r="I171" s="32">
        <f t="shared" si="44"/>
        <v>-4.2635938062657544E-2</v>
      </c>
      <c r="J171" s="225"/>
      <c r="L171" s="365" t="s">
        <v>143</v>
      </c>
      <c r="M171" s="428">
        <v>558</v>
      </c>
      <c r="N171" s="428">
        <v>40</v>
      </c>
      <c r="O171" s="364">
        <v>25793</v>
      </c>
      <c r="P171" s="429">
        <v>0</v>
      </c>
      <c r="Q171" s="429">
        <v>558</v>
      </c>
      <c r="S171" s="17" t="str">
        <f t="shared" si="36"/>
        <v>Same</v>
      </c>
      <c r="V171" s="428"/>
    </row>
    <row r="172" spans="1:22" ht="15.75" x14ac:dyDescent="0.25">
      <c r="A172" s="277"/>
      <c r="B172" s="231"/>
      <c r="C172" s="460" t="s">
        <v>516</v>
      </c>
      <c r="D172" s="232"/>
      <c r="E172" s="476" t="str">
        <f>BEBR2025!B169</f>
        <v/>
      </c>
      <c r="F172" s="229"/>
      <c r="G172" s="229"/>
      <c r="H172" s="230"/>
      <c r="I172" s="230"/>
      <c r="J172" s="225"/>
      <c r="L172" s="365" t="s">
        <v>516</v>
      </c>
      <c r="M172" s="428">
        <v>627</v>
      </c>
      <c r="N172" s="428">
        <v>149</v>
      </c>
      <c r="O172" s="466" t="s">
        <v>516</v>
      </c>
      <c r="P172" s="429">
        <v>0</v>
      </c>
      <c r="Q172" s="429">
        <v>627</v>
      </c>
      <c r="V172" s="430"/>
    </row>
    <row r="173" spans="1:22" ht="15.75" x14ac:dyDescent="0.25">
      <c r="A173" s="277"/>
      <c r="B173" s="264" t="s">
        <v>620</v>
      </c>
      <c r="C173" s="458">
        <v>17864</v>
      </c>
      <c r="D173" s="260">
        <v>17800</v>
      </c>
      <c r="E173" s="476">
        <f>BEBR2025!B170</f>
        <v>19716</v>
      </c>
      <c r="F173" s="262">
        <f>E173-C173</f>
        <v>1852</v>
      </c>
      <c r="G173" s="262">
        <f>E173-D173</f>
        <v>1916</v>
      </c>
      <c r="H173" s="263">
        <f t="shared" ref="H173:I177" si="45">F173/C173</f>
        <v>0.10367218987908643</v>
      </c>
      <c r="I173" s="263">
        <f t="shared" si="45"/>
        <v>0.10764044943820225</v>
      </c>
      <c r="J173" s="225"/>
      <c r="L173" s="363" t="s">
        <v>537</v>
      </c>
      <c r="M173" s="428">
        <v>2221</v>
      </c>
      <c r="N173" s="428">
        <v>206</v>
      </c>
      <c r="O173" s="364">
        <v>17864</v>
      </c>
      <c r="P173" s="429">
        <v>0</v>
      </c>
      <c r="Q173" s="429">
        <v>2221</v>
      </c>
      <c r="S173" s="17" t="str">
        <f t="shared" si="36"/>
        <v>Different</v>
      </c>
      <c r="V173" s="428"/>
    </row>
    <row r="174" spans="1:22" ht="15.75" x14ac:dyDescent="0.25">
      <c r="A174" s="277"/>
      <c r="B174" s="53" t="s">
        <v>138</v>
      </c>
      <c r="C174" s="451">
        <v>518</v>
      </c>
      <c r="D174" s="34">
        <v>520</v>
      </c>
      <c r="E174" s="54">
        <f>BEBR2025!B171</f>
        <v>558</v>
      </c>
      <c r="F174" s="31">
        <f>E174-C174</f>
        <v>40</v>
      </c>
      <c r="G174" s="31">
        <f>E174-D174</f>
        <v>38</v>
      </c>
      <c r="H174" s="32">
        <f t="shared" si="45"/>
        <v>7.7220077220077218E-2</v>
      </c>
      <c r="I174" s="32">
        <f t="shared" si="45"/>
        <v>7.3076923076923081E-2</v>
      </c>
      <c r="J174" s="225"/>
      <c r="L174" s="365" t="s">
        <v>138</v>
      </c>
      <c r="M174" s="428">
        <v>16310</v>
      </c>
      <c r="N174" s="428">
        <v>1457</v>
      </c>
      <c r="O174" s="364">
        <v>518</v>
      </c>
      <c r="P174" s="429">
        <v>781</v>
      </c>
      <c r="Q174" s="429">
        <v>15529</v>
      </c>
      <c r="S174" s="17" t="str">
        <f t="shared" si="36"/>
        <v>Same</v>
      </c>
      <c r="V174" s="428"/>
    </row>
    <row r="175" spans="1:22" ht="15.75" x14ac:dyDescent="0.25">
      <c r="A175" s="277"/>
      <c r="B175" s="53" t="s">
        <v>139</v>
      </c>
      <c r="C175" s="451">
        <v>478</v>
      </c>
      <c r="D175" s="34">
        <v>360</v>
      </c>
      <c r="E175" s="54">
        <f>BEBR2025!B172</f>
        <v>627</v>
      </c>
      <c r="F175" s="31">
        <f>E175-C175</f>
        <v>149</v>
      </c>
      <c r="G175" s="31">
        <f>E175-D175</f>
        <v>267</v>
      </c>
      <c r="H175" s="32">
        <f t="shared" si="45"/>
        <v>0.31171548117154813</v>
      </c>
      <c r="I175" s="32">
        <f t="shared" si="45"/>
        <v>0.7416666666666667</v>
      </c>
      <c r="J175" s="225"/>
      <c r="L175" s="365" t="s">
        <v>139</v>
      </c>
      <c r="M175" s="430" t="s">
        <v>516</v>
      </c>
      <c r="N175" s="430" t="s">
        <v>516</v>
      </c>
      <c r="O175" s="364">
        <v>478</v>
      </c>
      <c r="P175" s="429" t="s">
        <v>516</v>
      </c>
      <c r="Q175" s="429" t="s">
        <v>516</v>
      </c>
      <c r="S175" s="17" t="str">
        <f t="shared" si="36"/>
        <v>Same</v>
      </c>
      <c r="V175" s="428"/>
    </row>
    <row r="176" spans="1:22" ht="15.75" x14ac:dyDescent="0.25">
      <c r="A176" s="277"/>
      <c r="B176" s="53" t="s">
        <v>140</v>
      </c>
      <c r="C176" s="451">
        <v>2015</v>
      </c>
      <c r="D176" s="34">
        <v>2020</v>
      </c>
      <c r="E176" s="54">
        <f>BEBR2025!B173</f>
        <v>2221</v>
      </c>
      <c r="F176" s="31">
        <f>E176-C176</f>
        <v>206</v>
      </c>
      <c r="G176" s="31">
        <f>E176-D176</f>
        <v>201</v>
      </c>
      <c r="H176" s="32">
        <f t="shared" si="45"/>
        <v>0.1022332506203474</v>
      </c>
      <c r="I176" s="32">
        <f t="shared" si="45"/>
        <v>9.950495049504951E-2</v>
      </c>
      <c r="J176" s="225"/>
      <c r="L176" s="365" t="s">
        <v>140</v>
      </c>
      <c r="M176" s="428">
        <v>13055</v>
      </c>
      <c r="N176" s="428">
        <v>929</v>
      </c>
      <c r="O176" s="364">
        <v>2015</v>
      </c>
      <c r="P176" s="429">
        <v>980</v>
      </c>
      <c r="Q176" s="429">
        <v>12075</v>
      </c>
      <c r="S176" s="17" t="str">
        <f t="shared" si="36"/>
        <v>Same</v>
      </c>
      <c r="V176" s="428"/>
    </row>
    <row r="177" spans="1:22" ht="15.75" x14ac:dyDescent="0.25">
      <c r="A177" s="277"/>
      <c r="B177" s="53" t="s">
        <v>19</v>
      </c>
      <c r="C177" s="451">
        <v>14853</v>
      </c>
      <c r="D177" s="34">
        <v>14870</v>
      </c>
      <c r="E177" s="54">
        <f>BEBR2025!B174</f>
        <v>16310</v>
      </c>
      <c r="F177" s="31">
        <f>E177-C177</f>
        <v>1457</v>
      </c>
      <c r="G177" s="31">
        <f>E177-D177</f>
        <v>1440</v>
      </c>
      <c r="H177" s="32">
        <f t="shared" si="45"/>
        <v>9.809466101124352E-2</v>
      </c>
      <c r="I177" s="32">
        <f t="shared" si="45"/>
        <v>9.6839273705447204E-2</v>
      </c>
      <c r="J177" s="225"/>
      <c r="L177" s="365" t="s">
        <v>143</v>
      </c>
      <c r="M177" s="428">
        <v>1641</v>
      </c>
      <c r="N177" s="428">
        <v>75</v>
      </c>
      <c r="O177" s="364">
        <v>14853</v>
      </c>
      <c r="P177" s="429">
        <v>0</v>
      </c>
      <c r="Q177" s="429">
        <v>1641</v>
      </c>
      <c r="S177" s="17" t="str">
        <f t="shared" si="36"/>
        <v>Same</v>
      </c>
      <c r="V177" s="428"/>
    </row>
    <row r="178" spans="1:22" ht="15.75" x14ac:dyDescent="0.25">
      <c r="A178" s="277"/>
      <c r="B178" s="231"/>
      <c r="C178" s="460" t="s">
        <v>516</v>
      </c>
      <c r="D178" s="232"/>
      <c r="E178" s="476" t="str">
        <f>BEBR2025!B175</f>
        <v/>
      </c>
      <c r="F178" s="229"/>
      <c r="G178" s="229"/>
      <c r="H178" s="230"/>
      <c r="I178" s="230"/>
      <c r="J178" s="225"/>
      <c r="L178" s="365" t="s">
        <v>516</v>
      </c>
      <c r="M178" s="428">
        <v>11414</v>
      </c>
      <c r="N178" s="428">
        <v>854</v>
      </c>
      <c r="O178" s="466" t="s">
        <v>516</v>
      </c>
      <c r="P178" s="429">
        <v>980</v>
      </c>
      <c r="Q178" s="429">
        <v>10434</v>
      </c>
      <c r="V178" s="430"/>
    </row>
    <row r="179" spans="1:22" ht="15.75" x14ac:dyDescent="0.25">
      <c r="A179" s="277"/>
      <c r="B179" s="264" t="s">
        <v>621</v>
      </c>
      <c r="C179" s="458">
        <v>12126</v>
      </c>
      <c r="D179" s="260">
        <v>13100</v>
      </c>
      <c r="E179" s="476">
        <f>BEBR2025!B176</f>
        <v>13055</v>
      </c>
      <c r="F179" s="262">
        <f>E179-C179</f>
        <v>929</v>
      </c>
      <c r="G179" s="262">
        <f>E179-D179</f>
        <v>-45</v>
      </c>
      <c r="H179" s="263">
        <f t="shared" ref="H179:I181" si="46">F179/C179</f>
        <v>7.6612238165924454E-2</v>
      </c>
      <c r="I179" s="263">
        <f t="shared" si="46"/>
        <v>-3.4351145038167938E-3</v>
      </c>
      <c r="J179" s="225"/>
      <c r="L179" s="363" t="s">
        <v>538</v>
      </c>
      <c r="M179" s="430" t="s">
        <v>516</v>
      </c>
      <c r="N179" s="430" t="s">
        <v>516</v>
      </c>
      <c r="O179" s="364">
        <v>12126</v>
      </c>
      <c r="P179" s="429" t="s">
        <v>516</v>
      </c>
      <c r="Q179" s="429" t="s">
        <v>516</v>
      </c>
      <c r="S179" s="17" t="str">
        <f t="shared" si="36"/>
        <v>Different</v>
      </c>
      <c r="V179" s="428"/>
    </row>
    <row r="180" spans="1:22" ht="15.75" x14ac:dyDescent="0.25">
      <c r="A180" s="277"/>
      <c r="B180" s="53" t="s">
        <v>142</v>
      </c>
      <c r="C180" s="451">
        <v>1566</v>
      </c>
      <c r="D180" s="34">
        <v>1760</v>
      </c>
      <c r="E180" s="54">
        <f>BEBR2025!B177</f>
        <v>1641</v>
      </c>
      <c r="F180" s="31">
        <f>E180-C180</f>
        <v>75</v>
      </c>
      <c r="G180" s="31">
        <f>E180-D180</f>
        <v>-119</v>
      </c>
      <c r="H180" s="32">
        <f t="shared" si="46"/>
        <v>4.7892720306513412E-2</v>
      </c>
      <c r="I180" s="32">
        <f t="shared" si="46"/>
        <v>-6.7613636363636362E-2</v>
      </c>
      <c r="J180" s="225"/>
      <c r="L180" s="365" t="s">
        <v>142</v>
      </c>
      <c r="M180" s="428">
        <v>16621</v>
      </c>
      <c r="N180" s="428">
        <v>2429</v>
      </c>
      <c r="O180" s="364">
        <v>1566</v>
      </c>
      <c r="P180" s="429">
        <v>1587</v>
      </c>
      <c r="Q180" s="429">
        <v>15034</v>
      </c>
      <c r="S180" s="17" t="str">
        <f t="shared" si="36"/>
        <v>Same</v>
      </c>
      <c r="V180" s="428"/>
    </row>
    <row r="181" spans="1:22" ht="15.75" x14ac:dyDescent="0.25">
      <c r="A181" s="277"/>
      <c r="B181" s="53" t="s">
        <v>143</v>
      </c>
      <c r="C181" s="451">
        <v>10560</v>
      </c>
      <c r="D181" s="34">
        <v>11360</v>
      </c>
      <c r="E181" s="54">
        <f>BEBR2025!B178</f>
        <v>11414</v>
      </c>
      <c r="F181" s="31">
        <f>E181-C181</f>
        <v>854</v>
      </c>
      <c r="G181" s="31">
        <f>E181-D181</f>
        <v>54</v>
      </c>
      <c r="H181" s="32">
        <f t="shared" si="46"/>
        <v>8.0871212121212122E-2</v>
      </c>
      <c r="I181" s="32">
        <f t="shared" si="46"/>
        <v>4.7535211267605631E-3</v>
      </c>
      <c r="J181" s="225"/>
      <c r="L181" s="365" t="s">
        <v>143</v>
      </c>
      <c r="M181" s="428">
        <v>3896</v>
      </c>
      <c r="N181" s="428">
        <v>539</v>
      </c>
      <c r="O181" s="364">
        <v>10560</v>
      </c>
      <c r="P181" s="429">
        <v>0</v>
      </c>
      <c r="Q181" s="429">
        <v>3896</v>
      </c>
      <c r="S181" s="17" t="str">
        <f t="shared" si="36"/>
        <v>Same</v>
      </c>
      <c r="V181" s="428"/>
    </row>
    <row r="182" spans="1:22" ht="15.75" x14ac:dyDescent="0.25">
      <c r="A182" s="277"/>
      <c r="B182" s="231"/>
      <c r="C182" s="460" t="s">
        <v>516</v>
      </c>
      <c r="D182" s="232"/>
      <c r="E182" s="476" t="str">
        <f>BEBR2025!B179</f>
        <v/>
      </c>
      <c r="F182" s="229"/>
      <c r="G182" s="229"/>
      <c r="H182" s="230"/>
      <c r="I182" s="230"/>
      <c r="J182" s="225"/>
      <c r="L182" s="365" t="s">
        <v>516</v>
      </c>
      <c r="M182" s="428">
        <v>2261</v>
      </c>
      <c r="N182" s="428">
        <v>187</v>
      </c>
      <c r="O182" s="466" t="s">
        <v>516</v>
      </c>
      <c r="P182" s="429">
        <v>0</v>
      </c>
      <c r="Q182" s="429">
        <v>2261</v>
      </c>
      <c r="V182" s="430"/>
    </row>
    <row r="183" spans="1:22" ht="15.75" x14ac:dyDescent="0.25">
      <c r="A183" s="277"/>
      <c r="B183" s="264" t="s">
        <v>622</v>
      </c>
      <c r="C183" s="458">
        <v>14192</v>
      </c>
      <c r="D183" s="260">
        <v>13100</v>
      </c>
      <c r="E183" s="476">
        <f>BEBR2025!B180</f>
        <v>16621</v>
      </c>
      <c r="F183" s="262">
        <f>E183-C183</f>
        <v>2429</v>
      </c>
      <c r="G183" s="262">
        <f>E183-D183</f>
        <v>3521</v>
      </c>
      <c r="H183" s="263">
        <f t="shared" ref="H183:I186" si="47">F183/C183</f>
        <v>0.17115276211950395</v>
      </c>
      <c r="I183" s="263">
        <f t="shared" si="47"/>
        <v>0.26877862595419849</v>
      </c>
      <c r="J183" s="225"/>
      <c r="L183" s="363" t="s">
        <v>539</v>
      </c>
      <c r="M183" s="428">
        <v>10464</v>
      </c>
      <c r="N183" s="428">
        <v>1703</v>
      </c>
      <c r="O183" s="364">
        <v>14192</v>
      </c>
      <c r="P183" s="429">
        <v>1587</v>
      </c>
      <c r="Q183" s="429">
        <v>8877</v>
      </c>
      <c r="S183" s="17" t="str">
        <f t="shared" si="36"/>
        <v>Different</v>
      </c>
      <c r="V183" s="428"/>
    </row>
    <row r="184" spans="1:22" ht="15.75" x14ac:dyDescent="0.25">
      <c r="A184" s="277"/>
      <c r="B184" s="53" t="s">
        <v>145</v>
      </c>
      <c r="C184" s="451">
        <v>3357</v>
      </c>
      <c r="D184" s="34">
        <v>3460</v>
      </c>
      <c r="E184" s="54">
        <f>BEBR2025!B181</f>
        <v>3896</v>
      </c>
      <c r="F184" s="31">
        <f>E184-C184</f>
        <v>539</v>
      </c>
      <c r="G184" s="31">
        <f>E184-D184</f>
        <v>436</v>
      </c>
      <c r="H184" s="32">
        <f t="shared" si="47"/>
        <v>0.16056002383080131</v>
      </c>
      <c r="I184" s="32">
        <f t="shared" si="47"/>
        <v>0.12601156069364161</v>
      </c>
      <c r="J184" s="225"/>
      <c r="L184" s="365" t="s">
        <v>145</v>
      </c>
      <c r="M184" s="430" t="s">
        <v>516</v>
      </c>
      <c r="N184" s="430" t="s">
        <v>516</v>
      </c>
      <c r="O184" s="364">
        <v>3357</v>
      </c>
      <c r="P184" s="429" t="s">
        <v>516</v>
      </c>
      <c r="Q184" s="429" t="s">
        <v>516</v>
      </c>
      <c r="S184" s="17" t="str">
        <f t="shared" si="36"/>
        <v>Same</v>
      </c>
      <c r="V184" s="428"/>
    </row>
    <row r="185" spans="1:22" ht="15.75" x14ac:dyDescent="0.25">
      <c r="A185" s="277"/>
      <c r="B185" s="53" t="s">
        <v>146</v>
      </c>
      <c r="C185" s="451">
        <v>2074</v>
      </c>
      <c r="D185" s="34">
        <v>1970</v>
      </c>
      <c r="E185" s="54">
        <f>BEBR2025!B182</f>
        <v>2261</v>
      </c>
      <c r="F185" s="31">
        <f>E185-C185</f>
        <v>187</v>
      </c>
      <c r="G185" s="31">
        <f>E185-D185</f>
        <v>291</v>
      </c>
      <c r="H185" s="32">
        <f t="shared" si="47"/>
        <v>9.0163934426229511E-2</v>
      </c>
      <c r="I185" s="32">
        <f t="shared" si="47"/>
        <v>0.14771573604060914</v>
      </c>
      <c r="J185" s="225"/>
      <c r="L185" s="365" t="s">
        <v>146</v>
      </c>
      <c r="M185" s="428">
        <v>14155</v>
      </c>
      <c r="N185" s="428">
        <v>151</v>
      </c>
      <c r="O185" s="364">
        <v>2074</v>
      </c>
      <c r="P185" s="429">
        <v>2072</v>
      </c>
      <c r="Q185" s="429">
        <v>12083</v>
      </c>
      <c r="S185" s="17" t="str">
        <f t="shared" si="36"/>
        <v>Same</v>
      </c>
      <c r="V185" s="428"/>
    </row>
    <row r="186" spans="1:22" ht="15.75" x14ac:dyDescent="0.25">
      <c r="A186" s="277"/>
      <c r="B186" s="53" t="s">
        <v>19</v>
      </c>
      <c r="C186" s="451">
        <v>8761</v>
      </c>
      <c r="D186" s="34">
        <v>7650</v>
      </c>
      <c r="E186" s="54">
        <f>BEBR2025!B183</f>
        <v>10464</v>
      </c>
      <c r="F186" s="31">
        <f>E186-C186</f>
        <v>1703</v>
      </c>
      <c r="G186" s="31">
        <f>E186-D186</f>
        <v>2814</v>
      </c>
      <c r="H186" s="32">
        <f t="shared" si="47"/>
        <v>0.19438420271658485</v>
      </c>
      <c r="I186" s="32">
        <f t="shared" si="47"/>
        <v>0.36784313725490198</v>
      </c>
      <c r="J186" s="225"/>
      <c r="L186" s="365" t="s">
        <v>143</v>
      </c>
      <c r="M186" s="428">
        <v>4004</v>
      </c>
      <c r="N186" s="428">
        <v>383</v>
      </c>
      <c r="O186" s="364">
        <v>8761</v>
      </c>
      <c r="P186" s="429">
        <v>1454</v>
      </c>
      <c r="Q186" s="429">
        <v>2550</v>
      </c>
      <c r="S186" s="17" t="str">
        <f t="shared" si="36"/>
        <v>Same</v>
      </c>
      <c r="V186" s="428"/>
    </row>
    <row r="187" spans="1:22" ht="15.75" x14ac:dyDescent="0.25">
      <c r="A187" s="277"/>
      <c r="B187" s="231"/>
      <c r="C187" s="460" t="s">
        <v>516</v>
      </c>
      <c r="D187" s="232"/>
      <c r="E187" s="476" t="str">
        <f>BEBR2025!B184</f>
        <v/>
      </c>
      <c r="F187" s="229"/>
      <c r="G187" s="229"/>
      <c r="H187" s="230"/>
      <c r="I187" s="230"/>
      <c r="J187" s="225"/>
      <c r="L187" s="365" t="s">
        <v>516</v>
      </c>
      <c r="M187" s="428">
        <v>708</v>
      </c>
      <c r="N187" s="428">
        <v>-41</v>
      </c>
      <c r="O187" s="466" t="s">
        <v>516</v>
      </c>
      <c r="P187" s="429">
        <v>0</v>
      </c>
      <c r="Q187" s="429">
        <v>708</v>
      </c>
      <c r="V187" s="430"/>
    </row>
    <row r="188" spans="1:22" ht="15.75" x14ac:dyDescent="0.25">
      <c r="A188" s="277"/>
      <c r="B188" s="264" t="s">
        <v>623</v>
      </c>
      <c r="C188" s="458">
        <v>14004</v>
      </c>
      <c r="D188" s="260">
        <v>14600</v>
      </c>
      <c r="E188" s="476">
        <f>BEBR2025!B185</f>
        <v>14155</v>
      </c>
      <c r="F188" s="262">
        <f>E188-C188</f>
        <v>151</v>
      </c>
      <c r="G188" s="262">
        <f>E188-D188</f>
        <v>-445</v>
      </c>
      <c r="H188" s="263">
        <f t="shared" ref="H188:I192" si="48">F188/C188</f>
        <v>1.0782633533276206E-2</v>
      </c>
      <c r="I188" s="263">
        <f t="shared" si="48"/>
        <v>-3.047945205479452E-2</v>
      </c>
      <c r="J188" s="225"/>
      <c r="L188" s="363" t="s">
        <v>540</v>
      </c>
      <c r="M188" s="428">
        <v>715</v>
      </c>
      <c r="N188" s="428">
        <v>-25</v>
      </c>
      <c r="O188" s="364">
        <v>14004</v>
      </c>
      <c r="P188" s="429">
        <v>0</v>
      </c>
      <c r="Q188" s="429">
        <v>715</v>
      </c>
      <c r="S188" s="17" t="str">
        <f t="shared" si="36"/>
        <v>Different</v>
      </c>
      <c r="V188" s="428"/>
    </row>
    <row r="189" spans="1:22" ht="15.75" x14ac:dyDescent="0.25">
      <c r="A189" s="277"/>
      <c r="B189" s="53" t="s">
        <v>148</v>
      </c>
      <c r="C189" s="451">
        <v>3621</v>
      </c>
      <c r="D189" s="34">
        <v>2850</v>
      </c>
      <c r="E189" s="54">
        <f>BEBR2025!B186</f>
        <v>4004</v>
      </c>
      <c r="F189" s="31">
        <f>E189-C189</f>
        <v>383</v>
      </c>
      <c r="G189" s="31">
        <f>E189-D189</f>
        <v>1154</v>
      </c>
      <c r="H189" s="32">
        <f t="shared" si="48"/>
        <v>0.10577188621927644</v>
      </c>
      <c r="I189" s="32">
        <f t="shared" si="48"/>
        <v>0.40491228070175439</v>
      </c>
      <c r="J189" s="225"/>
      <c r="L189" s="365" t="s">
        <v>148</v>
      </c>
      <c r="M189" s="428">
        <v>8728</v>
      </c>
      <c r="N189" s="428">
        <v>-166</v>
      </c>
      <c r="O189" s="364">
        <v>3621</v>
      </c>
      <c r="P189" s="429">
        <v>618</v>
      </c>
      <c r="Q189" s="429">
        <v>8110</v>
      </c>
      <c r="S189" s="17" t="str">
        <f t="shared" si="36"/>
        <v>Same</v>
      </c>
      <c r="V189" s="428"/>
    </row>
    <row r="190" spans="1:22" ht="15.75" x14ac:dyDescent="0.25">
      <c r="A190" s="277"/>
      <c r="B190" s="53" t="s">
        <v>149</v>
      </c>
      <c r="C190" s="451">
        <v>749</v>
      </c>
      <c r="D190" s="34">
        <v>870</v>
      </c>
      <c r="E190" s="54">
        <f>BEBR2025!B187</f>
        <v>708</v>
      </c>
      <c r="F190" s="31">
        <f>E190-C190</f>
        <v>-41</v>
      </c>
      <c r="G190" s="31">
        <f>E190-D190</f>
        <v>-162</v>
      </c>
      <c r="H190" s="32">
        <f t="shared" si="48"/>
        <v>-5.4739652870493989E-2</v>
      </c>
      <c r="I190" s="32">
        <f t="shared" si="48"/>
        <v>-0.18620689655172415</v>
      </c>
      <c r="J190" s="225"/>
      <c r="L190" s="365" t="s">
        <v>149</v>
      </c>
      <c r="M190" s="430" t="s">
        <v>516</v>
      </c>
      <c r="N190" s="430" t="s">
        <v>516</v>
      </c>
      <c r="O190" s="364">
        <v>749</v>
      </c>
      <c r="P190" s="429" t="s">
        <v>516</v>
      </c>
      <c r="Q190" s="429" t="s">
        <v>516</v>
      </c>
      <c r="S190" s="17" t="str">
        <f t="shared" si="36"/>
        <v>Same</v>
      </c>
      <c r="V190" s="428"/>
    </row>
    <row r="191" spans="1:22" ht="15.75" x14ac:dyDescent="0.25">
      <c r="A191" s="277"/>
      <c r="B191" s="53" t="s">
        <v>150</v>
      </c>
      <c r="C191" s="451">
        <v>740</v>
      </c>
      <c r="D191" s="34">
        <v>830</v>
      </c>
      <c r="E191" s="54">
        <f>BEBR2025!B188</f>
        <v>715</v>
      </c>
      <c r="F191" s="31">
        <f>E191-C191</f>
        <v>-25</v>
      </c>
      <c r="G191" s="31">
        <f>E191-D191</f>
        <v>-115</v>
      </c>
      <c r="H191" s="32">
        <f t="shared" si="48"/>
        <v>-3.3783783783783786E-2</v>
      </c>
      <c r="I191" s="32">
        <f t="shared" si="48"/>
        <v>-0.13855421686746988</v>
      </c>
      <c r="J191" s="225"/>
      <c r="L191" s="365" t="s">
        <v>150</v>
      </c>
      <c r="M191" s="428">
        <v>26042</v>
      </c>
      <c r="N191" s="428">
        <v>715</v>
      </c>
      <c r="O191" s="364">
        <v>740</v>
      </c>
      <c r="P191" s="429">
        <v>1733</v>
      </c>
      <c r="Q191" s="429">
        <v>24309</v>
      </c>
      <c r="S191" s="17" t="str">
        <f t="shared" si="36"/>
        <v>Same</v>
      </c>
      <c r="V191" s="428"/>
    </row>
    <row r="192" spans="1:22" ht="15.75" x14ac:dyDescent="0.25">
      <c r="A192" s="277"/>
      <c r="B192" s="53" t="s">
        <v>19</v>
      </c>
      <c r="C192" s="451">
        <v>8894</v>
      </c>
      <c r="D192" s="34">
        <v>10050</v>
      </c>
      <c r="E192" s="54">
        <f>BEBR2025!B189</f>
        <v>8728</v>
      </c>
      <c r="F192" s="31">
        <f>E192-C192</f>
        <v>-166</v>
      </c>
      <c r="G192" s="31">
        <f>E192-D192</f>
        <v>-1322</v>
      </c>
      <c r="H192" s="32">
        <f t="shared" si="48"/>
        <v>-1.8664268045873622E-2</v>
      </c>
      <c r="I192" s="32">
        <f t="shared" si="48"/>
        <v>-0.13154228855721392</v>
      </c>
      <c r="J192" s="225"/>
      <c r="L192" s="365" t="s">
        <v>143</v>
      </c>
      <c r="M192" s="428">
        <v>2513</v>
      </c>
      <c r="N192" s="428">
        <v>108</v>
      </c>
      <c r="O192" s="364">
        <v>8894</v>
      </c>
      <c r="P192" s="429">
        <v>0</v>
      </c>
      <c r="Q192" s="429">
        <v>2513</v>
      </c>
      <c r="S192" s="17" t="str">
        <f t="shared" si="36"/>
        <v>Same</v>
      </c>
      <c r="V192" s="428"/>
    </row>
    <row r="193" spans="1:22" ht="15.75" x14ac:dyDescent="0.25">
      <c r="A193" s="277"/>
      <c r="B193" s="231"/>
      <c r="C193" s="460" t="s">
        <v>516</v>
      </c>
      <c r="D193" s="233"/>
      <c r="E193" s="476" t="str">
        <f>BEBR2025!B190</f>
        <v/>
      </c>
      <c r="F193" s="229"/>
      <c r="G193" s="229"/>
      <c r="H193" s="230"/>
      <c r="I193" s="230"/>
      <c r="J193" s="225"/>
      <c r="L193" s="365" t="s">
        <v>516</v>
      </c>
      <c r="M193" s="428">
        <v>4879</v>
      </c>
      <c r="N193" s="428">
        <v>-21</v>
      </c>
      <c r="O193" s="466" t="s">
        <v>516</v>
      </c>
      <c r="P193" s="429">
        <v>0</v>
      </c>
      <c r="Q193" s="429">
        <v>4879</v>
      </c>
      <c r="V193" s="430"/>
    </row>
    <row r="194" spans="1:22" ht="15.75" x14ac:dyDescent="0.25">
      <c r="A194" s="277"/>
      <c r="B194" s="264" t="s">
        <v>624</v>
      </c>
      <c r="C194" s="458">
        <v>25327</v>
      </c>
      <c r="D194" s="260">
        <v>27400</v>
      </c>
      <c r="E194" s="476">
        <f>BEBR2025!B191</f>
        <v>26042</v>
      </c>
      <c r="F194" s="262">
        <f>E194-C194</f>
        <v>715</v>
      </c>
      <c r="G194" s="262">
        <f>E194-D194</f>
        <v>-1358</v>
      </c>
      <c r="H194" s="263">
        <f t="shared" ref="H194:I198" si="49">F194/C194</f>
        <v>2.8230741896000316E-2</v>
      </c>
      <c r="I194" s="263">
        <f t="shared" si="49"/>
        <v>-4.9562043795620438E-2</v>
      </c>
      <c r="J194" s="225"/>
      <c r="L194" s="363" t="s">
        <v>541</v>
      </c>
      <c r="M194" s="428">
        <v>1804</v>
      </c>
      <c r="N194" s="428">
        <v>67</v>
      </c>
      <c r="O194" s="364">
        <v>25327</v>
      </c>
      <c r="P194" s="429">
        <v>0</v>
      </c>
      <c r="Q194" s="429">
        <v>1804</v>
      </c>
      <c r="S194" s="17" t="str">
        <f t="shared" si="36"/>
        <v>Different</v>
      </c>
      <c r="V194" s="428"/>
    </row>
    <row r="195" spans="1:22" ht="15.75" x14ac:dyDescent="0.25">
      <c r="A195" s="277"/>
      <c r="B195" s="53" t="s">
        <v>152</v>
      </c>
      <c r="C195" s="451">
        <v>2405</v>
      </c>
      <c r="D195" s="30">
        <v>2920</v>
      </c>
      <c r="E195" s="54">
        <f>BEBR2025!B192</f>
        <v>2513</v>
      </c>
      <c r="F195" s="31">
        <f>E195-C195</f>
        <v>108</v>
      </c>
      <c r="G195" s="31">
        <f>E195-D195</f>
        <v>-407</v>
      </c>
      <c r="H195" s="32">
        <f t="shared" si="49"/>
        <v>4.4906444906444909E-2</v>
      </c>
      <c r="I195" s="32">
        <f t="shared" si="49"/>
        <v>-0.13938356164383561</v>
      </c>
      <c r="J195" s="225"/>
      <c r="L195" s="365" t="s">
        <v>152</v>
      </c>
      <c r="M195" s="428">
        <v>16846</v>
      </c>
      <c r="N195" s="428">
        <v>561</v>
      </c>
      <c r="O195" s="364">
        <v>2405</v>
      </c>
      <c r="P195" s="429">
        <v>1733</v>
      </c>
      <c r="Q195" s="429">
        <v>15113</v>
      </c>
      <c r="S195" s="17" t="str">
        <f t="shared" si="36"/>
        <v>Same</v>
      </c>
      <c r="V195" s="428"/>
    </row>
    <row r="196" spans="1:22" ht="15.75" x14ac:dyDescent="0.25">
      <c r="A196" s="277"/>
      <c r="B196" s="53" t="s">
        <v>153</v>
      </c>
      <c r="C196" s="451">
        <v>4900</v>
      </c>
      <c r="D196" s="30">
        <v>5230</v>
      </c>
      <c r="E196" s="54">
        <f>BEBR2025!B193</f>
        <v>4879</v>
      </c>
      <c r="F196" s="31">
        <f>E196-C196</f>
        <v>-21</v>
      </c>
      <c r="G196" s="31">
        <f>E196-D196</f>
        <v>-351</v>
      </c>
      <c r="H196" s="32">
        <f t="shared" si="49"/>
        <v>-4.2857142857142859E-3</v>
      </c>
      <c r="I196" s="32">
        <f t="shared" si="49"/>
        <v>-6.7112810707456977E-2</v>
      </c>
      <c r="J196" s="225"/>
      <c r="L196" s="365" t="s">
        <v>153</v>
      </c>
      <c r="M196" s="430" t="s">
        <v>516</v>
      </c>
      <c r="N196" s="430" t="s">
        <v>516</v>
      </c>
      <c r="O196" s="364">
        <v>4900</v>
      </c>
      <c r="P196" s="429" t="s">
        <v>516</v>
      </c>
      <c r="Q196" s="429" t="s">
        <v>516</v>
      </c>
      <c r="S196" s="17" t="str">
        <f t="shared" si="36"/>
        <v>Same</v>
      </c>
      <c r="V196" s="428"/>
    </row>
    <row r="197" spans="1:22" ht="15.75" x14ac:dyDescent="0.25">
      <c r="A197" s="277"/>
      <c r="B197" s="53" t="s">
        <v>154</v>
      </c>
      <c r="C197" s="451">
        <v>1737</v>
      </c>
      <c r="D197" s="30">
        <v>1780</v>
      </c>
      <c r="E197" s="54">
        <f>BEBR2025!B194</f>
        <v>1804</v>
      </c>
      <c r="F197" s="31">
        <f>E197-C197</f>
        <v>67</v>
      </c>
      <c r="G197" s="31">
        <f>E197-D197</f>
        <v>24</v>
      </c>
      <c r="H197" s="32">
        <f t="shared" si="49"/>
        <v>3.8572251007484168E-2</v>
      </c>
      <c r="I197" s="32">
        <f t="shared" si="49"/>
        <v>1.3483146067415731E-2</v>
      </c>
      <c r="J197" s="225"/>
      <c r="L197" s="365" t="s">
        <v>154</v>
      </c>
      <c r="M197" s="428">
        <v>47085</v>
      </c>
      <c r="N197" s="428">
        <v>7466</v>
      </c>
      <c r="O197" s="364">
        <v>1737</v>
      </c>
      <c r="P197" s="429">
        <v>0</v>
      </c>
      <c r="Q197" s="429">
        <v>47085</v>
      </c>
      <c r="S197" s="17" t="str">
        <f t="shared" si="36"/>
        <v>Same</v>
      </c>
      <c r="V197" s="428"/>
    </row>
    <row r="198" spans="1:22" ht="15.75" x14ac:dyDescent="0.25">
      <c r="A198" s="277"/>
      <c r="B198" s="53" t="s">
        <v>19</v>
      </c>
      <c r="C198" s="451">
        <v>16285</v>
      </c>
      <c r="D198" s="30">
        <v>17460</v>
      </c>
      <c r="E198" s="54">
        <f>BEBR2025!B195</f>
        <v>16846</v>
      </c>
      <c r="F198" s="31">
        <f>E198-C198</f>
        <v>561</v>
      </c>
      <c r="G198" s="31">
        <f>E198-D198</f>
        <v>-614</v>
      </c>
      <c r="H198" s="32">
        <f t="shared" si="49"/>
        <v>3.4448879336813017E-2</v>
      </c>
      <c r="I198" s="32">
        <f t="shared" si="49"/>
        <v>-3.5166093928980527E-2</v>
      </c>
      <c r="J198" s="225"/>
      <c r="L198" s="365" t="s">
        <v>143</v>
      </c>
      <c r="M198" s="428">
        <v>7341</v>
      </c>
      <c r="N198" s="428">
        <v>14</v>
      </c>
      <c r="O198" s="364">
        <v>16285</v>
      </c>
      <c r="P198" s="429">
        <v>0</v>
      </c>
      <c r="Q198" s="429">
        <v>7341</v>
      </c>
      <c r="S198" s="17" t="str">
        <f t="shared" si="36"/>
        <v>Same</v>
      </c>
      <c r="V198" s="428"/>
    </row>
    <row r="199" spans="1:22" ht="15.75" x14ac:dyDescent="0.25">
      <c r="A199" s="277"/>
      <c r="B199" s="231"/>
      <c r="C199" s="460" t="s">
        <v>516</v>
      </c>
      <c r="D199" s="233"/>
      <c r="E199" s="476" t="str">
        <f>BEBR2025!B196</f>
        <v/>
      </c>
      <c r="F199" s="229"/>
      <c r="G199" s="229"/>
      <c r="H199" s="230"/>
      <c r="I199" s="230"/>
      <c r="J199" s="225"/>
      <c r="L199" s="365" t="s">
        <v>516</v>
      </c>
      <c r="M199" s="428">
        <v>5593</v>
      </c>
      <c r="N199" s="428">
        <v>627</v>
      </c>
      <c r="O199" s="466" t="s">
        <v>516</v>
      </c>
      <c r="P199" s="429">
        <v>0</v>
      </c>
      <c r="Q199" s="429">
        <v>5593</v>
      </c>
      <c r="V199" s="430"/>
    </row>
    <row r="200" spans="1:22" ht="15.75" x14ac:dyDescent="0.25">
      <c r="A200" s="277"/>
      <c r="B200" s="264" t="s">
        <v>625</v>
      </c>
      <c r="C200" s="458">
        <v>39619</v>
      </c>
      <c r="D200" s="260">
        <v>40100</v>
      </c>
      <c r="E200" s="476">
        <f>BEBR2025!B197</f>
        <v>47085</v>
      </c>
      <c r="F200" s="262">
        <f>E200-C200</f>
        <v>7466</v>
      </c>
      <c r="G200" s="262">
        <f>E200-D200</f>
        <v>6985</v>
      </c>
      <c r="H200" s="263">
        <f t="shared" ref="H200:I203" si="50">F200/C200</f>
        <v>0.1884449380347813</v>
      </c>
      <c r="I200" s="263">
        <f t="shared" si="50"/>
        <v>0.17418952618453865</v>
      </c>
      <c r="J200" s="225"/>
      <c r="L200" s="363" t="s">
        <v>542</v>
      </c>
      <c r="M200" s="428">
        <v>34151</v>
      </c>
      <c r="N200" s="428">
        <v>6825</v>
      </c>
      <c r="O200" s="364">
        <v>39619</v>
      </c>
      <c r="P200" s="429">
        <v>0</v>
      </c>
      <c r="Q200" s="429">
        <v>34151</v>
      </c>
      <c r="S200" s="17" t="str">
        <f t="shared" si="36"/>
        <v>Different</v>
      </c>
      <c r="V200" s="428"/>
    </row>
    <row r="201" spans="1:22" ht="15.75" x14ac:dyDescent="0.25">
      <c r="A201" s="277"/>
      <c r="B201" s="53" t="s">
        <v>156</v>
      </c>
      <c r="C201" s="451">
        <v>7327</v>
      </c>
      <c r="D201" s="30">
        <v>7970</v>
      </c>
      <c r="E201" s="54">
        <f>BEBR2025!B198</f>
        <v>7341</v>
      </c>
      <c r="F201" s="31">
        <f>E201-C201</f>
        <v>14</v>
      </c>
      <c r="G201" s="31">
        <f>E201-D201</f>
        <v>-629</v>
      </c>
      <c r="H201" s="32">
        <f t="shared" si="50"/>
        <v>1.9107410945816842E-3</v>
      </c>
      <c r="I201" s="32">
        <f t="shared" si="50"/>
        <v>-7.8920953575909655E-2</v>
      </c>
      <c r="J201" s="225"/>
      <c r="L201" s="365" t="s">
        <v>156</v>
      </c>
      <c r="M201" s="430" t="s">
        <v>516</v>
      </c>
      <c r="N201" s="430" t="s">
        <v>516</v>
      </c>
      <c r="O201" s="364">
        <v>7327</v>
      </c>
      <c r="P201" s="429" t="s">
        <v>516</v>
      </c>
      <c r="Q201" s="429" t="s">
        <v>516</v>
      </c>
      <c r="S201" s="17" t="str">
        <f t="shared" si="36"/>
        <v>Same</v>
      </c>
      <c r="V201" s="428"/>
    </row>
    <row r="202" spans="1:22" ht="15.75" x14ac:dyDescent="0.25">
      <c r="A202" s="277"/>
      <c r="B202" s="53" t="s">
        <v>157</v>
      </c>
      <c r="C202" s="451">
        <v>4966</v>
      </c>
      <c r="D202" s="30">
        <v>5110</v>
      </c>
      <c r="E202" s="54">
        <f>BEBR2025!B199</f>
        <v>5593</v>
      </c>
      <c r="F202" s="31">
        <f>E202-C202</f>
        <v>627</v>
      </c>
      <c r="G202" s="31">
        <f>E202-D202</f>
        <v>483</v>
      </c>
      <c r="H202" s="32">
        <f t="shared" si="50"/>
        <v>0.12625855819573098</v>
      </c>
      <c r="I202" s="32">
        <f t="shared" si="50"/>
        <v>9.452054794520548E-2</v>
      </c>
      <c r="J202" s="225"/>
      <c r="L202" s="365" t="s">
        <v>157</v>
      </c>
      <c r="M202" s="428">
        <v>212849</v>
      </c>
      <c r="N202" s="428">
        <v>18334</v>
      </c>
      <c r="O202" s="364">
        <v>4966</v>
      </c>
      <c r="P202" s="429">
        <v>433</v>
      </c>
      <c r="Q202" s="429">
        <v>212416</v>
      </c>
      <c r="S202" s="17" t="str">
        <f t="shared" si="36"/>
        <v>Same</v>
      </c>
      <c r="V202" s="428"/>
    </row>
    <row r="203" spans="1:22" ht="15.75" x14ac:dyDescent="0.25">
      <c r="A203" s="277"/>
      <c r="B203" s="53" t="s">
        <v>19</v>
      </c>
      <c r="C203" s="451">
        <v>27326</v>
      </c>
      <c r="D203" s="30">
        <v>27040</v>
      </c>
      <c r="E203" s="54">
        <f>BEBR2025!B200</f>
        <v>34151</v>
      </c>
      <c r="F203" s="31">
        <f>E203-C203</f>
        <v>6825</v>
      </c>
      <c r="G203" s="31">
        <f>E203-D203</f>
        <v>7111</v>
      </c>
      <c r="H203" s="32">
        <f t="shared" si="50"/>
        <v>0.24976213130352046</v>
      </c>
      <c r="I203" s="32">
        <f t="shared" si="50"/>
        <v>0.26298076923076924</v>
      </c>
      <c r="J203" s="225"/>
      <c r="L203" s="365" t="s">
        <v>143</v>
      </c>
      <c r="M203" s="428">
        <v>10142</v>
      </c>
      <c r="N203" s="428">
        <v>1252</v>
      </c>
      <c r="O203" s="364">
        <v>27326</v>
      </c>
      <c r="P203" s="429">
        <v>0</v>
      </c>
      <c r="Q203" s="429">
        <v>10142</v>
      </c>
      <c r="S203" s="17" t="str">
        <f t="shared" ref="S203:S204" si="51">IF(L203=B203,"Same","Different")</f>
        <v>Same</v>
      </c>
      <c r="V203" s="428"/>
    </row>
    <row r="204" spans="1:22" ht="15.75" hidden="1" x14ac:dyDescent="0.25">
      <c r="A204" s="277"/>
      <c r="B204" s="231"/>
      <c r="C204" s="453" t="s">
        <v>516</v>
      </c>
      <c r="D204" s="233"/>
      <c r="E204" s="54">
        <f>BEBR2025!B200</f>
        <v>34151</v>
      </c>
      <c r="F204" s="229"/>
      <c r="G204" s="229"/>
      <c r="H204" s="230"/>
      <c r="I204" s="230"/>
      <c r="J204" s="225"/>
      <c r="L204" s="365" t="s">
        <v>516</v>
      </c>
      <c r="M204" s="428">
        <v>0</v>
      </c>
      <c r="N204" s="428">
        <v>-16</v>
      </c>
      <c r="O204" s="466" t="s">
        <v>516</v>
      </c>
      <c r="P204" s="429">
        <v>0</v>
      </c>
      <c r="Q204" s="429">
        <v>0</v>
      </c>
      <c r="S204" s="17" t="str">
        <f t="shared" si="51"/>
        <v>Same</v>
      </c>
      <c r="V204" s="430"/>
    </row>
    <row r="205" spans="1:22" ht="15.75" x14ac:dyDescent="0.25">
      <c r="A205" s="277"/>
      <c r="B205" s="231"/>
      <c r="C205" s="460"/>
      <c r="D205" s="233"/>
      <c r="E205" s="476" t="str">
        <f>BEBR2025!B201</f>
        <v/>
      </c>
      <c r="F205" s="229"/>
      <c r="G205" s="229"/>
      <c r="H205" s="230"/>
      <c r="I205" s="230"/>
      <c r="J205" s="225"/>
      <c r="L205" s="365"/>
      <c r="M205" s="428">
        <v>202707</v>
      </c>
      <c r="N205" s="428">
        <v>17098</v>
      </c>
      <c r="O205" s="466"/>
      <c r="P205" s="429">
        <v>433</v>
      </c>
      <c r="Q205" s="429">
        <v>202274</v>
      </c>
      <c r="V205" s="428"/>
    </row>
    <row r="206" spans="1:22" ht="15.75" x14ac:dyDescent="0.25">
      <c r="A206" s="277"/>
      <c r="B206" s="264" t="s">
        <v>626</v>
      </c>
      <c r="C206" s="458">
        <v>194515</v>
      </c>
      <c r="D206" s="260">
        <v>188400</v>
      </c>
      <c r="E206" s="476">
        <f>BEBR2025!B202</f>
        <v>212849</v>
      </c>
      <c r="F206" s="262">
        <f>E206-C206</f>
        <v>18334</v>
      </c>
      <c r="G206" s="262">
        <f>E206-D206</f>
        <v>24449</v>
      </c>
      <c r="H206" s="263">
        <f t="shared" ref="H206:I209" si="52">F206/C206</f>
        <v>9.4254941778269027E-2</v>
      </c>
      <c r="I206" s="263">
        <f t="shared" si="52"/>
        <v>0.12977176220806794</v>
      </c>
      <c r="J206" s="225"/>
      <c r="L206" s="363" t="s">
        <v>543</v>
      </c>
      <c r="M206" s="428" t="s">
        <v>516</v>
      </c>
      <c r="N206" s="428" t="s">
        <v>516</v>
      </c>
      <c r="O206" s="364">
        <v>194515</v>
      </c>
      <c r="P206" s="429" t="s">
        <v>516</v>
      </c>
      <c r="Q206" s="429" t="s">
        <v>516</v>
      </c>
      <c r="S206" s="17" t="str">
        <f t="shared" ref="S206:S246" si="53">IF(L206=B206,"Same","Different")</f>
        <v>Different</v>
      </c>
      <c r="V206" s="428"/>
    </row>
    <row r="207" spans="1:22" ht="15.75" x14ac:dyDescent="0.25">
      <c r="A207" s="277"/>
      <c r="B207" s="53" t="s">
        <v>159</v>
      </c>
      <c r="C207" s="451">
        <v>8890</v>
      </c>
      <c r="D207" s="30">
        <v>8660</v>
      </c>
      <c r="E207" s="54">
        <f>BEBR2025!B203</f>
        <v>10142</v>
      </c>
      <c r="F207" s="31">
        <f>E207-C207</f>
        <v>1252</v>
      </c>
      <c r="G207" s="31">
        <f>E207-D207</f>
        <v>1482</v>
      </c>
      <c r="H207" s="32">
        <f t="shared" si="52"/>
        <v>0.14083239595050617</v>
      </c>
      <c r="I207" s="32">
        <f t="shared" si="52"/>
        <v>0.17113163972286374</v>
      </c>
      <c r="J207" s="225"/>
      <c r="L207" s="365" t="s">
        <v>159</v>
      </c>
      <c r="M207" s="428">
        <v>107976</v>
      </c>
      <c r="N207" s="428">
        <v>6741</v>
      </c>
      <c r="O207" s="364">
        <v>8890</v>
      </c>
      <c r="P207" s="429">
        <v>20</v>
      </c>
      <c r="Q207" s="429">
        <v>107956</v>
      </c>
      <c r="S207" s="17" t="str">
        <f t="shared" si="53"/>
        <v>Same</v>
      </c>
      <c r="V207" s="428"/>
    </row>
    <row r="208" spans="1:22" ht="15.75" x14ac:dyDescent="0.25">
      <c r="A208" s="277"/>
      <c r="B208" s="53" t="s">
        <v>627</v>
      </c>
      <c r="C208" s="451">
        <v>16</v>
      </c>
      <c r="D208" s="30">
        <v>10</v>
      </c>
      <c r="E208" s="54">
        <f>BEBR2025!B204</f>
        <v>0</v>
      </c>
      <c r="F208" s="31">
        <f>E208-C208</f>
        <v>-16</v>
      </c>
      <c r="G208" s="31">
        <f>E208-D208</f>
        <v>-10</v>
      </c>
      <c r="H208" s="32">
        <f t="shared" si="52"/>
        <v>-1</v>
      </c>
      <c r="I208" s="32">
        <f t="shared" si="52"/>
        <v>-1</v>
      </c>
      <c r="J208" s="225"/>
      <c r="L208" s="365" t="s">
        <v>627</v>
      </c>
      <c r="M208" s="428">
        <v>9786</v>
      </c>
      <c r="N208" s="428">
        <v>128</v>
      </c>
      <c r="O208" s="364">
        <v>16</v>
      </c>
      <c r="P208" s="429">
        <v>0</v>
      </c>
      <c r="Q208" s="429">
        <v>9786</v>
      </c>
      <c r="S208" s="17" t="str">
        <f t="shared" si="53"/>
        <v>Same</v>
      </c>
      <c r="V208" s="428"/>
    </row>
    <row r="209" spans="1:22" ht="15.75" x14ac:dyDescent="0.25">
      <c r="A209" s="277"/>
      <c r="B209" s="53" t="s">
        <v>19</v>
      </c>
      <c r="C209" s="451">
        <v>185609</v>
      </c>
      <c r="D209" s="30">
        <v>179690</v>
      </c>
      <c r="E209" s="54">
        <f>BEBR2025!B205</f>
        <v>202707</v>
      </c>
      <c r="F209" s="31">
        <f>E209-C209</f>
        <v>17098</v>
      </c>
      <c r="G209" s="31">
        <f>E209-D209</f>
        <v>23017</v>
      </c>
      <c r="H209" s="32">
        <f t="shared" si="52"/>
        <v>9.2118377880382962E-2</v>
      </c>
      <c r="I209" s="32">
        <f t="shared" si="52"/>
        <v>0.12809282653458734</v>
      </c>
      <c r="J209" s="225"/>
      <c r="L209" s="365" t="s">
        <v>143</v>
      </c>
      <c r="M209" s="428">
        <v>2419</v>
      </c>
      <c r="N209" s="428">
        <v>59</v>
      </c>
      <c r="O209" s="364">
        <v>185609</v>
      </c>
      <c r="P209" s="429">
        <v>0</v>
      </c>
      <c r="Q209" s="429">
        <v>2419</v>
      </c>
      <c r="S209" s="17" t="str">
        <f t="shared" si="53"/>
        <v>Same</v>
      </c>
      <c r="V209" s="428"/>
    </row>
    <row r="210" spans="1:22" ht="15.75" x14ac:dyDescent="0.25">
      <c r="A210" s="277"/>
      <c r="B210" s="231"/>
      <c r="C210" s="458" t="s">
        <v>516</v>
      </c>
      <c r="D210" s="233"/>
      <c r="E210" s="476" t="str">
        <f>BEBR2025!B206</f>
        <v/>
      </c>
      <c r="F210" s="229"/>
      <c r="G210" s="229"/>
      <c r="H210" s="230"/>
      <c r="I210" s="230"/>
      <c r="J210" s="225"/>
      <c r="L210" s="365" t="s">
        <v>516</v>
      </c>
      <c r="M210" s="428">
        <v>11903</v>
      </c>
      <c r="N210" s="428">
        <v>1174</v>
      </c>
      <c r="O210" s="364" t="s">
        <v>516</v>
      </c>
      <c r="P210" s="429">
        <v>0</v>
      </c>
      <c r="Q210" s="429">
        <v>11903</v>
      </c>
      <c r="V210" s="428"/>
    </row>
    <row r="211" spans="1:22" ht="15.75" x14ac:dyDescent="0.25">
      <c r="A211" s="277"/>
      <c r="B211" s="264" t="s">
        <v>628</v>
      </c>
      <c r="C211" s="458">
        <v>101235</v>
      </c>
      <c r="D211" s="260">
        <v>103400</v>
      </c>
      <c r="E211" s="476">
        <f>BEBR2025!B207</f>
        <v>107976</v>
      </c>
      <c r="F211" s="262">
        <f>E211-C211</f>
        <v>6741</v>
      </c>
      <c r="G211" s="262">
        <f>E211-D211</f>
        <v>4576</v>
      </c>
      <c r="H211" s="263">
        <f t="shared" ref="H211:I215" si="54">F211/C211</f>
        <v>6.6587642613720549E-2</v>
      </c>
      <c r="I211" s="263">
        <f t="shared" si="54"/>
        <v>4.425531914893617E-2</v>
      </c>
      <c r="J211" s="225"/>
      <c r="L211" s="363" t="s">
        <v>544</v>
      </c>
      <c r="M211" s="428">
        <v>83868</v>
      </c>
      <c r="N211" s="428">
        <v>5380</v>
      </c>
      <c r="O211" s="364">
        <v>101235</v>
      </c>
      <c r="P211" s="429">
        <v>20</v>
      </c>
      <c r="Q211" s="429">
        <v>83848</v>
      </c>
      <c r="S211" s="17" t="str">
        <f t="shared" si="53"/>
        <v>Different</v>
      </c>
      <c r="V211" s="428"/>
    </row>
    <row r="212" spans="1:22" ht="15.75" x14ac:dyDescent="0.25">
      <c r="A212" s="277"/>
      <c r="B212" s="53" t="s">
        <v>162</v>
      </c>
      <c r="C212" s="451">
        <v>9658</v>
      </c>
      <c r="D212" s="30">
        <v>11220</v>
      </c>
      <c r="E212" s="54">
        <f>BEBR2025!B208</f>
        <v>9786</v>
      </c>
      <c r="F212" s="31">
        <f>E212-C212</f>
        <v>128</v>
      </c>
      <c r="G212" s="31">
        <f>E212-D212</f>
        <v>-1434</v>
      </c>
      <c r="H212" s="32">
        <f t="shared" si="54"/>
        <v>1.3253261544833299E-2</v>
      </c>
      <c r="I212" s="32">
        <f t="shared" si="54"/>
        <v>-0.12780748663101604</v>
      </c>
      <c r="J212" s="225"/>
      <c r="L212" s="365" t="s">
        <v>162</v>
      </c>
      <c r="M212" s="428" t="s">
        <v>516</v>
      </c>
      <c r="N212" s="428" t="s">
        <v>516</v>
      </c>
      <c r="O212" s="364">
        <v>9658</v>
      </c>
      <c r="P212" s="429" t="s">
        <v>516</v>
      </c>
      <c r="Q212" s="429" t="s">
        <v>516</v>
      </c>
      <c r="S212" s="17" t="str">
        <f t="shared" si="53"/>
        <v>Same</v>
      </c>
      <c r="V212" s="428"/>
    </row>
    <row r="213" spans="1:22" ht="15.75" x14ac:dyDescent="0.25">
      <c r="A213" s="277"/>
      <c r="B213" s="53" t="s">
        <v>163</v>
      </c>
      <c r="C213" s="451">
        <v>2360</v>
      </c>
      <c r="D213" s="30">
        <v>2640</v>
      </c>
      <c r="E213" s="54">
        <f>BEBR2025!B209</f>
        <v>2419</v>
      </c>
      <c r="F213" s="31">
        <f>E213-C213</f>
        <v>59</v>
      </c>
      <c r="G213" s="31">
        <f>E213-D213</f>
        <v>-221</v>
      </c>
      <c r="H213" s="32">
        <f t="shared" si="54"/>
        <v>2.5000000000000001E-2</v>
      </c>
      <c r="I213" s="32">
        <f t="shared" si="54"/>
        <v>-8.371212121212121E-2</v>
      </c>
      <c r="J213" s="225"/>
      <c r="L213" s="365" t="s">
        <v>163</v>
      </c>
      <c r="M213" s="428">
        <v>1575637</v>
      </c>
      <c r="N213" s="428">
        <v>115875</v>
      </c>
      <c r="O213" s="364">
        <v>2360</v>
      </c>
      <c r="P213" s="429">
        <v>777</v>
      </c>
      <c r="Q213" s="429">
        <v>1574860</v>
      </c>
      <c r="S213" s="17" t="str">
        <f t="shared" si="53"/>
        <v>Same</v>
      </c>
      <c r="V213" s="428"/>
    </row>
    <row r="214" spans="1:22" ht="15.75" x14ac:dyDescent="0.25">
      <c r="A214" s="277"/>
      <c r="B214" s="53" t="s">
        <v>164</v>
      </c>
      <c r="C214" s="451">
        <v>10729</v>
      </c>
      <c r="D214" s="30">
        <v>11110</v>
      </c>
      <c r="E214" s="54">
        <f>BEBR2025!B210</f>
        <v>11903</v>
      </c>
      <c r="F214" s="31">
        <f>E214-C214</f>
        <v>1174</v>
      </c>
      <c r="G214" s="31">
        <f>E214-D214</f>
        <v>793</v>
      </c>
      <c r="H214" s="32">
        <f t="shared" si="54"/>
        <v>0.10942305899897474</v>
      </c>
      <c r="I214" s="32">
        <f t="shared" si="54"/>
        <v>7.1377137713771382E-2</v>
      </c>
      <c r="J214" s="225"/>
      <c r="L214" s="365" t="s">
        <v>164</v>
      </c>
      <c r="M214" s="428">
        <v>45331</v>
      </c>
      <c r="N214" s="428">
        <v>5567</v>
      </c>
      <c r="O214" s="364">
        <v>10729</v>
      </c>
      <c r="P214" s="429">
        <v>0</v>
      </c>
      <c r="Q214" s="429">
        <v>45331</v>
      </c>
      <c r="S214" s="17" t="str">
        <f t="shared" si="53"/>
        <v>Same</v>
      </c>
      <c r="V214" s="428"/>
    </row>
    <row r="215" spans="1:22" ht="15.75" x14ac:dyDescent="0.25">
      <c r="A215" s="277"/>
      <c r="B215" s="53" t="s">
        <v>19</v>
      </c>
      <c r="C215" s="451">
        <v>78488</v>
      </c>
      <c r="D215" s="30">
        <v>78460</v>
      </c>
      <c r="E215" s="54">
        <f>BEBR2025!B211</f>
        <v>83868</v>
      </c>
      <c r="F215" s="31">
        <f>E215-C215</f>
        <v>5380</v>
      </c>
      <c r="G215" s="31">
        <f>E215-D215</f>
        <v>5408</v>
      </c>
      <c r="H215" s="32">
        <f t="shared" si="54"/>
        <v>6.8545510141677715E-2</v>
      </c>
      <c r="I215" s="32">
        <f t="shared" si="54"/>
        <v>6.8926841702778491E-2</v>
      </c>
      <c r="J215" s="225"/>
      <c r="L215" s="365" t="s">
        <v>143</v>
      </c>
      <c r="M215" s="428">
        <v>412684</v>
      </c>
      <c r="N215" s="428">
        <v>27725</v>
      </c>
      <c r="O215" s="364">
        <v>78488</v>
      </c>
      <c r="P215" s="429">
        <v>579</v>
      </c>
      <c r="Q215" s="429">
        <v>412105</v>
      </c>
      <c r="S215" s="17" t="str">
        <f t="shared" si="53"/>
        <v>Same</v>
      </c>
      <c r="V215" s="428"/>
    </row>
    <row r="216" spans="1:22" ht="15.75" x14ac:dyDescent="0.25">
      <c r="A216" s="277"/>
      <c r="B216" s="231"/>
      <c r="C216" s="458" t="s">
        <v>516</v>
      </c>
      <c r="D216" s="233"/>
      <c r="E216" s="476" t="str">
        <f>BEBR2025!B212</f>
        <v/>
      </c>
      <c r="F216" s="229"/>
      <c r="G216" s="229"/>
      <c r="H216" s="230"/>
      <c r="I216" s="230"/>
      <c r="J216" s="225"/>
      <c r="L216" s="365" t="s">
        <v>516</v>
      </c>
      <c r="M216" s="428">
        <v>27698</v>
      </c>
      <c r="N216" s="428">
        <v>1008</v>
      </c>
      <c r="O216" s="364" t="s">
        <v>516</v>
      </c>
      <c r="P216" s="429">
        <v>0</v>
      </c>
      <c r="Q216" s="429">
        <v>27698</v>
      </c>
      <c r="V216" s="428"/>
    </row>
    <row r="217" spans="1:22" ht="15.75" x14ac:dyDescent="0.25">
      <c r="A217" s="277"/>
      <c r="B217" s="264" t="s">
        <v>629</v>
      </c>
      <c r="C217" s="458">
        <v>1459762</v>
      </c>
      <c r="D217" s="260">
        <v>1444900</v>
      </c>
      <c r="E217" s="476">
        <f>BEBR2025!B213</f>
        <v>1575637</v>
      </c>
      <c r="F217" s="262">
        <f>E217-C217</f>
        <v>115875</v>
      </c>
      <c r="G217" s="262">
        <f>E217-D217</f>
        <v>130737</v>
      </c>
      <c r="H217" s="263">
        <f t="shared" ref="H217:I221" si="55">F217/C217</f>
        <v>7.9379378282213128E-2</v>
      </c>
      <c r="I217" s="263">
        <f t="shared" si="55"/>
        <v>9.0481694234895146E-2</v>
      </c>
      <c r="J217" s="225"/>
      <c r="L217" s="363" t="s">
        <v>545</v>
      </c>
      <c r="M217" s="428">
        <v>1089924</v>
      </c>
      <c r="N217" s="428">
        <v>81575</v>
      </c>
      <c r="O217" s="364">
        <v>1459762</v>
      </c>
      <c r="P217" s="429">
        <v>198</v>
      </c>
      <c r="Q217" s="429">
        <v>1089726</v>
      </c>
      <c r="S217" s="17" t="str">
        <f t="shared" si="53"/>
        <v>Different</v>
      </c>
      <c r="V217" s="428"/>
    </row>
    <row r="218" spans="1:22" ht="15.75" x14ac:dyDescent="0.25">
      <c r="A218" s="277"/>
      <c r="B218" s="53" t="s">
        <v>166</v>
      </c>
      <c r="C218" s="451">
        <v>39764</v>
      </c>
      <c r="D218" s="30">
        <v>39480</v>
      </c>
      <c r="E218" s="54">
        <f>BEBR2025!B214</f>
        <v>45331</v>
      </c>
      <c r="F218" s="31">
        <f>E218-C218</f>
        <v>5567</v>
      </c>
      <c r="G218" s="31">
        <f>E218-D218</f>
        <v>5851</v>
      </c>
      <c r="H218" s="32">
        <f t="shared" si="55"/>
        <v>0.1400010059350166</v>
      </c>
      <c r="I218" s="32">
        <f t="shared" si="55"/>
        <v>0.14820162107396151</v>
      </c>
      <c r="J218" s="225"/>
      <c r="L218" s="365" t="s">
        <v>166</v>
      </c>
      <c r="M218" s="430" t="s">
        <v>516</v>
      </c>
      <c r="N218" s="430" t="s">
        <v>516</v>
      </c>
      <c r="O218" s="364">
        <v>39764</v>
      </c>
      <c r="P218" s="429" t="s">
        <v>516</v>
      </c>
      <c r="Q218" s="429" t="s">
        <v>516</v>
      </c>
      <c r="S218" s="17" t="str">
        <f t="shared" si="53"/>
        <v>Same</v>
      </c>
      <c r="V218" s="428"/>
    </row>
    <row r="219" spans="1:22" ht="15.75" x14ac:dyDescent="0.25">
      <c r="A219" s="277"/>
      <c r="B219" s="53" t="s">
        <v>167</v>
      </c>
      <c r="C219" s="451">
        <v>384959</v>
      </c>
      <c r="D219" s="30">
        <v>390470</v>
      </c>
      <c r="E219" s="54">
        <f>BEBR2025!B215</f>
        <v>412684</v>
      </c>
      <c r="F219" s="31">
        <f>E219-C219</f>
        <v>27725</v>
      </c>
      <c r="G219" s="31">
        <f>E219-D219</f>
        <v>22214</v>
      </c>
      <c r="H219" s="32">
        <f t="shared" si="55"/>
        <v>7.2020656745263784E-2</v>
      </c>
      <c r="I219" s="32">
        <f t="shared" si="55"/>
        <v>5.6890414116321356E-2</v>
      </c>
      <c r="J219" s="225"/>
      <c r="L219" s="365" t="s">
        <v>167</v>
      </c>
      <c r="M219" s="428">
        <v>20042</v>
      </c>
      <c r="N219" s="428">
        <v>389</v>
      </c>
      <c r="O219" s="364">
        <v>384959</v>
      </c>
      <c r="P219" s="429">
        <v>1358</v>
      </c>
      <c r="Q219" s="429">
        <v>18684</v>
      </c>
      <c r="S219" s="17" t="str">
        <f t="shared" si="53"/>
        <v>Same</v>
      </c>
      <c r="V219" s="428"/>
    </row>
    <row r="220" spans="1:22" ht="15.75" x14ac:dyDescent="0.25">
      <c r="A220" s="277"/>
      <c r="B220" s="53" t="s">
        <v>168</v>
      </c>
      <c r="C220" s="451">
        <v>26690</v>
      </c>
      <c r="D220" s="30">
        <v>26670</v>
      </c>
      <c r="E220" s="54">
        <f>BEBR2025!B216</f>
        <v>27698</v>
      </c>
      <c r="F220" s="31">
        <f>E220-C220</f>
        <v>1008</v>
      </c>
      <c r="G220" s="31">
        <f>E220-D220</f>
        <v>1028</v>
      </c>
      <c r="H220" s="32">
        <f t="shared" si="55"/>
        <v>3.7766953915324093E-2</v>
      </c>
      <c r="I220" s="32">
        <f t="shared" si="55"/>
        <v>3.8545181852268469E-2</v>
      </c>
      <c r="J220" s="225"/>
      <c r="L220" s="365" t="s">
        <v>168</v>
      </c>
      <c r="M220" s="428">
        <v>2809</v>
      </c>
      <c r="N220" s="428">
        <v>50</v>
      </c>
      <c r="O220" s="364">
        <v>26690</v>
      </c>
      <c r="P220" s="429">
        <v>0</v>
      </c>
      <c r="Q220" s="429">
        <v>2809</v>
      </c>
      <c r="S220" s="17" t="str">
        <f t="shared" si="53"/>
        <v>Same</v>
      </c>
      <c r="V220" s="428"/>
    </row>
    <row r="221" spans="1:22" ht="15.75" x14ac:dyDescent="0.25">
      <c r="A221" s="277"/>
      <c r="B221" s="53" t="s">
        <v>19</v>
      </c>
      <c r="C221" s="451">
        <v>1008349</v>
      </c>
      <c r="D221" s="30">
        <v>988250</v>
      </c>
      <c r="E221" s="54">
        <f>BEBR2025!B217</f>
        <v>1089924</v>
      </c>
      <c r="F221" s="31">
        <f>E221-C221</f>
        <v>81575</v>
      </c>
      <c r="G221" s="31">
        <f>E221-D221</f>
        <v>101674</v>
      </c>
      <c r="H221" s="32">
        <f t="shared" si="55"/>
        <v>8.0899569494292153E-2</v>
      </c>
      <c r="I221" s="32">
        <f t="shared" si="55"/>
        <v>0.10288287376675942</v>
      </c>
      <c r="J221" s="225"/>
      <c r="L221" s="365" t="s">
        <v>143</v>
      </c>
      <c r="M221" s="428">
        <v>336</v>
      </c>
      <c r="N221" s="428">
        <v>-5</v>
      </c>
      <c r="O221" s="364">
        <v>1008349</v>
      </c>
      <c r="P221" s="429">
        <v>0</v>
      </c>
      <c r="Q221" s="429">
        <v>336</v>
      </c>
      <c r="S221" s="17" t="str">
        <f t="shared" si="53"/>
        <v>Same</v>
      </c>
      <c r="V221" s="430"/>
    </row>
    <row r="222" spans="1:22" ht="15.75" x14ac:dyDescent="0.25">
      <c r="A222" s="277"/>
      <c r="B222" s="231"/>
      <c r="C222" s="460" t="s">
        <v>516</v>
      </c>
      <c r="D222" s="233"/>
      <c r="E222" s="476" t="str">
        <f>BEBR2025!B218</f>
        <v/>
      </c>
      <c r="F222" s="229"/>
      <c r="G222" s="229"/>
      <c r="H222" s="230"/>
      <c r="I222" s="230"/>
      <c r="J222" s="225"/>
      <c r="L222" s="365" t="s">
        <v>516</v>
      </c>
      <c r="M222" s="428">
        <v>220</v>
      </c>
      <c r="N222" s="428">
        <v>12</v>
      </c>
      <c r="O222" s="466" t="s">
        <v>516</v>
      </c>
      <c r="P222" s="429">
        <v>0</v>
      </c>
      <c r="Q222" s="429">
        <v>220</v>
      </c>
      <c r="V222" s="428"/>
    </row>
    <row r="223" spans="1:22" ht="15.75" x14ac:dyDescent="0.25">
      <c r="A223" s="277"/>
      <c r="B223" s="264" t="s">
        <v>630</v>
      </c>
      <c r="C223" s="458">
        <v>19653</v>
      </c>
      <c r="D223" s="260">
        <v>20000</v>
      </c>
      <c r="E223" s="476">
        <f>BEBR2025!B219</f>
        <v>20042</v>
      </c>
      <c r="F223" s="262">
        <f t="shared" ref="F223:F229" si="56">E223-C223</f>
        <v>389</v>
      </c>
      <c r="G223" s="262">
        <f t="shared" ref="G223:G229" si="57">E223-D223</f>
        <v>42</v>
      </c>
      <c r="H223" s="263">
        <f t="shared" ref="H223:I229" si="58">F223/C223</f>
        <v>1.9793415763496667E-2</v>
      </c>
      <c r="I223" s="263">
        <f t="shared" si="58"/>
        <v>2.0999999999999999E-3</v>
      </c>
      <c r="J223" s="225"/>
      <c r="L223" s="363" t="s">
        <v>546</v>
      </c>
      <c r="M223" s="428">
        <v>500</v>
      </c>
      <c r="N223" s="428">
        <v>-4</v>
      </c>
      <c r="O223" s="364">
        <v>19653</v>
      </c>
      <c r="P223" s="429">
        <v>0</v>
      </c>
      <c r="Q223" s="429">
        <v>500</v>
      </c>
      <c r="S223" s="17" t="str">
        <f t="shared" si="53"/>
        <v>Different</v>
      </c>
      <c r="V223" s="428"/>
    </row>
    <row r="224" spans="1:22" ht="15.75" x14ac:dyDescent="0.25">
      <c r="A224" s="277"/>
      <c r="B224" s="53" t="s">
        <v>170</v>
      </c>
      <c r="C224" s="451">
        <v>2759</v>
      </c>
      <c r="D224" s="30">
        <v>2760</v>
      </c>
      <c r="E224" s="54">
        <f>BEBR2025!B220</f>
        <v>2809</v>
      </c>
      <c r="F224" s="31">
        <f t="shared" si="56"/>
        <v>50</v>
      </c>
      <c r="G224" s="31">
        <f t="shared" si="57"/>
        <v>49</v>
      </c>
      <c r="H224" s="32">
        <f t="shared" si="58"/>
        <v>1.8122508155128669E-2</v>
      </c>
      <c r="I224" s="32">
        <f t="shared" si="58"/>
        <v>1.7753623188405798E-2</v>
      </c>
      <c r="J224" s="225"/>
      <c r="L224" s="365" t="s">
        <v>170</v>
      </c>
      <c r="M224" s="428">
        <v>266</v>
      </c>
      <c r="N224" s="428">
        <v>5</v>
      </c>
      <c r="O224" s="364">
        <v>2759</v>
      </c>
      <c r="P224" s="429">
        <v>0</v>
      </c>
      <c r="Q224" s="429">
        <v>266</v>
      </c>
      <c r="S224" s="17" t="str">
        <f t="shared" si="53"/>
        <v>Same</v>
      </c>
      <c r="V224" s="428"/>
    </row>
    <row r="225" spans="1:22" ht="15.75" x14ac:dyDescent="0.25">
      <c r="A225" s="277"/>
      <c r="B225" s="53" t="s">
        <v>171</v>
      </c>
      <c r="C225" s="451">
        <v>341</v>
      </c>
      <c r="D225" s="30">
        <v>400</v>
      </c>
      <c r="E225" s="54">
        <f>BEBR2025!B221</f>
        <v>336</v>
      </c>
      <c r="F225" s="31">
        <f t="shared" si="56"/>
        <v>-5</v>
      </c>
      <c r="G225" s="31">
        <f t="shared" si="57"/>
        <v>-64</v>
      </c>
      <c r="H225" s="32">
        <f t="shared" si="58"/>
        <v>-1.466275659824047E-2</v>
      </c>
      <c r="I225" s="32">
        <f t="shared" si="58"/>
        <v>-0.16</v>
      </c>
      <c r="J225" s="225"/>
      <c r="L225" s="365" t="s">
        <v>171</v>
      </c>
      <c r="M225" s="428">
        <v>15911</v>
      </c>
      <c r="N225" s="428">
        <v>331</v>
      </c>
      <c r="O225" s="364">
        <v>341</v>
      </c>
      <c r="P225" s="429">
        <v>1358</v>
      </c>
      <c r="Q225" s="429">
        <v>14553</v>
      </c>
      <c r="S225" s="17" t="str">
        <f t="shared" si="53"/>
        <v>Same</v>
      </c>
      <c r="V225" s="428"/>
    </row>
    <row r="226" spans="1:22" ht="15.75" x14ac:dyDescent="0.25">
      <c r="A226" s="277"/>
      <c r="B226" s="53" t="s">
        <v>172</v>
      </c>
      <c r="C226" s="451">
        <v>208</v>
      </c>
      <c r="D226" s="30">
        <v>200</v>
      </c>
      <c r="E226" s="54">
        <f>BEBR2025!B222</f>
        <v>220</v>
      </c>
      <c r="F226" s="31">
        <f t="shared" si="56"/>
        <v>12</v>
      </c>
      <c r="G226" s="31">
        <f t="shared" si="57"/>
        <v>20</v>
      </c>
      <c r="H226" s="32">
        <f t="shared" si="58"/>
        <v>5.7692307692307696E-2</v>
      </c>
      <c r="I226" s="32">
        <f t="shared" si="58"/>
        <v>0.1</v>
      </c>
      <c r="J226" s="225"/>
      <c r="L226" s="365" t="s">
        <v>172</v>
      </c>
      <c r="M226" s="428" t="s">
        <v>516</v>
      </c>
      <c r="N226" s="428" t="s">
        <v>516</v>
      </c>
      <c r="O226" s="364">
        <v>208</v>
      </c>
      <c r="P226" s="429" t="s">
        <v>516</v>
      </c>
      <c r="Q226" s="429" t="s">
        <v>516</v>
      </c>
      <c r="S226" s="17" t="str">
        <f t="shared" si="53"/>
        <v>Same</v>
      </c>
      <c r="V226" s="428"/>
    </row>
    <row r="227" spans="1:22" ht="15.75" x14ac:dyDescent="0.25">
      <c r="A227" s="277"/>
      <c r="B227" s="53" t="s">
        <v>173</v>
      </c>
      <c r="C227" s="451">
        <v>504</v>
      </c>
      <c r="D227" s="30">
        <v>530</v>
      </c>
      <c r="E227" s="54">
        <f>BEBR2025!B223</f>
        <v>500</v>
      </c>
      <c r="F227" s="31">
        <f t="shared" si="56"/>
        <v>-4</v>
      </c>
      <c r="G227" s="31">
        <f t="shared" si="57"/>
        <v>-30</v>
      </c>
      <c r="H227" s="32">
        <f t="shared" si="58"/>
        <v>-7.9365079365079361E-3</v>
      </c>
      <c r="I227" s="32">
        <f t="shared" si="58"/>
        <v>-5.6603773584905662E-2</v>
      </c>
      <c r="J227" s="225"/>
      <c r="L227" s="365" t="s">
        <v>173</v>
      </c>
      <c r="M227" s="428">
        <v>173013</v>
      </c>
      <c r="N227" s="428">
        <v>13225</v>
      </c>
      <c r="O227" s="364">
        <v>504</v>
      </c>
      <c r="P227" s="429">
        <v>0</v>
      </c>
      <c r="Q227" s="429">
        <v>173013</v>
      </c>
      <c r="S227" s="17" t="str">
        <f t="shared" si="53"/>
        <v>Same</v>
      </c>
      <c r="V227" s="428"/>
    </row>
    <row r="228" spans="1:22" ht="15.75" x14ac:dyDescent="0.25">
      <c r="A228" s="277"/>
      <c r="B228" s="53" t="s">
        <v>174</v>
      </c>
      <c r="C228" s="451">
        <v>261</v>
      </c>
      <c r="D228" s="30">
        <v>410</v>
      </c>
      <c r="E228" s="54">
        <f>BEBR2025!B224</f>
        <v>266</v>
      </c>
      <c r="F228" s="31">
        <f t="shared" si="56"/>
        <v>5</v>
      </c>
      <c r="G228" s="31">
        <f t="shared" si="57"/>
        <v>-144</v>
      </c>
      <c r="H228" s="32">
        <f t="shared" si="58"/>
        <v>1.9157088122605363E-2</v>
      </c>
      <c r="I228" s="32">
        <f t="shared" si="58"/>
        <v>-0.35121951219512193</v>
      </c>
      <c r="J228" s="225"/>
      <c r="L228" s="365" t="s">
        <v>174</v>
      </c>
      <c r="M228" s="428">
        <v>4987</v>
      </c>
      <c r="N228" s="428">
        <v>153</v>
      </c>
      <c r="O228" s="364">
        <v>261</v>
      </c>
      <c r="P228" s="429">
        <v>0</v>
      </c>
      <c r="Q228" s="429">
        <v>4987</v>
      </c>
      <c r="S228" s="17" t="str">
        <f t="shared" si="53"/>
        <v>Same</v>
      </c>
      <c r="V228" s="428"/>
    </row>
    <row r="229" spans="1:22" ht="15.75" x14ac:dyDescent="0.25">
      <c r="A229" s="277"/>
      <c r="B229" s="53" t="s">
        <v>19</v>
      </c>
      <c r="C229" s="451">
        <v>15580</v>
      </c>
      <c r="D229" s="30">
        <v>15750</v>
      </c>
      <c r="E229" s="54">
        <f>BEBR2025!B225</f>
        <v>15911</v>
      </c>
      <c r="F229" s="31">
        <f t="shared" si="56"/>
        <v>331</v>
      </c>
      <c r="G229" s="31">
        <f t="shared" si="57"/>
        <v>161</v>
      </c>
      <c r="H229" s="32">
        <f t="shared" si="58"/>
        <v>2.1245186136071886E-2</v>
      </c>
      <c r="I229" s="32">
        <f t="shared" si="58"/>
        <v>1.0222222222222223E-2</v>
      </c>
      <c r="J229" s="225"/>
      <c r="L229" s="365" t="s">
        <v>143</v>
      </c>
      <c r="M229" s="428">
        <v>4511</v>
      </c>
      <c r="N229" s="428">
        <v>270</v>
      </c>
      <c r="O229" s="364">
        <v>15580</v>
      </c>
      <c r="P229" s="429">
        <v>0</v>
      </c>
      <c r="Q229" s="429">
        <v>4511</v>
      </c>
      <c r="S229" s="17" t="str">
        <f t="shared" si="53"/>
        <v>Same</v>
      </c>
      <c r="V229" s="428"/>
    </row>
    <row r="230" spans="1:22" ht="15.75" x14ac:dyDescent="0.25">
      <c r="A230" s="277"/>
      <c r="B230" s="231"/>
      <c r="C230" s="458" t="s">
        <v>516</v>
      </c>
      <c r="D230" s="233"/>
      <c r="E230" s="476" t="str">
        <f>BEBR2025!B226</f>
        <v/>
      </c>
      <c r="F230" s="229"/>
      <c r="G230" s="229"/>
      <c r="H230" s="230"/>
      <c r="I230" s="230"/>
      <c r="J230" s="225"/>
      <c r="L230" s="365" t="s">
        <v>516</v>
      </c>
      <c r="M230" s="428">
        <v>551</v>
      </c>
      <c r="N230" s="428">
        <v>35</v>
      </c>
      <c r="O230" s="364" t="s">
        <v>516</v>
      </c>
      <c r="P230" s="429">
        <v>0</v>
      </c>
      <c r="Q230" s="429">
        <v>551</v>
      </c>
      <c r="V230" s="428"/>
    </row>
    <row r="231" spans="1:22" ht="15.75" x14ac:dyDescent="0.25">
      <c r="A231" s="277"/>
      <c r="B231" s="264" t="s">
        <v>631</v>
      </c>
      <c r="C231" s="458">
        <v>159788</v>
      </c>
      <c r="D231" s="260">
        <v>154900</v>
      </c>
      <c r="E231" s="476">
        <f>BEBR2025!B227</f>
        <v>173013</v>
      </c>
      <c r="F231" s="262">
        <f t="shared" ref="F231:F237" si="59">E231-C231</f>
        <v>13225</v>
      </c>
      <c r="G231" s="262">
        <f t="shared" ref="G231:G237" si="60">E231-D231</f>
        <v>18113</v>
      </c>
      <c r="H231" s="263">
        <f t="shared" ref="H231:I237" si="61">F231/C231</f>
        <v>8.2765914837159241E-2</v>
      </c>
      <c r="I231" s="263">
        <f t="shared" si="61"/>
        <v>0.11693350548741123</v>
      </c>
      <c r="J231" s="225"/>
      <c r="L231" s="363" t="s">
        <v>547</v>
      </c>
      <c r="M231" s="428">
        <v>27367</v>
      </c>
      <c r="N231" s="428">
        <v>2313</v>
      </c>
      <c r="O231" s="364">
        <v>159788</v>
      </c>
      <c r="P231" s="429">
        <v>0</v>
      </c>
      <c r="Q231" s="429">
        <v>27367</v>
      </c>
      <c r="S231" s="17" t="str">
        <f t="shared" si="53"/>
        <v>Different</v>
      </c>
      <c r="V231" s="428"/>
    </row>
    <row r="232" spans="1:22" ht="15.75" x14ac:dyDescent="0.25">
      <c r="A232" s="277"/>
      <c r="B232" s="53" t="s">
        <v>176</v>
      </c>
      <c r="C232" s="451">
        <v>4834</v>
      </c>
      <c r="D232" s="30">
        <v>5610</v>
      </c>
      <c r="E232" s="54">
        <f>BEBR2025!B228</f>
        <v>4987</v>
      </c>
      <c r="F232" s="31">
        <f t="shared" si="59"/>
        <v>153</v>
      </c>
      <c r="G232" s="31">
        <f t="shared" si="60"/>
        <v>-623</v>
      </c>
      <c r="H232" s="32">
        <f t="shared" si="61"/>
        <v>3.1650806785270998E-2</v>
      </c>
      <c r="I232" s="32">
        <f t="shared" si="61"/>
        <v>-0.11105169340463458</v>
      </c>
      <c r="J232" s="225"/>
      <c r="L232" s="365" t="s">
        <v>176</v>
      </c>
      <c r="M232" s="428">
        <v>16800</v>
      </c>
      <c r="N232" s="428">
        <v>446</v>
      </c>
      <c r="O232" s="364">
        <v>4834</v>
      </c>
      <c r="P232" s="429">
        <v>0</v>
      </c>
      <c r="Q232" s="429">
        <v>16800</v>
      </c>
      <c r="S232" s="17" t="str">
        <f t="shared" si="53"/>
        <v>Same</v>
      </c>
      <c r="V232" s="428"/>
    </row>
    <row r="233" spans="1:22" ht="15.75" x14ac:dyDescent="0.25">
      <c r="A233" s="277"/>
      <c r="B233" s="53" t="s">
        <v>177</v>
      </c>
      <c r="C233" s="451">
        <v>4241</v>
      </c>
      <c r="D233" s="30">
        <v>4310</v>
      </c>
      <c r="E233" s="54">
        <f>BEBR2025!B229</f>
        <v>4511</v>
      </c>
      <c r="F233" s="31">
        <f t="shared" si="59"/>
        <v>270</v>
      </c>
      <c r="G233" s="31">
        <f t="shared" si="60"/>
        <v>201</v>
      </c>
      <c r="H233" s="32">
        <f t="shared" si="61"/>
        <v>6.3664230134402269E-2</v>
      </c>
      <c r="I233" s="32">
        <f t="shared" si="61"/>
        <v>4.6635730858468678E-2</v>
      </c>
      <c r="J233" s="225"/>
      <c r="L233" s="365" t="s">
        <v>177</v>
      </c>
      <c r="M233" s="428">
        <v>118797</v>
      </c>
      <c r="N233" s="428">
        <v>10008</v>
      </c>
      <c r="O233" s="364">
        <v>4241</v>
      </c>
      <c r="P233" s="429">
        <v>0</v>
      </c>
      <c r="Q233" s="429">
        <v>118797</v>
      </c>
      <c r="S233" s="17" t="str">
        <f t="shared" si="53"/>
        <v>Same</v>
      </c>
      <c r="V233" s="428"/>
    </row>
    <row r="234" spans="1:22" ht="15.75" x14ac:dyDescent="0.25">
      <c r="A234" s="277"/>
      <c r="B234" s="53" t="s">
        <v>178</v>
      </c>
      <c r="C234" s="451">
        <v>516</v>
      </c>
      <c r="D234" s="30">
        <v>430</v>
      </c>
      <c r="E234" s="54">
        <f>BEBR2025!B230</f>
        <v>551</v>
      </c>
      <c r="F234" s="31">
        <f t="shared" si="59"/>
        <v>35</v>
      </c>
      <c r="G234" s="31">
        <f t="shared" si="60"/>
        <v>121</v>
      </c>
      <c r="H234" s="32">
        <f t="shared" si="61"/>
        <v>6.7829457364341081E-2</v>
      </c>
      <c r="I234" s="32">
        <f t="shared" si="61"/>
        <v>0.28139534883720929</v>
      </c>
      <c r="J234" s="225"/>
      <c r="L234" s="365" t="s">
        <v>178</v>
      </c>
      <c r="M234" s="430" t="s">
        <v>516</v>
      </c>
      <c r="N234" s="430" t="s">
        <v>516</v>
      </c>
      <c r="O234" s="364">
        <v>516</v>
      </c>
      <c r="P234" s="429" t="s">
        <v>516</v>
      </c>
      <c r="Q234" s="429" t="s">
        <v>516</v>
      </c>
      <c r="S234" s="17" t="str">
        <f t="shared" si="53"/>
        <v>Same</v>
      </c>
      <c r="V234" s="428"/>
    </row>
    <row r="235" spans="1:22" ht="15.75" x14ac:dyDescent="0.25">
      <c r="A235" s="277"/>
      <c r="B235" s="53" t="s">
        <v>179</v>
      </c>
      <c r="C235" s="451">
        <v>25054</v>
      </c>
      <c r="D235" s="30">
        <v>25170</v>
      </c>
      <c r="E235" s="54">
        <f>BEBR2025!B231</f>
        <v>27367</v>
      </c>
      <c r="F235" s="31">
        <f t="shared" si="59"/>
        <v>2313</v>
      </c>
      <c r="G235" s="31">
        <f t="shared" si="60"/>
        <v>2197</v>
      </c>
      <c r="H235" s="32">
        <f t="shared" si="61"/>
        <v>9.2320587530933182E-2</v>
      </c>
      <c r="I235" s="32">
        <f t="shared" si="61"/>
        <v>8.7286452125546282E-2</v>
      </c>
      <c r="J235" s="225"/>
      <c r="L235" s="365" t="s">
        <v>179</v>
      </c>
      <c r="M235" s="428">
        <v>49728</v>
      </c>
      <c r="N235" s="428">
        <v>2409</v>
      </c>
      <c r="O235" s="364">
        <v>25054</v>
      </c>
      <c r="P235" s="429">
        <v>6378</v>
      </c>
      <c r="Q235" s="429">
        <v>43350</v>
      </c>
      <c r="S235" s="17" t="str">
        <f t="shared" si="53"/>
        <v>Same</v>
      </c>
      <c r="V235" s="428"/>
    </row>
    <row r="236" spans="1:22" ht="15.75" x14ac:dyDescent="0.25">
      <c r="A236" s="277"/>
      <c r="B236" s="53" t="s">
        <v>180</v>
      </c>
      <c r="C236" s="451">
        <v>16354</v>
      </c>
      <c r="D236" s="30">
        <v>16710</v>
      </c>
      <c r="E236" s="54">
        <f>BEBR2025!B232</f>
        <v>16800</v>
      </c>
      <c r="F236" s="31">
        <f t="shared" si="59"/>
        <v>446</v>
      </c>
      <c r="G236" s="31">
        <f t="shared" si="60"/>
        <v>90</v>
      </c>
      <c r="H236" s="32">
        <f t="shared" si="61"/>
        <v>2.7271615506909624E-2</v>
      </c>
      <c r="I236" s="32">
        <f t="shared" si="61"/>
        <v>5.3859964093357273E-3</v>
      </c>
      <c r="J236" s="225"/>
      <c r="L236" s="365" t="s">
        <v>180</v>
      </c>
      <c r="M236" s="428">
        <v>482</v>
      </c>
      <c r="N236" s="428">
        <v>-2</v>
      </c>
      <c r="O236" s="364">
        <v>16354</v>
      </c>
      <c r="P236" s="429">
        <v>0</v>
      </c>
      <c r="Q236" s="429">
        <v>482</v>
      </c>
      <c r="S236" s="17" t="str">
        <f t="shared" si="53"/>
        <v>Same</v>
      </c>
      <c r="V236" s="428"/>
    </row>
    <row r="237" spans="1:22" ht="15.75" x14ac:dyDescent="0.25">
      <c r="A237" s="277"/>
      <c r="B237" s="53" t="s">
        <v>19</v>
      </c>
      <c r="C237" s="451">
        <v>108789</v>
      </c>
      <c r="D237" s="30">
        <v>102710</v>
      </c>
      <c r="E237" s="54">
        <f>BEBR2025!B233</f>
        <v>118797</v>
      </c>
      <c r="F237" s="31">
        <f t="shared" si="59"/>
        <v>10008</v>
      </c>
      <c r="G237" s="31">
        <f t="shared" si="60"/>
        <v>16087</v>
      </c>
      <c r="H237" s="32">
        <f t="shared" si="61"/>
        <v>9.1994595041778121E-2</v>
      </c>
      <c r="I237" s="32">
        <f t="shared" si="61"/>
        <v>0.15662545029695257</v>
      </c>
      <c r="J237" s="225"/>
      <c r="L237" s="365" t="s">
        <v>143</v>
      </c>
      <c r="M237" s="428">
        <v>89</v>
      </c>
      <c r="N237" s="428">
        <v>2</v>
      </c>
      <c r="O237" s="364">
        <v>108789</v>
      </c>
      <c r="P237" s="429">
        <v>0</v>
      </c>
      <c r="Q237" s="429">
        <v>89</v>
      </c>
      <c r="S237" s="17" t="str">
        <f t="shared" si="53"/>
        <v>Same</v>
      </c>
      <c r="V237" s="430"/>
    </row>
    <row r="238" spans="1:22" ht="15.75" x14ac:dyDescent="0.25">
      <c r="A238" s="277"/>
      <c r="B238" s="231"/>
      <c r="C238" s="460" t="s">
        <v>516</v>
      </c>
      <c r="D238" s="233"/>
      <c r="E238" s="476" t="str">
        <f>BEBR2025!B234</f>
        <v/>
      </c>
      <c r="F238" s="229"/>
      <c r="G238" s="229"/>
      <c r="H238" s="230"/>
      <c r="I238" s="230"/>
      <c r="J238" s="225"/>
      <c r="L238" s="365" t="s">
        <v>516</v>
      </c>
      <c r="M238" s="428">
        <v>193</v>
      </c>
      <c r="N238" s="428">
        <v>2</v>
      </c>
      <c r="O238" s="466" t="s">
        <v>516</v>
      </c>
      <c r="P238" s="429">
        <v>0</v>
      </c>
      <c r="Q238" s="429">
        <v>193</v>
      </c>
      <c r="V238" s="428"/>
    </row>
    <row r="239" spans="1:22" ht="15.75" x14ac:dyDescent="0.25">
      <c r="A239" s="277"/>
      <c r="B239" s="264" t="s">
        <v>632</v>
      </c>
      <c r="C239" s="458">
        <v>47319</v>
      </c>
      <c r="D239" s="260">
        <v>47000</v>
      </c>
      <c r="E239" s="476">
        <f>BEBR2025!B235</f>
        <v>49728</v>
      </c>
      <c r="F239" s="262">
        <f t="shared" ref="F239:F253" si="62">E239-C239</f>
        <v>2409</v>
      </c>
      <c r="G239" s="262">
        <f>E239-D239</f>
        <v>2728</v>
      </c>
      <c r="H239" s="263">
        <f t="shared" ref="H239:I253" si="63">F239/C239</f>
        <v>5.0909782539783177E-2</v>
      </c>
      <c r="I239" s="263">
        <f t="shared" si="63"/>
        <v>5.8042553191489363E-2</v>
      </c>
      <c r="J239" s="225"/>
      <c r="L239" s="363" t="s">
        <v>548</v>
      </c>
      <c r="M239" s="428">
        <v>861</v>
      </c>
      <c r="N239" s="428">
        <v>13</v>
      </c>
      <c r="O239" s="364">
        <v>47319</v>
      </c>
      <c r="P239" s="429">
        <v>0</v>
      </c>
      <c r="Q239" s="429">
        <v>861</v>
      </c>
      <c r="S239" s="17" t="str">
        <f t="shared" si="53"/>
        <v>Different</v>
      </c>
      <c r="V239" s="428"/>
    </row>
    <row r="240" spans="1:22" ht="15.75" x14ac:dyDescent="0.25">
      <c r="A240" s="277"/>
      <c r="B240" s="53" t="s">
        <v>182</v>
      </c>
      <c r="C240" s="451">
        <v>484</v>
      </c>
      <c r="D240" s="30">
        <v>500</v>
      </c>
      <c r="E240" s="54">
        <f>BEBR2025!B236</f>
        <v>482</v>
      </c>
      <c r="F240" s="31">
        <f t="shared" si="62"/>
        <v>-2</v>
      </c>
      <c r="G240" s="31">
        <f t="shared" ref="G240:G253" si="64">E240-D240</f>
        <v>-18</v>
      </c>
      <c r="H240" s="32">
        <f t="shared" si="63"/>
        <v>-4.1322314049586778E-3</v>
      </c>
      <c r="I240" s="32">
        <f t="shared" si="63"/>
        <v>-3.5999999999999997E-2</v>
      </c>
      <c r="J240" s="225"/>
      <c r="L240" s="365" t="s">
        <v>182</v>
      </c>
      <c r="M240" s="428">
        <v>2053</v>
      </c>
      <c r="N240" s="428">
        <v>-100</v>
      </c>
      <c r="O240" s="364">
        <v>484</v>
      </c>
      <c r="P240" s="429">
        <v>0</v>
      </c>
      <c r="Q240" s="429">
        <v>2053</v>
      </c>
      <c r="S240" s="17" t="str">
        <f t="shared" si="53"/>
        <v>Same</v>
      </c>
      <c r="V240" s="428"/>
    </row>
    <row r="241" spans="1:22" ht="15.75" x14ac:dyDescent="0.25">
      <c r="A241" s="277"/>
      <c r="B241" s="53" t="s">
        <v>183</v>
      </c>
      <c r="C241" s="451">
        <v>87</v>
      </c>
      <c r="D241" s="30">
        <v>110</v>
      </c>
      <c r="E241" s="54">
        <f>BEBR2025!B237</f>
        <v>89</v>
      </c>
      <c r="F241" s="31">
        <f t="shared" si="62"/>
        <v>2</v>
      </c>
      <c r="G241" s="31">
        <f t="shared" si="64"/>
        <v>-21</v>
      </c>
      <c r="H241" s="32">
        <f t="shared" si="63"/>
        <v>2.2988505747126436E-2</v>
      </c>
      <c r="I241" s="32">
        <f t="shared" si="63"/>
        <v>-0.19090909090909092</v>
      </c>
      <c r="J241" s="225"/>
      <c r="L241" s="365" t="s">
        <v>183</v>
      </c>
      <c r="M241" s="428">
        <v>949</v>
      </c>
      <c r="N241" s="428">
        <v>67</v>
      </c>
      <c r="O241" s="364">
        <v>87</v>
      </c>
      <c r="P241" s="429">
        <v>0</v>
      </c>
      <c r="Q241" s="429">
        <v>949</v>
      </c>
      <c r="S241" s="17" t="str">
        <f t="shared" si="53"/>
        <v>Same</v>
      </c>
      <c r="V241" s="428"/>
    </row>
    <row r="242" spans="1:22" ht="15.75" x14ac:dyDescent="0.25">
      <c r="A242" s="277"/>
      <c r="B242" s="53" t="s">
        <v>184</v>
      </c>
      <c r="C242" s="451">
        <v>191</v>
      </c>
      <c r="D242" s="30">
        <v>220</v>
      </c>
      <c r="E242" s="54">
        <f>BEBR2025!B238</f>
        <v>193</v>
      </c>
      <c r="F242" s="31">
        <f t="shared" si="62"/>
        <v>2</v>
      </c>
      <c r="G242" s="31">
        <f t="shared" si="64"/>
        <v>-27</v>
      </c>
      <c r="H242" s="32">
        <f t="shared" si="63"/>
        <v>1.0471204188481676E-2</v>
      </c>
      <c r="I242" s="32">
        <f t="shared" si="63"/>
        <v>-0.12272727272727273</v>
      </c>
      <c r="J242" s="225"/>
      <c r="L242" s="365" t="s">
        <v>184</v>
      </c>
      <c r="M242" s="428">
        <v>547</v>
      </c>
      <c r="N242" s="428">
        <v>8</v>
      </c>
      <c r="O242" s="364">
        <v>191</v>
      </c>
      <c r="P242" s="429">
        <v>0</v>
      </c>
      <c r="Q242" s="429">
        <v>547</v>
      </c>
      <c r="S242" s="17" t="str">
        <f t="shared" si="53"/>
        <v>Same</v>
      </c>
      <c r="V242" s="428"/>
    </row>
    <row r="243" spans="1:22" ht="15.75" x14ac:dyDescent="0.25">
      <c r="A243" s="277"/>
      <c r="B243" s="53" t="s">
        <v>185</v>
      </c>
      <c r="C243" s="451">
        <v>848</v>
      </c>
      <c r="D243" s="30">
        <v>860</v>
      </c>
      <c r="E243" s="54">
        <f>BEBR2025!B239</f>
        <v>861</v>
      </c>
      <c r="F243" s="31">
        <f t="shared" si="62"/>
        <v>13</v>
      </c>
      <c r="G243" s="31">
        <f t="shared" si="64"/>
        <v>1</v>
      </c>
      <c r="H243" s="32">
        <f t="shared" si="63"/>
        <v>1.5330188679245283E-2</v>
      </c>
      <c r="I243" s="32">
        <f t="shared" si="63"/>
        <v>1.1627906976744186E-3</v>
      </c>
      <c r="J243" s="225"/>
      <c r="L243" s="365" t="s">
        <v>185</v>
      </c>
      <c r="M243" s="428">
        <v>223</v>
      </c>
      <c r="N243" s="428">
        <v>6</v>
      </c>
      <c r="O243" s="364">
        <v>848</v>
      </c>
      <c r="P243" s="429">
        <v>0</v>
      </c>
      <c r="Q243" s="429">
        <v>223</v>
      </c>
      <c r="S243" s="17" t="str">
        <f t="shared" si="53"/>
        <v>Same</v>
      </c>
      <c r="V243" s="428"/>
    </row>
    <row r="244" spans="1:22" ht="15.75" x14ac:dyDescent="0.25">
      <c r="A244" s="277"/>
      <c r="B244" s="53" t="s">
        <v>186</v>
      </c>
      <c r="C244" s="451">
        <v>2153</v>
      </c>
      <c r="D244" s="30">
        <v>2240</v>
      </c>
      <c r="E244" s="54">
        <f>BEBR2025!B240</f>
        <v>2053</v>
      </c>
      <c r="F244" s="31">
        <f t="shared" si="62"/>
        <v>-100</v>
      </c>
      <c r="G244" s="31">
        <f t="shared" si="64"/>
        <v>-187</v>
      </c>
      <c r="H244" s="32">
        <f t="shared" si="63"/>
        <v>-4.6446818392940084E-2</v>
      </c>
      <c r="I244" s="32">
        <f t="shared" si="63"/>
        <v>-8.3482142857142852E-2</v>
      </c>
      <c r="J244" s="225"/>
      <c r="L244" s="365" t="s">
        <v>186</v>
      </c>
      <c r="M244" s="428">
        <v>1962</v>
      </c>
      <c r="N244" s="428">
        <v>3</v>
      </c>
      <c r="O244" s="364">
        <v>2153</v>
      </c>
      <c r="P244" s="429">
        <v>1336</v>
      </c>
      <c r="Q244" s="429">
        <v>626</v>
      </c>
      <c r="S244" s="17" t="str">
        <f t="shared" si="53"/>
        <v>Same</v>
      </c>
      <c r="V244" s="428"/>
    </row>
    <row r="245" spans="1:22" ht="15.75" x14ac:dyDescent="0.25">
      <c r="A245" s="277"/>
      <c r="B245" s="53" t="s">
        <v>187</v>
      </c>
      <c r="C245" s="451">
        <v>882</v>
      </c>
      <c r="D245" s="30">
        <v>910</v>
      </c>
      <c r="E245" s="54">
        <f>BEBR2025!B241</f>
        <v>949</v>
      </c>
      <c r="F245" s="31">
        <f t="shared" si="62"/>
        <v>67</v>
      </c>
      <c r="G245" s="31">
        <f t="shared" si="64"/>
        <v>39</v>
      </c>
      <c r="H245" s="32">
        <f t="shared" si="63"/>
        <v>7.5963718820861684E-2</v>
      </c>
      <c r="I245" s="32">
        <f t="shared" si="63"/>
        <v>4.2857142857142858E-2</v>
      </c>
      <c r="J245" s="225"/>
      <c r="L245" s="365" t="s">
        <v>187</v>
      </c>
      <c r="M245" s="428">
        <v>7103</v>
      </c>
      <c r="N245" s="428">
        <v>858</v>
      </c>
      <c r="O245" s="364">
        <v>882</v>
      </c>
      <c r="P245" s="429">
        <v>1144</v>
      </c>
      <c r="Q245" s="429">
        <v>5959</v>
      </c>
      <c r="S245" s="17" t="str">
        <f t="shared" si="53"/>
        <v>Same</v>
      </c>
      <c r="V245" s="428"/>
    </row>
    <row r="246" spans="1:22" ht="15.75" x14ac:dyDescent="0.25">
      <c r="A246" s="277"/>
      <c r="B246" s="53" t="s">
        <v>188</v>
      </c>
      <c r="C246" s="451">
        <v>539</v>
      </c>
      <c r="D246" s="30">
        <v>660</v>
      </c>
      <c r="E246" s="54">
        <f>BEBR2025!B242</f>
        <v>547</v>
      </c>
      <c r="F246" s="31">
        <f t="shared" si="62"/>
        <v>8</v>
      </c>
      <c r="G246" s="31">
        <f t="shared" si="64"/>
        <v>-113</v>
      </c>
      <c r="H246" s="32">
        <f t="shared" si="63"/>
        <v>1.4842300556586271E-2</v>
      </c>
      <c r="I246" s="32">
        <f t="shared" si="63"/>
        <v>-0.1712121212121212</v>
      </c>
      <c r="J246" s="225"/>
      <c r="L246" s="365" t="s">
        <v>188</v>
      </c>
      <c r="M246" s="428">
        <v>1658</v>
      </c>
      <c r="N246" s="428">
        <v>-41</v>
      </c>
      <c r="O246" s="364">
        <v>539</v>
      </c>
      <c r="P246" s="429">
        <v>0</v>
      </c>
      <c r="Q246" s="429">
        <v>1658</v>
      </c>
      <c r="S246" s="17" t="str">
        <f t="shared" si="53"/>
        <v>Same</v>
      </c>
      <c r="V246" s="428"/>
    </row>
    <row r="247" spans="1:22" ht="15.75" x14ac:dyDescent="0.25">
      <c r="A247" s="277"/>
      <c r="B247" s="231"/>
      <c r="C247" s="458"/>
      <c r="D247" s="233"/>
      <c r="E247" s="228"/>
      <c r="F247" s="229"/>
      <c r="G247" s="229"/>
      <c r="H247" s="230"/>
      <c r="I247" s="230"/>
      <c r="J247" s="225"/>
      <c r="L247" s="365"/>
      <c r="M247" s="428">
        <v>33608</v>
      </c>
      <c r="N247" s="428">
        <v>1593</v>
      </c>
      <c r="O247" s="364"/>
      <c r="P247" s="429">
        <v>3898</v>
      </c>
      <c r="Q247" s="429">
        <v>29710</v>
      </c>
      <c r="V247" s="428"/>
    </row>
    <row r="248" spans="1:22" ht="15.75" x14ac:dyDescent="0.25">
      <c r="A248" s="277"/>
      <c r="B248" s="264" t="s">
        <v>633</v>
      </c>
      <c r="C248" s="458"/>
      <c r="D248" s="233"/>
      <c r="E248" s="228"/>
      <c r="F248" s="229"/>
      <c r="G248" s="229"/>
      <c r="H248" s="230"/>
      <c r="I248" s="230"/>
      <c r="J248" s="225"/>
      <c r="L248" s="365"/>
      <c r="M248" s="430" t="s">
        <v>516</v>
      </c>
      <c r="N248" s="430" t="s">
        <v>516</v>
      </c>
      <c r="O248" s="364"/>
      <c r="P248" s="429" t="s">
        <v>516</v>
      </c>
      <c r="Q248" s="429" t="s">
        <v>516</v>
      </c>
      <c r="V248" s="428"/>
    </row>
    <row r="249" spans="1:22" ht="15.75" x14ac:dyDescent="0.25">
      <c r="A249" s="277"/>
      <c r="B249" s="53" t="s">
        <v>190</v>
      </c>
      <c r="C249" s="451">
        <v>217</v>
      </c>
      <c r="D249" s="30">
        <v>320</v>
      </c>
      <c r="E249" s="54">
        <f>BEBR2025!B243</f>
        <v>223</v>
      </c>
      <c r="F249" s="31">
        <f t="shared" si="62"/>
        <v>6</v>
      </c>
      <c r="G249" s="31">
        <f t="shared" si="64"/>
        <v>-97</v>
      </c>
      <c r="H249" s="32">
        <f t="shared" si="63"/>
        <v>2.7649769585253458E-2</v>
      </c>
      <c r="I249" s="32">
        <f t="shared" si="63"/>
        <v>-0.30312499999999998</v>
      </c>
      <c r="J249" s="225"/>
      <c r="L249" s="365" t="s">
        <v>190</v>
      </c>
      <c r="M249" s="428">
        <v>15761</v>
      </c>
      <c r="N249" s="428">
        <v>1251</v>
      </c>
      <c r="O249" s="364">
        <v>217</v>
      </c>
      <c r="P249" s="429">
        <v>1265</v>
      </c>
      <c r="Q249" s="429">
        <v>14496</v>
      </c>
      <c r="S249" s="17" t="str">
        <f t="shared" ref="S249:S253" si="65">IF(L249=B249,"Same","Different")</f>
        <v>Same</v>
      </c>
      <c r="V249" s="428"/>
    </row>
    <row r="250" spans="1:22" ht="15.75" x14ac:dyDescent="0.25">
      <c r="A250" s="277"/>
      <c r="B250" s="53" t="s">
        <v>191</v>
      </c>
      <c r="C250" s="451">
        <v>1959</v>
      </c>
      <c r="D250" s="30">
        <v>2070</v>
      </c>
      <c r="E250" s="54">
        <f>BEBR2025!B244</f>
        <v>1962</v>
      </c>
      <c r="F250" s="31">
        <f t="shared" si="62"/>
        <v>3</v>
      </c>
      <c r="G250" s="31">
        <f t="shared" si="64"/>
        <v>-108</v>
      </c>
      <c r="H250" s="32">
        <f t="shared" si="63"/>
        <v>1.5313935681470138E-3</v>
      </c>
      <c r="I250" s="32">
        <f t="shared" si="63"/>
        <v>-5.2173913043478258E-2</v>
      </c>
      <c r="J250" s="225"/>
      <c r="L250" s="365" t="s">
        <v>191</v>
      </c>
      <c r="M250" s="428">
        <v>2847</v>
      </c>
      <c r="N250" s="428">
        <v>258</v>
      </c>
      <c r="O250" s="364">
        <v>1959</v>
      </c>
      <c r="P250" s="429">
        <v>0</v>
      </c>
      <c r="Q250" s="429">
        <v>2847</v>
      </c>
      <c r="S250" s="17" t="str">
        <f t="shared" si="65"/>
        <v>Same</v>
      </c>
      <c r="V250" s="428"/>
    </row>
    <row r="251" spans="1:22" ht="15.75" x14ac:dyDescent="0.25">
      <c r="A251" s="277"/>
      <c r="B251" s="53" t="s">
        <v>192</v>
      </c>
      <c r="C251" s="451">
        <v>6245</v>
      </c>
      <c r="D251" s="30">
        <v>6030</v>
      </c>
      <c r="E251" s="54">
        <f>BEBR2025!B245</f>
        <v>7103</v>
      </c>
      <c r="F251" s="31">
        <f t="shared" si="62"/>
        <v>858</v>
      </c>
      <c r="G251" s="31">
        <f t="shared" si="64"/>
        <v>1073</v>
      </c>
      <c r="H251" s="32">
        <f t="shared" si="63"/>
        <v>0.13738991192954364</v>
      </c>
      <c r="I251" s="32">
        <f t="shared" si="63"/>
        <v>0.1779436152570481</v>
      </c>
      <c r="J251" s="225"/>
      <c r="L251" s="365" t="s">
        <v>192</v>
      </c>
      <c r="M251" s="428">
        <v>12914</v>
      </c>
      <c r="N251" s="428">
        <v>993</v>
      </c>
      <c r="O251" s="364">
        <v>6245</v>
      </c>
      <c r="P251" s="429">
        <v>1265</v>
      </c>
      <c r="Q251" s="429">
        <v>11649</v>
      </c>
      <c r="S251" s="17" t="str">
        <f t="shared" si="65"/>
        <v>Same</v>
      </c>
      <c r="V251" s="430"/>
    </row>
    <row r="252" spans="1:22" ht="15.75" x14ac:dyDescent="0.25">
      <c r="A252" s="277"/>
      <c r="B252" s="53" t="s">
        <v>193</v>
      </c>
      <c r="C252" s="451">
        <v>1699</v>
      </c>
      <c r="D252" s="30">
        <v>1800</v>
      </c>
      <c r="E252" s="54">
        <f>BEBR2025!B246</f>
        <v>1658</v>
      </c>
      <c r="F252" s="31">
        <f t="shared" si="62"/>
        <v>-41</v>
      </c>
      <c r="G252" s="31">
        <f t="shared" si="64"/>
        <v>-142</v>
      </c>
      <c r="H252" s="32">
        <f t="shared" si="63"/>
        <v>-2.4131842260153032E-2</v>
      </c>
      <c r="I252" s="32">
        <f t="shared" si="63"/>
        <v>-7.8888888888888883E-2</v>
      </c>
      <c r="J252" s="225"/>
      <c r="L252" s="365" t="s">
        <v>193</v>
      </c>
      <c r="M252" s="428" t="s">
        <v>516</v>
      </c>
      <c r="N252" s="428" t="s">
        <v>516</v>
      </c>
      <c r="O252" s="364">
        <v>1699</v>
      </c>
      <c r="P252" s="429" t="s">
        <v>516</v>
      </c>
      <c r="Q252" s="429" t="s">
        <v>516</v>
      </c>
      <c r="S252" s="17" t="str">
        <f t="shared" si="65"/>
        <v>Same</v>
      </c>
      <c r="V252" s="428"/>
    </row>
    <row r="253" spans="1:22" ht="15.75" x14ac:dyDescent="0.25">
      <c r="A253" s="277"/>
      <c r="B253" s="53" t="s">
        <v>19</v>
      </c>
      <c r="C253" s="451">
        <v>32015</v>
      </c>
      <c r="D253" s="30">
        <v>31270</v>
      </c>
      <c r="E253" s="54">
        <f>BEBR2025!B247</f>
        <v>33608</v>
      </c>
      <c r="F253" s="31">
        <f t="shared" si="62"/>
        <v>1593</v>
      </c>
      <c r="G253" s="31">
        <f t="shared" si="64"/>
        <v>2338</v>
      </c>
      <c r="H253" s="32">
        <f t="shared" si="63"/>
        <v>4.975792597220053E-2</v>
      </c>
      <c r="I253" s="32">
        <f t="shared" si="63"/>
        <v>7.4768148385033581E-2</v>
      </c>
      <c r="J253" s="225"/>
      <c r="L253" s="365" t="s">
        <v>143</v>
      </c>
      <c r="M253" s="428">
        <v>8601</v>
      </c>
      <c r="N253" s="428">
        <v>375</v>
      </c>
      <c r="O253" s="364">
        <v>32015</v>
      </c>
      <c r="P253" s="429">
        <v>1285</v>
      </c>
      <c r="Q253" s="429">
        <v>7316</v>
      </c>
      <c r="S253" s="17" t="str">
        <f t="shared" si="65"/>
        <v>Same</v>
      </c>
      <c r="V253" s="428"/>
    </row>
    <row r="254" spans="1:22" ht="15.75" hidden="1" x14ac:dyDescent="0.25">
      <c r="A254" s="277"/>
      <c r="B254" s="231"/>
      <c r="C254" s="453" t="s">
        <v>516</v>
      </c>
      <c r="D254" s="233"/>
      <c r="E254" s="54">
        <f>BEBR2025!B247</f>
        <v>33608</v>
      </c>
      <c r="F254" s="229"/>
      <c r="G254" s="229"/>
      <c r="H254" s="230"/>
      <c r="I254" s="230"/>
      <c r="J254" s="225"/>
      <c r="L254" s="365" t="s">
        <v>516</v>
      </c>
      <c r="M254" s="428">
        <v>1103</v>
      </c>
      <c r="N254" s="428">
        <v>48</v>
      </c>
      <c r="O254" s="466" t="s">
        <v>516</v>
      </c>
      <c r="P254" s="429">
        <v>0</v>
      </c>
      <c r="Q254" s="429">
        <v>1103</v>
      </c>
      <c r="V254" s="428"/>
    </row>
    <row r="255" spans="1:22" ht="15.75" x14ac:dyDescent="0.25">
      <c r="A255" s="277"/>
      <c r="B255" s="231"/>
      <c r="C255" s="460"/>
      <c r="D255" s="233"/>
      <c r="E255" s="476" t="str">
        <f>BEBR2025!B248</f>
        <v/>
      </c>
      <c r="F255" s="229"/>
      <c r="G255" s="229"/>
      <c r="H255" s="230"/>
      <c r="I255" s="230"/>
      <c r="J255" s="225"/>
      <c r="L255" s="365"/>
      <c r="M255" s="428">
        <v>7498</v>
      </c>
      <c r="N255" s="428">
        <v>327</v>
      </c>
      <c r="O255" s="466"/>
      <c r="P255" s="429">
        <v>1285</v>
      </c>
      <c r="Q255" s="429">
        <v>6213</v>
      </c>
      <c r="V255" s="428"/>
    </row>
    <row r="256" spans="1:22" ht="15.75" x14ac:dyDescent="0.25">
      <c r="A256" s="277"/>
      <c r="B256" s="264" t="s">
        <v>634</v>
      </c>
      <c r="C256" s="458">
        <v>14510</v>
      </c>
      <c r="D256" s="260">
        <v>14800</v>
      </c>
      <c r="E256" s="476">
        <f>BEBR2025!B249</f>
        <v>15761</v>
      </c>
      <c r="F256" s="262">
        <f>E256-C256</f>
        <v>1251</v>
      </c>
      <c r="G256" s="262">
        <f>E256-D256</f>
        <v>961</v>
      </c>
      <c r="H256" s="263">
        <f t="shared" ref="H256:I258" si="66">F256/C256</f>
        <v>8.6216402481047547E-2</v>
      </c>
      <c r="I256" s="263">
        <f t="shared" si="66"/>
        <v>6.4932432432432435E-2</v>
      </c>
      <c r="J256" s="225"/>
      <c r="L256" s="363" t="s">
        <v>549</v>
      </c>
      <c r="M256" s="430" t="s">
        <v>516</v>
      </c>
      <c r="N256" s="430" t="s">
        <v>516</v>
      </c>
      <c r="O256" s="364">
        <v>14510</v>
      </c>
      <c r="P256" s="429" t="s">
        <v>516</v>
      </c>
      <c r="Q256" s="429" t="s">
        <v>516</v>
      </c>
      <c r="S256" s="17" t="str">
        <f t="shared" ref="S256:S320" si="67">IF(L256=B256,"Same","Different")</f>
        <v>Different</v>
      </c>
      <c r="V256" s="428"/>
    </row>
    <row r="257" spans="1:22" ht="15.75" x14ac:dyDescent="0.25">
      <c r="A257" s="277"/>
      <c r="B257" s="53" t="s">
        <v>195</v>
      </c>
      <c r="C257" s="451">
        <v>2589</v>
      </c>
      <c r="D257" s="30">
        <v>2450</v>
      </c>
      <c r="E257" s="54">
        <f>BEBR2025!B250</f>
        <v>2847</v>
      </c>
      <c r="F257" s="31">
        <f>E257-C257</f>
        <v>258</v>
      </c>
      <c r="G257" s="31">
        <f>E257-D257</f>
        <v>397</v>
      </c>
      <c r="H257" s="32">
        <f t="shared" si="66"/>
        <v>9.9652375434530704E-2</v>
      </c>
      <c r="I257" s="32">
        <f t="shared" si="66"/>
        <v>0.16204081632653061</v>
      </c>
      <c r="J257" s="225"/>
      <c r="L257" s="365" t="s">
        <v>195</v>
      </c>
      <c r="M257" s="428">
        <v>445881</v>
      </c>
      <c r="N257" s="428">
        <v>61925</v>
      </c>
      <c r="O257" s="364">
        <v>2589</v>
      </c>
      <c r="P257" s="429">
        <v>557</v>
      </c>
      <c r="Q257" s="429">
        <v>445324</v>
      </c>
      <c r="S257" s="17" t="str">
        <f t="shared" si="67"/>
        <v>Same</v>
      </c>
      <c r="V257" s="428"/>
    </row>
    <row r="258" spans="1:22" ht="15.75" x14ac:dyDescent="0.25">
      <c r="A258" s="277"/>
      <c r="B258" s="53" t="s">
        <v>19</v>
      </c>
      <c r="C258" s="451">
        <v>11921</v>
      </c>
      <c r="D258" s="30">
        <v>12330</v>
      </c>
      <c r="E258" s="54">
        <f>BEBR2025!B251</f>
        <v>12914</v>
      </c>
      <c r="F258" s="31">
        <f>E258-C258</f>
        <v>993</v>
      </c>
      <c r="G258" s="31">
        <f>E258-D258</f>
        <v>584</v>
      </c>
      <c r="H258" s="32">
        <f t="shared" si="66"/>
        <v>8.3298381008304667E-2</v>
      </c>
      <c r="I258" s="32">
        <f t="shared" si="66"/>
        <v>4.7364152473641521E-2</v>
      </c>
      <c r="J258" s="225"/>
      <c r="L258" s="365" t="s">
        <v>143</v>
      </c>
      <c r="M258" s="428">
        <v>2273</v>
      </c>
      <c r="N258" s="428">
        <v>384</v>
      </c>
      <c r="O258" s="364">
        <v>11921</v>
      </c>
      <c r="P258" s="429">
        <v>0</v>
      </c>
      <c r="Q258" s="429">
        <v>2273</v>
      </c>
      <c r="S258" s="17" t="str">
        <f t="shared" si="67"/>
        <v>Same</v>
      </c>
      <c r="V258" s="428"/>
    </row>
    <row r="259" spans="1:22" ht="15.75" x14ac:dyDescent="0.25">
      <c r="A259" s="277"/>
      <c r="B259" s="231"/>
      <c r="C259" s="458" t="s">
        <v>516</v>
      </c>
      <c r="D259" s="233"/>
      <c r="E259" s="476" t="str">
        <f>BEBR2025!B252</f>
        <v/>
      </c>
      <c r="F259" s="229"/>
      <c r="G259" s="229"/>
      <c r="H259" s="230"/>
      <c r="I259" s="230"/>
      <c r="J259" s="225"/>
      <c r="L259" s="365" t="s">
        <v>516</v>
      </c>
      <c r="M259" s="428">
        <v>51042</v>
      </c>
      <c r="N259" s="428">
        <v>8021</v>
      </c>
      <c r="O259" s="364" t="s">
        <v>516</v>
      </c>
      <c r="P259" s="429">
        <v>0</v>
      </c>
      <c r="Q259" s="429">
        <v>51042</v>
      </c>
      <c r="V259" s="430"/>
    </row>
    <row r="260" spans="1:22" ht="15.75" x14ac:dyDescent="0.25">
      <c r="A260" s="277"/>
      <c r="B260" s="264" t="s">
        <v>635</v>
      </c>
      <c r="C260" s="458">
        <v>8226</v>
      </c>
      <c r="D260" s="260">
        <v>8500</v>
      </c>
      <c r="E260" s="476">
        <f>BEBR2025!B253</f>
        <v>8601</v>
      </c>
      <c r="F260" s="262">
        <f>E260-C260</f>
        <v>375</v>
      </c>
      <c r="G260" s="262">
        <f>E260-D260</f>
        <v>101</v>
      </c>
      <c r="H260" s="263">
        <f t="shared" ref="H260:I262" si="68">F260/C260</f>
        <v>4.5587162654996356E-2</v>
      </c>
      <c r="I260" s="263">
        <f t="shared" si="68"/>
        <v>1.1882352941176471E-2</v>
      </c>
      <c r="J260" s="225"/>
      <c r="L260" s="363" t="s">
        <v>550</v>
      </c>
      <c r="M260" s="428">
        <v>24477</v>
      </c>
      <c r="N260" s="428">
        <v>1288</v>
      </c>
      <c r="O260" s="364">
        <v>8226</v>
      </c>
      <c r="P260" s="429">
        <v>0</v>
      </c>
      <c r="Q260" s="429">
        <v>24477</v>
      </c>
      <c r="S260" s="17" t="str">
        <f t="shared" si="67"/>
        <v>Different</v>
      </c>
      <c r="V260" s="428"/>
    </row>
    <row r="261" spans="1:22" ht="15.75" x14ac:dyDescent="0.25">
      <c r="A261" s="277"/>
      <c r="B261" s="53" t="s">
        <v>197</v>
      </c>
      <c r="C261" s="451">
        <v>1055</v>
      </c>
      <c r="D261" s="30">
        <v>1220</v>
      </c>
      <c r="E261" s="54">
        <f>BEBR2025!B254</f>
        <v>1103</v>
      </c>
      <c r="F261" s="31">
        <f>E261-C261</f>
        <v>48</v>
      </c>
      <c r="G261" s="31">
        <f>E261-D261</f>
        <v>-117</v>
      </c>
      <c r="H261" s="32">
        <f t="shared" si="68"/>
        <v>4.5497630331753552E-2</v>
      </c>
      <c r="I261" s="32">
        <f t="shared" si="68"/>
        <v>-9.5901639344262296E-2</v>
      </c>
      <c r="J261" s="225"/>
      <c r="L261" s="365" t="s">
        <v>197</v>
      </c>
      <c r="M261" s="428">
        <v>8732</v>
      </c>
      <c r="N261" s="428">
        <v>407</v>
      </c>
      <c r="O261" s="364">
        <v>1055</v>
      </c>
      <c r="P261" s="429">
        <v>0</v>
      </c>
      <c r="Q261" s="429">
        <v>8732</v>
      </c>
      <c r="S261" s="17" t="str">
        <f t="shared" si="67"/>
        <v>Same</v>
      </c>
      <c r="V261" s="428"/>
    </row>
    <row r="262" spans="1:22" ht="15.75" x14ac:dyDescent="0.25">
      <c r="A262" s="277"/>
      <c r="B262" s="53" t="s">
        <v>19</v>
      </c>
      <c r="C262" s="451">
        <v>7171</v>
      </c>
      <c r="D262" s="30">
        <v>7270</v>
      </c>
      <c r="E262" s="54">
        <f>BEBR2025!B255</f>
        <v>7498</v>
      </c>
      <c r="F262" s="31">
        <f>E262-C262</f>
        <v>327</v>
      </c>
      <c r="G262" s="31">
        <f>E262-D262</f>
        <v>228</v>
      </c>
      <c r="H262" s="32">
        <f t="shared" si="68"/>
        <v>4.5600334681355457E-2</v>
      </c>
      <c r="I262" s="32">
        <f t="shared" si="68"/>
        <v>3.1361760660247595E-2</v>
      </c>
      <c r="J262" s="225"/>
      <c r="L262" s="365" t="s">
        <v>143</v>
      </c>
      <c r="M262" s="428">
        <v>23827</v>
      </c>
      <c r="N262" s="428">
        <v>5322</v>
      </c>
      <c r="O262" s="364">
        <v>7171</v>
      </c>
      <c r="P262" s="429">
        <v>0</v>
      </c>
      <c r="Q262" s="429">
        <v>23827</v>
      </c>
      <c r="S262" s="17" t="str">
        <f t="shared" si="67"/>
        <v>Same</v>
      </c>
      <c r="V262" s="428"/>
    </row>
    <row r="263" spans="1:22" ht="15.75" x14ac:dyDescent="0.25">
      <c r="A263" s="277"/>
      <c r="B263" s="231"/>
      <c r="C263" s="460" t="s">
        <v>516</v>
      </c>
      <c r="D263" s="233"/>
      <c r="E263" s="476" t="str">
        <f>BEBR2025!B256</f>
        <v/>
      </c>
      <c r="F263" s="229"/>
      <c r="G263" s="229"/>
      <c r="H263" s="230"/>
      <c r="I263" s="230"/>
      <c r="J263" s="225"/>
      <c r="L263" s="365" t="s">
        <v>516</v>
      </c>
      <c r="M263" s="428">
        <v>2039</v>
      </c>
      <c r="N263" s="428">
        <v>396</v>
      </c>
      <c r="O263" s="466" t="s">
        <v>516</v>
      </c>
      <c r="P263" s="429">
        <v>0</v>
      </c>
      <c r="Q263" s="429">
        <v>2039</v>
      </c>
      <c r="V263" s="428"/>
    </row>
    <row r="264" spans="1:22" ht="15.75" x14ac:dyDescent="0.25">
      <c r="A264" s="277"/>
      <c r="B264" s="264" t="s">
        <v>636</v>
      </c>
      <c r="C264" s="458">
        <v>383956</v>
      </c>
      <c r="D264" s="260">
        <v>357200</v>
      </c>
      <c r="E264" s="476">
        <f>BEBR2025!B257</f>
        <v>445881</v>
      </c>
      <c r="F264" s="262">
        <f t="shared" ref="F264:F279" si="69">E264-C264</f>
        <v>61925</v>
      </c>
      <c r="G264" s="262">
        <f t="shared" ref="G264:G279" si="70">E264-D264</f>
        <v>88681</v>
      </c>
      <c r="H264" s="263">
        <f t="shared" ref="H264:I279" si="71">F264/C264</f>
        <v>0.16128150100532351</v>
      </c>
      <c r="I264" s="263">
        <f t="shared" si="71"/>
        <v>0.24826707726763717</v>
      </c>
      <c r="J264" s="225"/>
      <c r="L264" s="367" t="s">
        <v>551</v>
      </c>
      <c r="M264" s="428">
        <v>16978</v>
      </c>
      <c r="N264" s="428">
        <v>1008</v>
      </c>
      <c r="O264" s="364">
        <v>383956</v>
      </c>
      <c r="P264" s="429">
        <v>0</v>
      </c>
      <c r="Q264" s="429">
        <v>16978</v>
      </c>
      <c r="S264" s="17" t="str">
        <f t="shared" si="67"/>
        <v>Different</v>
      </c>
      <c r="V264" s="428"/>
    </row>
    <row r="265" spans="1:22" ht="15.75" x14ac:dyDescent="0.25">
      <c r="A265" s="277"/>
      <c r="B265" s="53" t="s">
        <v>199</v>
      </c>
      <c r="C265" s="451">
        <v>1889</v>
      </c>
      <c r="D265" s="30">
        <v>1940</v>
      </c>
      <c r="E265" s="54">
        <f>BEBR2025!B258</f>
        <v>2273</v>
      </c>
      <c r="F265" s="31">
        <f t="shared" si="69"/>
        <v>384</v>
      </c>
      <c r="G265" s="31">
        <f t="shared" si="70"/>
        <v>333</v>
      </c>
      <c r="H265" s="32">
        <f t="shared" si="71"/>
        <v>0.20328215987294865</v>
      </c>
      <c r="I265" s="32">
        <f t="shared" si="71"/>
        <v>0.17164948453608248</v>
      </c>
      <c r="J265" s="225"/>
      <c r="L265" s="365" t="s">
        <v>199</v>
      </c>
      <c r="M265" s="428">
        <v>37541</v>
      </c>
      <c r="N265" s="428">
        <v>10541</v>
      </c>
      <c r="O265" s="364">
        <v>1889</v>
      </c>
      <c r="P265" s="429">
        <v>0</v>
      </c>
      <c r="Q265" s="429">
        <v>37541</v>
      </c>
      <c r="S265" s="17" t="str">
        <f t="shared" si="67"/>
        <v>Same</v>
      </c>
      <c r="V265" s="428"/>
    </row>
    <row r="266" spans="1:22" ht="15.75" x14ac:dyDescent="0.25">
      <c r="A266" s="277"/>
      <c r="B266" s="53" t="s">
        <v>200</v>
      </c>
      <c r="C266" s="451">
        <v>43021</v>
      </c>
      <c r="D266" s="30">
        <v>40750</v>
      </c>
      <c r="E266" s="54">
        <f>BEBR2025!B259</f>
        <v>51042</v>
      </c>
      <c r="F266" s="31">
        <f t="shared" si="69"/>
        <v>8021</v>
      </c>
      <c r="G266" s="31">
        <f t="shared" si="70"/>
        <v>10292</v>
      </c>
      <c r="H266" s="32">
        <f t="shared" si="71"/>
        <v>0.18644382975756027</v>
      </c>
      <c r="I266" s="32">
        <f t="shared" si="71"/>
        <v>0.25256441717791411</v>
      </c>
      <c r="J266" s="225"/>
      <c r="L266" s="365" t="s">
        <v>200</v>
      </c>
      <c r="M266" s="428">
        <v>9894</v>
      </c>
      <c r="N266" s="428">
        <v>3285</v>
      </c>
      <c r="O266" s="364">
        <v>43021</v>
      </c>
      <c r="P266" s="429">
        <v>0</v>
      </c>
      <c r="Q266" s="429">
        <v>9894</v>
      </c>
      <c r="S266" s="17" t="str">
        <f t="shared" si="67"/>
        <v>Same</v>
      </c>
      <c r="V266" s="428"/>
    </row>
    <row r="267" spans="1:22" ht="15.75" x14ac:dyDescent="0.25">
      <c r="A267" s="277"/>
      <c r="B267" s="53" t="s">
        <v>201</v>
      </c>
      <c r="C267" s="451">
        <v>23189</v>
      </c>
      <c r="D267" s="30">
        <v>21370</v>
      </c>
      <c r="E267" s="54">
        <f>BEBR2025!B260</f>
        <v>24477</v>
      </c>
      <c r="F267" s="31">
        <f t="shared" si="69"/>
        <v>1288</v>
      </c>
      <c r="G267" s="31">
        <f t="shared" si="70"/>
        <v>3107</v>
      </c>
      <c r="H267" s="32">
        <f t="shared" si="71"/>
        <v>5.5543576695847169E-2</v>
      </c>
      <c r="I267" s="32">
        <f t="shared" si="71"/>
        <v>0.14539073467477773</v>
      </c>
      <c r="J267" s="225"/>
      <c r="L267" s="365" t="s">
        <v>201</v>
      </c>
      <c r="M267" s="428">
        <v>21201</v>
      </c>
      <c r="N267" s="428">
        <v>7358</v>
      </c>
      <c r="O267" s="364">
        <v>23189</v>
      </c>
      <c r="P267" s="429">
        <v>0</v>
      </c>
      <c r="Q267" s="429">
        <v>21201</v>
      </c>
      <c r="S267" s="17" t="str">
        <f t="shared" si="67"/>
        <v>Same</v>
      </c>
      <c r="V267" s="428"/>
    </row>
    <row r="268" spans="1:22" ht="15.75" x14ac:dyDescent="0.25">
      <c r="A268" s="277"/>
      <c r="B268" s="53" t="s">
        <v>202</v>
      </c>
      <c r="C268" s="451">
        <v>8325</v>
      </c>
      <c r="D268" s="30">
        <v>10090</v>
      </c>
      <c r="E268" s="54">
        <f>BEBR2025!B261</f>
        <v>8732</v>
      </c>
      <c r="F268" s="31">
        <f t="shared" si="69"/>
        <v>407</v>
      </c>
      <c r="G268" s="31">
        <f t="shared" si="70"/>
        <v>-1358</v>
      </c>
      <c r="H268" s="32">
        <f t="shared" si="71"/>
        <v>4.8888888888888891E-2</v>
      </c>
      <c r="I268" s="32">
        <f t="shared" si="71"/>
        <v>-0.13458870168483647</v>
      </c>
      <c r="J268" s="225"/>
      <c r="L268" s="365" t="s">
        <v>202</v>
      </c>
      <c r="M268" s="428">
        <v>2195</v>
      </c>
      <c r="N268" s="428">
        <v>540</v>
      </c>
      <c r="O268" s="364">
        <v>8325</v>
      </c>
      <c r="P268" s="429">
        <v>0</v>
      </c>
      <c r="Q268" s="429">
        <v>2195</v>
      </c>
      <c r="S268" s="17" t="str">
        <f t="shared" si="67"/>
        <v>Same</v>
      </c>
      <c r="V268" s="428"/>
    </row>
    <row r="269" spans="1:22" ht="15.75" x14ac:dyDescent="0.25">
      <c r="A269" s="277"/>
      <c r="B269" s="53" t="s">
        <v>203</v>
      </c>
      <c r="C269" s="451">
        <v>18505</v>
      </c>
      <c r="D269" s="30">
        <v>18260</v>
      </c>
      <c r="E269" s="54">
        <f>BEBR2025!B262</f>
        <v>23827</v>
      </c>
      <c r="F269" s="31">
        <f t="shared" si="69"/>
        <v>5322</v>
      </c>
      <c r="G269" s="31">
        <f t="shared" si="70"/>
        <v>5567</v>
      </c>
      <c r="H269" s="32">
        <f t="shared" si="71"/>
        <v>0.28759794650094567</v>
      </c>
      <c r="I269" s="32">
        <f t="shared" si="71"/>
        <v>0.30487404162102955</v>
      </c>
      <c r="J269" s="225"/>
      <c r="L269" s="365" t="s">
        <v>203</v>
      </c>
      <c r="M269" s="428">
        <v>18896</v>
      </c>
      <c r="N269" s="428">
        <v>2555</v>
      </c>
      <c r="O269" s="364">
        <v>18505</v>
      </c>
      <c r="P269" s="429">
        <v>0</v>
      </c>
      <c r="Q269" s="429">
        <v>18896</v>
      </c>
      <c r="S269" s="17" t="str">
        <f t="shared" si="67"/>
        <v>Same</v>
      </c>
      <c r="V269" s="428"/>
    </row>
    <row r="270" spans="1:22" ht="15.75" x14ac:dyDescent="0.25">
      <c r="A270" s="277"/>
      <c r="B270" s="53" t="s">
        <v>204</v>
      </c>
      <c r="C270" s="451">
        <v>1643</v>
      </c>
      <c r="D270" s="30">
        <v>1610</v>
      </c>
      <c r="E270" s="54">
        <f>BEBR2025!B263</f>
        <v>2039</v>
      </c>
      <c r="F270" s="31">
        <f t="shared" si="69"/>
        <v>396</v>
      </c>
      <c r="G270" s="31">
        <f t="shared" si="70"/>
        <v>429</v>
      </c>
      <c r="H270" s="32">
        <f t="shared" si="71"/>
        <v>0.24102251978088862</v>
      </c>
      <c r="I270" s="32">
        <f t="shared" si="71"/>
        <v>0.26645962732919254</v>
      </c>
      <c r="J270" s="225"/>
      <c r="L270" s="365" t="s">
        <v>204</v>
      </c>
      <c r="M270" s="428">
        <v>21869</v>
      </c>
      <c r="N270" s="428">
        <v>2866</v>
      </c>
      <c r="O270" s="364">
        <v>1643</v>
      </c>
      <c r="P270" s="429">
        <v>0</v>
      </c>
      <c r="Q270" s="429">
        <v>21869</v>
      </c>
      <c r="S270" s="17" t="str">
        <f t="shared" si="67"/>
        <v>Same</v>
      </c>
      <c r="V270" s="428"/>
    </row>
    <row r="271" spans="1:22" ht="15.75" x14ac:dyDescent="0.25">
      <c r="A271" s="277"/>
      <c r="B271" s="53" t="s">
        <v>205</v>
      </c>
      <c r="C271" s="451">
        <v>15970</v>
      </c>
      <c r="D271" s="30">
        <v>15660</v>
      </c>
      <c r="E271" s="54">
        <f>BEBR2025!B264</f>
        <v>16978</v>
      </c>
      <c r="F271" s="31">
        <f t="shared" si="69"/>
        <v>1008</v>
      </c>
      <c r="G271" s="31">
        <f t="shared" si="70"/>
        <v>1318</v>
      </c>
      <c r="H271" s="32">
        <f t="shared" si="71"/>
        <v>6.3118346900438327E-2</v>
      </c>
      <c r="I271" s="32">
        <f t="shared" si="71"/>
        <v>8.4163473818646237E-2</v>
      </c>
      <c r="J271" s="225"/>
      <c r="L271" s="365" t="s">
        <v>205</v>
      </c>
      <c r="M271" s="428">
        <v>4050</v>
      </c>
      <c r="N271" s="428">
        <v>365</v>
      </c>
      <c r="O271" s="364">
        <v>15970</v>
      </c>
      <c r="P271" s="429">
        <v>0</v>
      </c>
      <c r="Q271" s="429">
        <v>4050</v>
      </c>
      <c r="S271" s="17" t="str">
        <f t="shared" si="67"/>
        <v>Same</v>
      </c>
      <c r="V271" s="428"/>
    </row>
    <row r="272" spans="1:22" ht="15.75" x14ac:dyDescent="0.25">
      <c r="A272" s="277"/>
      <c r="B272" s="53" t="s">
        <v>206</v>
      </c>
      <c r="C272" s="451">
        <v>27000</v>
      </c>
      <c r="D272" s="30">
        <v>23990</v>
      </c>
      <c r="E272" s="54">
        <f>BEBR2025!B265</f>
        <v>37541</v>
      </c>
      <c r="F272" s="31">
        <f t="shared" si="69"/>
        <v>10541</v>
      </c>
      <c r="G272" s="31">
        <f t="shared" si="70"/>
        <v>13551</v>
      </c>
      <c r="H272" s="32">
        <f t="shared" si="71"/>
        <v>0.39040740740740743</v>
      </c>
      <c r="I272" s="32">
        <f t="shared" si="71"/>
        <v>0.56486035848270111</v>
      </c>
      <c r="J272" s="225"/>
      <c r="L272" s="365" t="s">
        <v>206</v>
      </c>
      <c r="M272" s="428">
        <v>200867</v>
      </c>
      <c r="N272" s="428">
        <v>17589</v>
      </c>
      <c r="O272" s="364">
        <v>27000</v>
      </c>
      <c r="P272" s="429">
        <v>557</v>
      </c>
      <c r="Q272" s="429">
        <v>200310</v>
      </c>
      <c r="S272" s="17" t="str">
        <f t="shared" si="67"/>
        <v>Same</v>
      </c>
      <c r="V272" s="428"/>
    </row>
    <row r="273" spans="1:22" ht="15.75" x14ac:dyDescent="0.25">
      <c r="A273" s="277"/>
      <c r="B273" s="53" t="s">
        <v>207</v>
      </c>
      <c r="C273" s="451">
        <v>6609</v>
      </c>
      <c r="D273" s="30">
        <v>6210</v>
      </c>
      <c r="E273" s="54">
        <f>BEBR2025!B266</f>
        <v>9894</v>
      </c>
      <c r="F273" s="31">
        <f t="shared" si="69"/>
        <v>3285</v>
      </c>
      <c r="G273" s="31">
        <f t="shared" si="70"/>
        <v>3684</v>
      </c>
      <c r="H273" s="32">
        <f t="shared" si="71"/>
        <v>0.4970494779845665</v>
      </c>
      <c r="I273" s="32">
        <f t="shared" si="71"/>
        <v>0.5932367149758454</v>
      </c>
      <c r="J273" s="225"/>
      <c r="L273" s="365" t="s">
        <v>207</v>
      </c>
      <c r="M273" s="430" t="s">
        <v>516</v>
      </c>
      <c r="N273" s="430" t="s">
        <v>516</v>
      </c>
      <c r="O273" s="364">
        <v>6609</v>
      </c>
      <c r="P273" s="429" t="s">
        <v>516</v>
      </c>
      <c r="Q273" s="429" t="s">
        <v>516</v>
      </c>
      <c r="S273" s="17" t="str">
        <f t="shared" si="67"/>
        <v>Same</v>
      </c>
      <c r="V273" s="428"/>
    </row>
    <row r="274" spans="1:22" ht="15.75" x14ac:dyDescent="0.25">
      <c r="A274" s="277"/>
      <c r="B274" s="53" t="s">
        <v>208</v>
      </c>
      <c r="C274" s="451">
        <v>13843</v>
      </c>
      <c r="D274" s="30">
        <v>12880</v>
      </c>
      <c r="E274" s="54">
        <f>BEBR2025!B267</f>
        <v>21201</v>
      </c>
      <c r="F274" s="31">
        <f t="shared" si="69"/>
        <v>7358</v>
      </c>
      <c r="G274" s="31">
        <f t="shared" si="70"/>
        <v>8321</v>
      </c>
      <c r="H274" s="32">
        <f t="shared" si="71"/>
        <v>0.53153218233041966</v>
      </c>
      <c r="I274" s="32">
        <f t="shared" si="71"/>
        <v>0.64604037267080749</v>
      </c>
      <c r="J274" s="225"/>
      <c r="L274" s="365" t="s">
        <v>208</v>
      </c>
      <c r="M274" s="428">
        <v>839223</v>
      </c>
      <c r="N274" s="428">
        <v>78401</v>
      </c>
      <c r="O274" s="364">
        <v>13843</v>
      </c>
      <c r="P274" s="429">
        <v>194</v>
      </c>
      <c r="Q274" s="429">
        <v>839029</v>
      </c>
      <c r="S274" s="17" t="str">
        <f t="shared" si="67"/>
        <v>Same</v>
      </c>
      <c r="V274" s="428"/>
    </row>
    <row r="275" spans="1:22" ht="15.75" x14ac:dyDescent="0.25">
      <c r="A275" s="277"/>
      <c r="B275" s="53" t="s">
        <v>209</v>
      </c>
      <c r="C275" s="451">
        <v>1655</v>
      </c>
      <c r="D275" s="30">
        <v>1880</v>
      </c>
      <c r="E275" s="54">
        <f>BEBR2025!B268</f>
        <v>2195</v>
      </c>
      <c r="F275" s="31">
        <f t="shared" si="69"/>
        <v>540</v>
      </c>
      <c r="G275" s="31">
        <f t="shared" si="70"/>
        <v>315</v>
      </c>
      <c r="H275" s="32">
        <f t="shared" si="71"/>
        <v>0.32628398791540786</v>
      </c>
      <c r="I275" s="32">
        <f t="shared" si="71"/>
        <v>0.16755319148936171</v>
      </c>
      <c r="J275" s="225"/>
      <c r="L275" s="365" t="s">
        <v>209</v>
      </c>
      <c r="M275" s="428">
        <v>55801</v>
      </c>
      <c r="N275" s="428">
        <v>2157</v>
      </c>
      <c r="O275" s="364">
        <v>1655</v>
      </c>
      <c r="P275" s="429">
        <v>6</v>
      </c>
      <c r="Q275" s="429">
        <v>55795</v>
      </c>
      <c r="S275" s="17" t="str">
        <f t="shared" si="67"/>
        <v>Same</v>
      </c>
      <c r="V275" s="428"/>
    </row>
    <row r="276" spans="1:22" ht="15.75" x14ac:dyDescent="0.25">
      <c r="A276" s="277"/>
      <c r="B276" s="53" t="s">
        <v>210</v>
      </c>
      <c r="C276" s="451">
        <v>16341</v>
      </c>
      <c r="D276" s="30">
        <v>14930</v>
      </c>
      <c r="E276" s="54">
        <f>BEBR2025!B269</f>
        <v>18896</v>
      </c>
      <c r="F276" s="31">
        <f t="shared" si="69"/>
        <v>2555</v>
      </c>
      <c r="G276" s="31">
        <f t="shared" si="70"/>
        <v>3966</v>
      </c>
      <c r="H276" s="32">
        <f t="shared" si="71"/>
        <v>0.15635518022152867</v>
      </c>
      <c r="I276" s="32">
        <f t="shared" si="71"/>
        <v>0.26563965170797055</v>
      </c>
      <c r="J276" s="225"/>
      <c r="L276" s="365" t="s">
        <v>210</v>
      </c>
      <c r="M276" s="428">
        <v>222862</v>
      </c>
      <c r="N276" s="428">
        <v>28846</v>
      </c>
      <c r="O276" s="364">
        <v>16341</v>
      </c>
      <c r="P276" s="429">
        <v>27</v>
      </c>
      <c r="Q276" s="429">
        <v>222835</v>
      </c>
      <c r="S276" s="17" t="str">
        <f t="shared" si="67"/>
        <v>Same</v>
      </c>
      <c r="V276" s="430"/>
    </row>
    <row r="277" spans="1:22" ht="15.75" x14ac:dyDescent="0.25">
      <c r="A277" s="277"/>
      <c r="B277" s="53" t="s">
        <v>211</v>
      </c>
      <c r="C277" s="451">
        <v>19003</v>
      </c>
      <c r="D277" s="30">
        <v>17780</v>
      </c>
      <c r="E277" s="54">
        <f>BEBR2025!B270</f>
        <v>21869</v>
      </c>
      <c r="F277" s="31">
        <f t="shared" si="69"/>
        <v>2866</v>
      </c>
      <c r="G277" s="31">
        <f t="shared" si="70"/>
        <v>4089</v>
      </c>
      <c r="H277" s="32">
        <f t="shared" si="71"/>
        <v>0.15081829184865547</v>
      </c>
      <c r="I277" s="32">
        <f t="shared" si="71"/>
        <v>0.22997750281214849</v>
      </c>
      <c r="J277" s="225"/>
      <c r="L277" s="365" t="s">
        <v>211</v>
      </c>
      <c r="M277" s="428">
        <v>38033</v>
      </c>
      <c r="N277" s="428">
        <v>1094</v>
      </c>
      <c r="O277" s="364">
        <v>19003</v>
      </c>
      <c r="P277" s="429">
        <v>0</v>
      </c>
      <c r="Q277" s="429">
        <v>38033</v>
      </c>
      <c r="S277" s="17" t="str">
        <f t="shared" si="67"/>
        <v>Same</v>
      </c>
      <c r="V277" s="428"/>
    </row>
    <row r="278" spans="1:22" ht="15.75" x14ac:dyDescent="0.25">
      <c r="A278" s="277"/>
      <c r="B278" s="53" t="s">
        <v>212</v>
      </c>
      <c r="C278" s="451">
        <v>3685</v>
      </c>
      <c r="D278" s="30">
        <v>4150</v>
      </c>
      <c r="E278" s="54">
        <f>BEBR2025!B271</f>
        <v>4050</v>
      </c>
      <c r="F278" s="31">
        <f t="shared" si="69"/>
        <v>365</v>
      </c>
      <c r="G278" s="31">
        <f t="shared" si="70"/>
        <v>-100</v>
      </c>
      <c r="H278" s="32">
        <f t="shared" si="71"/>
        <v>9.9050203527815461E-2</v>
      </c>
      <c r="I278" s="32">
        <f t="shared" si="71"/>
        <v>-2.4096385542168676E-2</v>
      </c>
      <c r="J278" s="225"/>
      <c r="L278" s="365" t="s">
        <v>212</v>
      </c>
      <c r="M278" s="428">
        <v>102060</v>
      </c>
      <c r="N278" s="428">
        <v>15665</v>
      </c>
      <c r="O278" s="364">
        <v>3685</v>
      </c>
      <c r="P278" s="429">
        <v>63</v>
      </c>
      <c r="Q278" s="429">
        <v>101997</v>
      </c>
      <c r="S278" s="17" t="str">
        <f t="shared" si="67"/>
        <v>Same</v>
      </c>
      <c r="V278" s="428"/>
    </row>
    <row r="279" spans="1:22" ht="15.75" x14ac:dyDescent="0.25">
      <c r="A279" s="277"/>
      <c r="B279" s="53" t="s">
        <v>19</v>
      </c>
      <c r="C279" s="451">
        <v>183278</v>
      </c>
      <c r="D279" s="30">
        <v>165760</v>
      </c>
      <c r="E279" s="54">
        <f>BEBR2025!B272</f>
        <v>200867</v>
      </c>
      <c r="F279" s="31">
        <f t="shared" si="69"/>
        <v>17589</v>
      </c>
      <c r="G279" s="31">
        <f t="shared" si="70"/>
        <v>35107</v>
      </c>
      <c r="H279" s="32">
        <f t="shared" si="71"/>
        <v>9.5968965178581167E-2</v>
      </c>
      <c r="I279" s="32">
        <f t="shared" si="71"/>
        <v>0.21179416023166023</v>
      </c>
      <c r="J279" s="225"/>
      <c r="L279" s="365" t="s">
        <v>143</v>
      </c>
      <c r="M279" s="428">
        <v>4330</v>
      </c>
      <c r="N279" s="428">
        <v>-1252</v>
      </c>
      <c r="O279" s="364">
        <v>183278</v>
      </c>
      <c r="P279" s="429">
        <v>0</v>
      </c>
      <c r="Q279" s="429">
        <v>4330</v>
      </c>
      <c r="S279" s="17" t="str">
        <f t="shared" si="67"/>
        <v>Same</v>
      </c>
      <c r="V279" s="428"/>
    </row>
    <row r="280" spans="1:22" ht="15.75" x14ac:dyDescent="0.25">
      <c r="A280" s="277"/>
      <c r="B280" s="231"/>
      <c r="C280" s="460" t="s">
        <v>516</v>
      </c>
      <c r="D280" s="233"/>
      <c r="E280" s="476" t="str">
        <f>BEBR2025!B273</f>
        <v/>
      </c>
      <c r="F280" s="229"/>
      <c r="G280" s="229"/>
      <c r="H280" s="230"/>
      <c r="I280" s="230"/>
      <c r="J280" s="225"/>
      <c r="L280" s="365" t="s">
        <v>516</v>
      </c>
      <c r="M280" s="428">
        <v>6017</v>
      </c>
      <c r="N280" s="428">
        <v>-365</v>
      </c>
      <c r="O280" s="466" t="s">
        <v>516</v>
      </c>
      <c r="P280" s="429">
        <v>0</v>
      </c>
      <c r="Q280" s="429">
        <v>6017</v>
      </c>
      <c r="V280" s="428"/>
    </row>
    <row r="281" spans="1:22" ht="15.75" x14ac:dyDescent="0.25">
      <c r="A281" s="277"/>
      <c r="B281" s="264" t="s">
        <v>637</v>
      </c>
      <c r="C281" s="458">
        <v>760822</v>
      </c>
      <c r="D281" s="260">
        <v>735100</v>
      </c>
      <c r="E281" s="476">
        <f>BEBR2025!B274</f>
        <v>839223</v>
      </c>
      <c r="F281" s="262">
        <f t="shared" ref="F281:F288" si="72">E281-C281</f>
        <v>78401</v>
      </c>
      <c r="G281" s="262">
        <f t="shared" ref="G281:G288" si="73">E281-D281</f>
        <v>104123</v>
      </c>
      <c r="H281" s="263">
        <f t="shared" ref="H281:I288" si="74">F281/C281</f>
        <v>0.10304775624259026</v>
      </c>
      <c r="I281" s="263">
        <f t="shared" si="74"/>
        <v>0.14164467419398721</v>
      </c>
      <c r="J281" s="225"/>
      <c r="L281" s="367" t="s">
        <v>552</v>
      </c>
      <c r="M281" s="428">
        <v>410120</v>
      </c>
      <c r="N281" s="428">
        <v>32256</v>
      </c>
      <c r="O281" s="364">
        <v>760822</v>
      </c>
      <c r="P281" s="429">
        <v>98</v>
      </c>
      <c r="Q281" s="429">
        <v>410022</v>
      </c>
      <c r="S281" s="17" t="str">
        <f t="shared" si="67"/>
        <v>Different</v>
      </c>
      <c r="V281" s="428"/>
    </row>
    <row r="282" spans="1:22" ht="15.75" x14ac:dyDescent="0.25">
      <c r="A282" s="277"/>
      <c r="B282" s="53" t="s">
        <v>214</v>
      </c>
      <c r="C282" s="451">
        <v>53644</v>
      </c>
      <c r="D282" s="30">
        <v>54440</v>
      </c>
      <c r="E282" s="54">
        <f>BEBR2025!B275</f>
        <v>55801</v>
      </c>
      <c r="F282" s="31">
        <f t="shared" si="72"/>
        <v>2157</v>
      </c>
      <c r="G282" s="31">
        <f t="shared" si="73"/>
        <v>1361</v>
      </c>
      <c r="H282" s="32">
        <f t="shared" si="74"/>
        <v>4.0209529490716579E-2</v>
      </c>
      <c r="I282" s="32">
        <f t="shared" si="74"/>
        <v>2.5000000000000001E-2</v>
      </c>
      <c r="J282" s="225"/>
      <c r="L282" s="365" t="s">
        <v>214</v>
      </c>
      <c r="M282" s="430" t="s">
        <v>516</v>
      </c>
      <c r="N282" s="430" t="s">
        <v>516</v>
      </c>
      <c r="O282" s="364">
        <v>53644</v>
      </c>
      <c r="P282" s="429" t="s">
        <v>516</v>
      </c>
      <c r="Q282" s="429" t="s">
        <v>516</v>
      </c>
      <c r="S282" s="17" t="str">
        <f t="shared" si="67"/>
        <v>Same</v>
      </c>
      <c r="V282" s="428"/>
    </row>
    <row r="283" spans="1:22" ht="15.75" x14ac:dyDescent="0.25">
      <c r="A283" s="277"/>
      <c r="B283" s="53" t="s">
        <v>215</v>
      </c>
      <c r="C283" s="451">
        <v>194016</v>
      </c>
      <c r="D283" s="30">
        <v>185840</v>
      </c>
      <c r="E283" s="54">
        <f>BEBR2025!B276</f>
        <v>222862</v>
      </c>
      <c r="F283" s="31">
        <f t="shared" si="72"/>
        <v>28846</v>
      </c>
      <c r="G283" s="31">
        <f t="shared" si="73"/>
        <v>37022</v>
      </c>
      <c r="H283" s="32">
        <f t="shared" si="74"/>
        <v>0.14867845950849415</v>
      </c>
      <c r="I283" s="32">
        <f t="shared" si="74"/>
        <v>0.19921437795953509</v>
      </c>
      <c r="J283" s="225"/>
      <c r="L283" s="365" t="s">
        <v>215</v>
      </c>
      <c r="M283" s="428">
        <v>305866</v>
      </c>
      <c r="N283" s="428">
        <v>13668</v>
      </c>
      <c r="O283" s="364">
        <v>194016</v>
      </c>
      <c r="P283" s="429">
        <v>1597</v>
      </c>
      <c r="Q283" s="429">
        <v>304269</v>
      </c>
      <c r="S283" s="17" t="str">
        <f t="shared" si="67"/>
        <v>Same</v>
      </c>
      <c r="V283" s="428"/>
    </row>
    <row r="284" spans="1:22" ht="15.75" x14ac:dyDescent="0.25">
      <c r="A284" s="277"/>
      <c r="B284" s="53" t="s">
        <v>216</v>
      </c>
      <c r="C284" s="451">
        <v>36939</v>
      </c>
      <c r="D284" s="30">
        <v>32410</v>
      </c>
      <c r="E284" s="54">
        <f>BEBR2025!B277</f>
        <v>38033</v>
      </c>
      <c r="F284" s="31">
        <f>E284-C284</f>
        <v>1094</v>
      </c>
      <c r="G284" s="31">
        <f t="shared" si="73"/>
        <v>5623</v>
      </c>
      <c r="H284" s="253" t="s">
        <v>217</v>
      </c>
      <c r="I284" s="32">
        <f t="shared" si="74"/>
        <v>0.17349583461894477</v>
      </c>
      <c r="J284" s="225"/>
      <c r="L284" s="365" t="s">
        <v>216</v>
      </c>
      <c r="M284" s="428">
        <v>205623</v>
      </c>
      <c r="N284" s="428">
        <v>9454</v>
      </c>
      <c r="O284" s="364">
        <v>36939</v>
      </c>
      <c r="P284" s="429">
        <v>1579</v>
      </c>
      <c r="Q284" s="429">
        <v>204044</v>
      </c>
      <c r="S284" s="17" t="str">
        <f t="shared" si="67"/>
        <v>Same</v>
      </c>
      <c r="V284" s="428"/>
    </row>
    <row r="285" spans="1:22" ht="15.75" x14ac:dyDescent="0.25">
      <c r="A285" s="277"/>
      <c r="B285" s="53" t="s">
        <v>218</v>
      </c>
      <c r="C285" s="451">
        <v>86395</v>
      </c>
      <c r="D285" s="30">
        <v>87870</v>
      </c>
      <c r="E285" s="54">
        <f>BEBR2025!B278</f>
        <v>102060</v>
      </c>
      <c r="F285" s="31">
        <f t="shared" si="72"/>
        <v>15665</v>
      </c>
      <c r="G285" s="31">
        <f t="shared" si="73"/>
        <v>14190</v>
      </c>
      <c r="H285" s="32">
        <f t="shared" si="74"/>
        <v>0.18131836333121129</v>
      </c>
      <c r="I285" s="32">
        <f t="shared" si="74"/>
        <v>0.16148856264936839</v>
      </c>
      <c r="J285" s="225"/>
      <c r="L285" s="365" t="s">
        <v>218</v>
      </c>
      <c r="M285" s="428">
        <v>100243</v>
      </c>
      <c r="N285" s="428">
        <v>4214</v>
      </c>
      <c r="O285" s="364">
        <v>86395</v>
      </c>
      <c r="P285" s="429">
        <v>18</v>
      </c>
      <c r="Q285" s="429">
        <v>100225</v>
      </c>
      <c r="S285" s="17" t="str">
        <f t="shared" si="67"/>
        <v>Same</v>
      </c>
      <c r="V285" s="430"/>
    </row>
    <row r="286" spans="1:22" ht="15.75" x14ac:dyDescent="0.25">
      <c r="A286" s="277"/>
      <c r="B286" s="53" t="s">
        <v>219</v>
      </c>
      <c r="C286" s="451">
        <v>5582</v>
      </c>
      <c r="D286" s="30">
        <v>6520</v>
      </c>
      <c r="E286" s="54">
        <f>BEBR2025!B279</f>
        <v>4330</v>
      </c>
      <c r="F286" s="31">
        <f t="shared" si="72"/>
        <v>-1252</v>
      </c>
      <c r="G286" s="31">
        <f t="shared" si="73"/>
        <v>-2190</v>
      </c>
      <c r="H286" s="32">
        <f t="shared" si="74"/>
        <v>-0.22429236832676461</v>
      </c>
      <c r="I286" s="32">
        <f t="shared" si="74"/>
        <v>-0.33588957055214724</v>
      </c>
      <c r="J286" s="225"/>
      <c r="L286" s="365" t="s">
        <v>219</v>
      </c>
      <c r="M286" s="430" t="s">
        <v>516</v>
      </c>
      <c r="N286" s="430" t="s">
        <v>516</v>
      </c>
      <c r="O286" s="364">
        <v>5582</v>
      </c>
      <c r="P286" s="429" t="s">
        <v>516</v>
      </c>
      <c r="Q286" s="429" t="s">
        <v>516</v>
      </c>
      <c r="S286" s="17" t="str">
        <f t="shared" si="67"/>
        <v>Same</v>
      </c>
      <c r="V286" s="428"/>
    </row>
    <row r="287" spans="1:22" ht="15.75" x14ac:dyDescent="0.25">
      <c r="A287" s="277"/>
      <c r="B287" s="53" t="s">
        <v>220</v>
      </c>
      <c r="C287" s="451">
        <v>6382</v>
      </c>
      <c r="D287" s="30">
        <v>6760</v>
      </c>
      <c r="E287" s="54">
        <f>BEBR2025!B280</f>
        <v>6017</v>
      </c>
      <c r="F287" s="31">
        <f t="shared" si="72"/>
        <v>-365</v>
      </c>
      <c r="G287" s="31">
        <f t="shared" si="73"/>
        <v>-743</v>
      </c>
      <c r="H287" s="32">
        <f t="shared" si="74"/>
        <v>-5.7192102789094326E-2</v>
      </c>
      <c r="I287" s="32">
        <f t="shared" si="74"/>
        <v>-0.1099112426035503</v>
      </c>
      <c r="J287" s="225"/>
      <c r="L287" s="365" t="s">
        <v>220</v>
      </c>
      <c r="M287" s="428">
        <v>46270</v>
      </c>
      <c r="N287" s="428">
        <v>3355</v>
      </c>
      <c r="O287" s="364">
        <v>6382</v>
      </c>
      <c r="P287" s="429">
        <v>0</v>
      </c>
      <c r="Q287" s="429">
        <v>46270</v>
      </c>
      <c r="S287" s="17" t="str">
        <f t="shared" si="67"/>
        <v>Same</v>
      </c>
      <c r="V287" s="428"/>
    </row>
    <row r="288" spans="1:22" ht="15.75" x14ac:dyDescent="0.25">
      <c r="A288" s="277"/>
      <c r="B288" s="53" t="s">
        <v>19</v>
      </c>
      <c r="C288" s="451">
        <v>377864</v>
      </c>
      <c r="D288" s="30">
        <v>361320</v>
      </c>
      <c r="E288" s="54">
        <f>BEBR2025!B281</f>
        <v>410120</v>
      </c>
      <c r="F288" s="31">
        <f t="shared" si="72"/>
        <v>32256</v>
      </c>
      <c r="G288" s="31">
        <f t="shared" si="73"/>
        <v>48800</v>
      </c>
      <c r="H288" s="32">
        <f t="shared" si="74"/>
        <v>8.5364046323544981E-2</v>
      </c>
      <c r="I288" s="32">
        <f t="shared" si="74"/>
        <v>0.13506033432968007</v>
      </c>
      <c r="J288" s="225"/>
      <c r="L288" s="365" t="s">
        <v>143</v>
      </c>
      <c r="M288" s="428">
        <v>1154</v>
      </c>
      <c r="N288" s="428">
        <v>14</v>
      </c>
      <c r="O288" s="364">
        <v>377864</v>
      </c>
      <c r="P288" s="429">
        <v>0</v>
      </c>
      <c r="Q288" s="429">
        <v>1154</v>
      </c>
      <c r="S288" s="17" t="str">
        <f t="shared" si="67"/>
        <v>Same</v>
      </c>
      <c r="V288" s="428"/>
    </row>
    <row r="289" spans="1:22" ht="15.75" x14ac:dyDescent="0.25">
      <c r="A289" s="277"/>
      <c r="B289" s="231"/>
      <c r="C289" s="460" t="s">
        <v>516</v>
      </c>
      <c r="D289" s="233"/>
      <c r="E289" s="476" t="str">
        <f>BEBR2025!B282</f>
        <v/>
      </c>
      <c r="F289" s="229"/>
      <c r="G289" s="229"/>
      <c r="H289" s="230"/>
      <c r="I289" s="230"/>
      <c r="J289" s="225"/>
      <c r="L289" s="365" t="s">
        <v>516</v>
      </c>
      <c r="M289" s="428">
        <v>576</v>
      </c>
      <c r="N289" s="428">
        <v>-111</v>
      </c>
      <c r="O289" s="466" t="s">
        <v>516</v>
      </c>
      <c r="P289" s="429">
        <v>0</v>
      </c>
      <c r="Q289" s="429">
        <v>576</v>
      </c>
      <c r="V289" s="430"/>
    </row>
    <row r="290" spans="1:22" ht="15.75" x14ac:dyDescent="0.25">
      <c r="A290" s="277"/>
      <c r="B290" s="264" t="s">
        <v>638</v>
      </c>
      <c r="C290" s="458">
        <v>292198</v>
      </c>
      <c r="D290" s="260">
        <v>296500</v>
      </c>
      <c r="E290" s="476">
        <f>BEBR2025!B283</f>
        <v>305866</v>
      </c>
      <c r="F290" s="262">
        <f>E290-C290</f>
        <v>13668</v>
      </c>
      <c r="G290" s="262">
        <f>E290-D290</f>
        <v>9366</v>
      </c>
      <c r="H290" s="263">
        <f t="shared" ref="H290:I292" si="75">F290/C290</f>
        <v>4.6776500865851237E-2</v>
      </c>
      <c r="I290" s="263">
        <f t="shared" si="75"/>
        <v>3.1588532883642495E-2</v>
      </c>
      <c r="J290" s="225"/>
      <c r="L290" s="367" t="s">
        <v>553</v>
      </c>
      <c r="M290" s="428">
        <v>2326</v>
      </c>
      <c r="N290" s="428">
        <v>10</v>
      </c>
      <c r="O290" s="364">
        <v>292198</v>
      </c>
      <c r="P290" s="429">
        <v>0</v>
      </c>
      <c r="Q290" s="429">
        <v>2326</v>
      </c>
      <c r="S290" s="17" t="str">
        <f t="shared" si="67"/>
        <v>Different</v>
      </c>
      <c r="V290" s="428"/>
    </row>
    <row r="291" spans="1:22" ht="15.75" x14ac:dyDescent="0.25">
      <c r="A291" s="277"/>
      <c r="B291" s="53" t="s">
        <v>222</v>
      </c>
      <c r="C291" s="451">
        <v>196169</v>
      </c>
      <c r="D291" s="30">
        <v>195710</v>
      </c>
      <c r="E291" s="54">
        <f>BEBR2025!B284</f>
        <v>205623</v>
      </c>
      <c r="F291" s="31">
        <f>E291-C291</f>
        <v>9454</v>
      </c>
      <c r="G291" s="31">
        <f>E291-D291</f>
        <v>9913</v>
      </c>
      <c r="H291" s="32">
        <f t="shared" si="75"/>
        <v>4.8193139588823923E-2</v>
      </c>
      <c r="I291" s="32">
        <f t="shared" si="75"/>
        <v>5.065147411987124E-2</v>
      </c>
      <c r="J291" s="225"/>
      <c r="L291" s="365" t="s">
        <v>222</v>
      </c>
      <c r="M291" s="428">
        <v>709</v>
      </c>
      <c r="N291" s="428">
        <v>5</v>
      </c>
      <c r="O291" s="364">
        <v>196169</v>
      </c>
      <c r="P291" s="429">
        <v>0</v>
      </c>
      <c r="Q291" s="429">
        <v>709</v>
      </c>
      <c r="S291" s="17" t="str">
        <f t="shared" si="67"/>
        <v>Same</v>
      </c>
      <c r="V291" s="428"/>
    </row>
    <row r="292" spans="1:22" ht="15.75" x14ac:dyDescent="0.25">
      <c r="A292" s="277"/>
      <c r="B292" s="53" t="s">
        <v>19</v>
      </c>
      <c r="C292" s="451">
        <v>96029</v>
      </c>
      <c r="D292" s="30">
        <v>100790</v>
      </c>
      <c r="E292" s="54">
        <f>BEBR2025!B285</f>
        <v>100243</v>
      </c>
      <c r="F292" s="31">
        <f>E292-C292</f>
        <v>4214</v>
      </c>
      <c r="G292" s="31">
        <f>E292-D292</f>
        <v>-547</v>
      </c>
      <c r="H292" s="32">
        <f t="shared" si="75"/>
        <v>4.388257713815618E-2</v>
      </c>
      <c r="I292" s="32">
        <f t="shared" si="75"/>
        <v>-5.4271257069153688E-3</v>
      </c>
      <c r="J292" s="225"/>
      <c r="L292" s="365" t="s">
        <v>143</v>
      </c>
      <c r="M292" s="428">
        <v>1506</v>
      </c>
      <c r="N292" s="428">
        <v>30</v>
      </c>
      <c r="O292" s="364">
        <v>96029</v>
      </c>
      <c r="P292" s="429">
        <v>0</v>
      </c>
      <c r="Q292" s="429">
        <v>1506</v>
      </c>
      <c r="S292" s="17" t="str">
        <f t="shared" si="67"/>
        <v>Same</v>
      </c>
      <c r="V292" s="428"/>
    </row>
    <row r="293" spans="1:22" ht="15.75" x14ac:dyDescent="0.25">
      <c r="A293" s="277"/>
      <c r="B293" s="231"/>
      <c r="C293" s="460" t="s">
        <v>516</v>
      </c>
      <c r="D293" s="233"/>
      <c r="E293" s="476" t="str">
        <f>BEBR2025!B286</f>
        <v/>
      </c>
      <c r="F293" s="229"/>
      <c r="G293" s="229"/>
      <c r="H293" s="230"/>
      <c r="I293" s="230"/>
      <c r="J293" s="225"/>
      <c r="L293" s="365" t="s">
        <v>516</v>
      </c>
      <c r="M293" s="428">
        <v>113</v>
      </c>
      <c r="N293" s="428">
        <v>5</v>
      </c>
      <c r="O293" s="466" t="s">
        <v>516</v>
      </c>
      <c r="P293" s="429">
        <v>0</v>
      </c>
      <c r="Q293" s="429">
        <v>113</v>
      </c>
      <c r="V293" s="428"/>
    </row>
    <row r="294" spans="1:22" ht="15.75" x14ac:dyDescent="0.25">
      <c r="A294" s="277"/>
      <c r="B294" s="264" t="s">
        <v>639</v>
      </c>
      <c r="C294" s="458">
        <v>42915</v>
      </c>
      <c r="D294" s="260">
        <v>41300</v>
      </c>
      <c r="E294" s="476">
        <f>BEBR2025!B287</f>
        <v>46270</v>
      </c>
      <c r="F294" s="262">
        <f t="shared" ref="F294:F303" si="76">E294-C294</f>
        <v>3355</v>
      </c>
      <c r="G294" s="262">
        <f t="shared" ref="G294:G303" si="77">E294-D294</f>
        <v>4970</v>
      </c>
      <c r="H294" s="263">
        <f t="shared" ref="H294:I303" si="78">F294/C294</f>
        <v>7.8177793312361646E-2</v>
      </c>
      <c r="I294" s="263">
        <f t="shared" si="78"/>
        <v>0.12033898305084746</v>
      </c>
      <c r="J294" s="225"/>
      <c r="L294" s="367" t="s">
        <v>554</v>
      </c>
      <c r="M294" s="428">
        <v>3170</v>
      </c>
      <c r="N294" s="428">
        <v>194</v>
      </c>
      <c r="O294" s="364">
        <v>42915</v>
      </c>
      <c r="P294" s="429">
        <v>0</v>
      </c>
      <c r="Q294" s="429">
        <v>3170</v>
      </c>
      <c r="S294" s="17" t="str">
        <f t="shared" si="67"/>
        <v>Different</v>
      </c>
      <c r="V294" s="428"/>
    </row>
    <row r="295" spans="1:22" ht="15.75" x14ac:dyDescent="0.25">
      <c r="A295" s="277"/>
      <c r="B295" s="53" t="s">
        <v>224</v>
      </c>
      <c r="C295" s="451">
        <v>1140</v>
      </c>
      <c r="D295" s="30">
        <v>1170</v>
      </c>
      <c r="E295" s="54">
        <f>BEBR2025!B288</f>
        <v>1154</v>
      </c>
      <c r="F295" s="31">
        <f t="shared" si="76"/>
        <v>14</v>
      </c>
      <c r="G295" s="31">
        <f t="shared" si="77"/>
        <v>-16</v>
      </c>
      <c r="H295" s="32">
        <f t="shared" si="78"/>
        <v>1.2280701754385965E-2</v>
      </c>
      <c r="I295" s="32">
        <f t="shared" si="78"/>
        <v>-1.3675213675213675E-2</v>
      </c>
      <c r="J295" s="225"/>
      <c r="L295" s="365" t="s">
        <v>224</v>
      </c>
      <c r="M295" s="428">
        <v>528</v>
      </c>
      <c r="N295" s="428">
        <v>-60</v>
      </c>
      <c r="O295" s="364">
        <v>1140</v>
      </c>
      <c r="P295" s="429">
        <v>0</v>
      </c>
      <c r="Q295" s="429">
        <v>528</v>
      </c>
      <c r="S295" s="17" t="str">
        <f t="shared" si="67"/>
        <v>Same</v>
      </c>
      <c r="V295" s="428"/>
    </row>
    <row r="296" spans="1:22" ht="15.75" x14ac:dyDescent="0.25">
      <c r="A296" s="277"/>
      <c r="B296" s="53" t="s">
        <v>225</v>
      </c>
      <c r="C296" s="451">
        <v>687</v>
      </c>
      <c r="D296" s="30">
        <v>710</v>
      </c>
      <c r="E296" s="54">
        <f>BEBR2025!B289</f>
        <v>576</v>
      </c>
      <c r="F296" s="31">
        <f t="shared" si="76"/>
        <v>-111</v>
      </c>
      <c r="G296" s="31">
        <f t="shared" si="77"/>
        <v>-134</v>
      </c>
      <c r="H296" s="32">
        <f t="shared" si="78"/>
        <v>-0.16157205240174671</v>
      </c>
      <c r="I296" s="32">
        <f t="shared" si="78"/>
        <v>-0.18873239436619718</v>
      </c>
      <c r="J296" s="225"/>
      <c r="L296" s="365" t="s">
        <v>225</v>
      </c>
      <c r="M296" s="428">
        <v>36188</v>
      </c>
      <c r="N296" s="428">
        <v>3268</v>
      </c>
      <c r="O296" s="364">
        <v>687</v>
      </c>
      <c r="P296" s="429">
        <v>0</v>
      </c>
      <c r="Q296" s="429">
        <v>36188</v>
      </c>
      <c r="S296" s="17" t="str">
        <f t="shared" si="67"/>
        <v>Same</v>
      </c>
      <c r="V296" s="428"/>
    </row>
    <row r="297" spans="1:22" ht="15.75" x14ac:dyDescent="0.25">
      <c r="A297" s="277"/>
      <c r="B297" s="53" t="s">
        <v>226</v>
      </c>
      <c r="C297" s="451">
        <v>2316</v>
      </c>
      <c r="D297" s="30">
        <v>2230</v>
      </c>
      <c r="E297" s="54">
        <f>BEBR2025!B290</f>
        <v>2326</v>
      </c>
      <c r="F297" s="31">
        <f t="shared" si="76"/>
        <v>10</v>
      </c>
      <c r="G297" s="31">
        <f t="shared" si="77"/>
        <v>96</v>
      </c>
      <c r="H297" s="32">
        <f t="shared" si="78"/>
        <v>4.3177892918825561E-3</v>
      </c>
      <c r="I297" s="32">
        <f t="shared" si="78"/>
        <v>4.3049327354260092E-2</v>
      </c>
      <c r="J297" s="225"/>
      <c r="L297" s="365" t="s">
        <v>226</v>
      </c>
      <c r="M297" s="430" t="s">
        <v>516</v>
      </c>
      <c r="N297" s="430" t="s">
        <v>516</v>
      </c>
      <c r="O297" s="364">
        <v>2316</v>
      </c>
      <c r="P297" s="429" t="s">
        <v>516</v>
      </c>
      <c r="Q297" s="429" t="s">
        <v>516</v>
      </c>
      <c r="S297" s="17" t="str">
        <f t="shared" si="67"/>
        <v>Same</v>
      </c>
      <c r="V297" s="428"/>
    </row>
    <row r="298" spans="1:22" ht="15.75" x14ac:dyDescent="0.25">
      <c r="A298" s="277"/>
      <c r="B298" s="53" t="s">
        <v>139</v>
      </c>
      <c r="C298" s="451">
        <v>704</v>
      </c>
      <c r="D298" s="30">
        <v>510</v>
      </c>
      <c r="E298" s="54">
        <f>BEBR2025!B291</f>
        <v>709</v>
      </c>
      <c r="F298" s="31">
        <f t="shared" si="76"/>
        <v>5</v>
      </c>
      <c r="G298" s="31">
        <f t="shared" si="77"/>
        <v>199</v>
      </c>
      <c r="H298" s="32">
        <f t="shared" si="78"/>
        <v>7.102272727272727E-3</v>
      </c>
      <c r="I298" s="32">
        <f t="shared" si="78"/>
        <v>0.39019607843137255</v>
      </c>
      <c r="J298" s="225"/>
      <c r="L298" s="365" t="s">
        <v>139</v>
      </c>
      <c r="M298" s="428">
        <v>8140</v>
      </c>
      <c r="N298" s="428">
        <v>166</v>
      </c>
      <c r="O298" s="364">
        <v>704</v>
      </c>
      <c r="P298" s="429">
        <v>1638</v>
      </c>
      <c r="Q298" s="429">
        <v>6502</v>
      </c>
      <c r="S298" s="17" t="str">
        <f t="shared" si="67"/>
        <v>Same</v>
      </c>
      <c r="V298" s="428"/>
    </row>
    <row r="299" spans="1:22" ht="15.75" x14ac:dyDescent="0.25">
      <c r="A299" s="277"/>
      <c r="B299" s="53" t="s">
        <v>227</v>
      </c>
      <c r="C299" s="451">
        <v>1476</v>
      </c>
      <c r="D299" s="30">
        <v>1310</v>
      </c>
      <c r="E299" s="54">
        <f>BEBR2025!B292</f>
        <v>1506</v>
      </c>
      <c r="F299" s="31">
        <f t="shared" si="76"/>
        <v>30</v>
      </c>
      <c r="G299" s="31">
        <f t="shared" si="77"/>
        <v>196</v>
      </c>
      <c r="H299" s="32">
        <f t="shared" si="78"/>
        <v>2.032520325203252E-2</v>
      </c>
      <c r="I299" s="32">
        <f t="shared" si="78"/>
        <v>0.14961832061068703</v>
      </c>
      <c r="J299" s="225"/>
      <c r="L299" s="365" t="s">
        <v>227</v>
      </c>
      <c r="M299" s="428">
        <v>962</v>
      </c>
      <c r="N299" s="428">
        <v>44</v>
      </c>
      <c r="O299" s="364">
        <v>1476</v>
      </c>
      <c r="P299" s="429">
        <v>0</v>
      </c>
      <c r="Q299" s="429">
        <v>962</v>
      </c>
      <c r="S299" s="17" t="str">
        <f t="shared" si="67"/>
        <v>Same</v>
      </c>
      <c r="V299" s="428"/>
    </row>
    <row r="300" spans="1:22" ht="15.75" x14ac:dyDescent="0.25">
      <c r="A300" s="277"/>
      <c r="B300" s="53" t="s">
        <v>228</v>
      </c>
      <c r="C300" s="451">
        <v>108</v>
      </c>
      <c r="D300" s="30">
        <v>120</v>
      </c>
      <c r="E300" s="54">
        <f>BEBR2025!B293</f>
        <v>113</v>
      </c>
      <c r="F300" s="31">
        <f t="shared" si="76"/>
        <v>5</v>
      </c>
      <c r="G300" s="31">
        <f t="shared" si="77"/>
        <v>-7</v>
      </c>
      <c r="H300" s="32">
        <f t="shared" si="78"/>
        <v>4.6296296296296294E-2</v>
      </c>
      <c r="I300" s="32">
        <f t="shared" si="78"/>
        <v>-5.8333333333333334E-2</v>
      </c>
      <c r="J300" s="225"/>
      <c r="L300" s="365" t="s">
        <v>228</v>
      </c>
      <c r="M300" s="428">
        <v>7178</v>
      </c>
      <c r="N300" s="428">
        <v>122</v>
      </c>
      <c r="O300" s="364">
        <v>108</v>
      </c>
      <c r="P300" s="429">
        <v>1638</v>
      </c>
      <c r="Q300" s="429">
        <v>5540</v>
      </c>
      <c r="S300" s="17" t="str">
        <f t="shared" si="67"/>
        <v>Same</v>
      </c>
      <c r="V300" s="430"/>
    </row>
    <row r="301" spans="1:22" ht="15.75" x14ac:dyDescent="0.25">
      <c r="A301" s="277"/>
      <c r="B301" s="53" t="s">
        <v>229</v>
      </c>
      <c r="C301" s="451">
        <v>2976</v>
      </c>
      <c r="D301" s="30">
        <v>2890</v>
      </c>
      <c r="E301" s="54">
        <f>BEBR2025!B294</f>
        <v>3170</v>
      </c>
      <c r="F301" s="31">
        <f t="shared" si="76"/>
        <v>194</v>
      </c>
      <c r="G301" s="31">
        <f t="shared" si="77"/>
        <v>280</v>
      </c>
      <c r="H301" s="32">
        <f t="shared" si="78"/>
        <v>6.518817204301075E-2</v>
      </c>
      <c r="I301" s="32">
        <f t="shared" si="78"/>
        <v>9.6885813148788927E-2</v>
      </c>
      <c r="J301" s="225"/>
      <c r="L301" s="365" t="s">
        <v>229</v>
      </c>
      <c r="M301" s="430" t="s">
        <v>516</v>
      </c>
      <c r="N301" s="430" t="s">
        <v>516</v>
      </c>
      <c r="O301" s="364">
        <v>2976</v>
      </c>
      <c r="P301" s="429" t="s">
        <v>516</v>
      </c>
      <c r="Q301" s="429" t="s">
        <v>516</v>
      </c>
      <c r="S301" s="17" t="str">
        <f t="shared" si="67"/>
        <v>Same</v>
      </c>
      <c r="V301" s="428"/>
    </row>
    <row r="302" spans="1:22" ht="15.75" x14ac:dyDescent="0.25">
      <c r="A302" s="277"/>
      <c r="B302" s="53" t="s">
        <v>230</v>
      </c>
      <c r="C302" s="451">
        <v>588</v>
      </c>
      <c r="D302" s="30">
        <v>510</v>
      </c>
      <c r="E302" s="54">
        <f>BEBR2025!B295</f>
        <v>528</v>
      </c>
      <c r="F302" s="31">
        <f t="shared" si="76"/>
        <v>-60</v>
      </c>
      <c r="G302" s="31">
        <f t="shared" si="77"/>
        <v>18</v>
      </c>
      <c r="H302" s="32">
        <f t="shared" si="78"/>
        <v>-0.10204081632653061</v>
      </c>
      <c r="I302" s="32">
        <f t="shared" si="78"/>
        <v>3.5294117647058823E-2</v>
      </c>
      <c r="J302" s="225"/>
      <c r="L302" s="365" t="s">
        <v>230</v>
      </c>
      <c r="M302" s="428">
        <v>18859</v>
      </c>
      <c r="N302" s="428">
        <v>891</v>
      </c>
      <c r="O302" s="364">
        <v>588</v>
      </c>
      <c r="P302" s="429">
        <v>1510</v>
      </c>
      <c r="Q302" s="429">
        <v>17349</v>
      </c>
      <c r="S302" s="17" t="str">
        <f t="shared" si="67"/>
        <v>Same</v>
      </c>
      <c r="V302" s="428"/>
    </row>
    <row r="303" spans="1:22" ht="15.75" x14ac:dyDescent="0.25">
      <c r="A303" s="277"/>
      <c r="B303" s="53" t="s">
        <v>19</v>
      </c>
      <c r="C303" s="451">
        <v>32920</v>
      </c>
      <c r="D303" s="30">
        <v>31880</v>
      </c>
      <c r="E303" s="54">
        <f>BEBR2025!B296</f>
        <v>36188</v>
      </c>
      <c r="F303" s="31">
        <f t="shared" si="76"/>
        <v>3268</v>
      </c>
      <c r="G303" s="31">
        <f t="shared" si="77"/>
        <v>4308</v>
      </c>
      <c r="H303" s="32">
        <f t="shared" si="78"/>
        <v>9.927095990279465E-2</v>
      </c>
      <c r="I303" s="32">
        <f t="shared" si="78"/>
        <v>0.13513174404015058</v>
      </c>
      <c r="J303" s="225"/>
      <c r="L303" s="365" t="s">
        <v>143</v>
      </c>
      <c r="M303" s="428">
        <v>735</v>
      </c>
      <c r="N303" s="428">
        <v>-11</v>
      </c>
      <c r="O303" s="364">
        <v>32920</v>
      </c>
      <c r="P303" s="429">
        <v>19</v>
      </c>
      <c r="Q303" s="429">
        <v>716</v>
      </c>
      <c r="S303" s="17" t="str">
        <f t="shared" si="67"/>
        <v>Same</v>
      </c>
      <c r="V303" s="428"/>
    </row>
    <row r="304" spans="1:22" ht="15.75" x14ac:dyDescent="0.25">
      <c r="A304" s="277"/>
      <c r="B304" s="231"/>
      <c r="C304" s="460" t="s">
        <v>516</v>
      </c>
      <c r="D304" s="233"/>
      <c r="E304" s="476" t="str">
        <f>BEBR2025!B297</f>
        <v/>
      </c>
      <c r="F304" s="229"/>
      <c r="G304" s="229"/>
      <c r="H304" s="230"/>
      <c r="I304" s="230"/>
      <c r="J304" s="225"/>
      <c r="L304" s="365" t="s">
        <v>516</v>
      </c>
      <c r="M304" s="428">
        <v>393</v>
      </c>
      <c r="N304" s="428">
        <v>18</v>
      </c>
      <c r="O304" s="466" t="s">
        <v>516</v>
      </c>
      <c r="P304" s="429">
        <v>0</v>
      </c>
      <c r="Q304" s="429">
        <v>393</v>
      </c>
      <c r="V304" s="430"/>
    </row>
    <row r="305" spans="1:22" ht="15.75" x14ac:dyDescent="0.25">
      <c r="A305" s="277"/>
      <c r="B305" s="264" t="s">
        <v>640</v>
      </c>
      <c r="C305" s="458">
        <v>7974</v>
      </c>
      <c r="D305" s="260">
        <v>8800</v>
      </c>
      <c r="E305" s="476">
        <f>BEBR2025!B298</f>
        <v>8140</v>
      </c>
      <c r="F305" s="262">
        <f>E305-C305</f>
        <v>166</v>
      </c>
      <c r="G305" s="262">
        <f>E305-D305</f>
        <v>-660</v>
      </c>
      <c r="H305" s="263">
        <f t="shared" ref="H305:I307" si="79">F305/C305</f>
        <v>2.0817657386506146E-2</v>
      </c>
      <c r="I305" s="263">
        <f t="shared" si="79"/>
        <v>-7.4999999999999997E-2</v>
      </c>
      <c r="J305" s="225"/>
      <c r="L305" s="367" t="s">
        <v>555</v>
      </c>
      <c r="M305" s="428">
        <v>2850</v>
      </c>
      <c r="N305" s="428">
        <v>-62</v>
      </c>
      <c r="O305" s="364">
        <v>7974</v>
      </c>
      <c r="P305" s="429">
        <v>0</v>
      </c>
      <c r="Q305" s="429">
        <v>2850</v>
      </c>
      <c r="S305" s="17" t="str">
        <f t="shared" si="67"/>
        <v>Different</v>
      </c>
      <c r="V305" s="428"/>
    </row>
    <row r="306" spans="1:22" ht="15.75" x14ac:dyDescent="0.25">
      <c r="A306" s="277"/>
      <c r="B306" s="53" t="s">
        <v>232</v>
      </c>
      <c r="C306" s="451">
        <v>918</v>
      </c>
      <c r="D306" s="30">
        <v>940</v>
      </c>
      <c r="E306" s="54">
        <f>BEBR2025!B299</f>
        <v>962</v>
      </c>
      <c r="F306" s="31">
        <f>E306-C306</f>
        <v>44</v>
      </c>
      <c r="G306" s="31">
        <f>E306-D306</f>
        <v>22</v>
      </c>
      <c r="H306" s="32">
        <f t="shared" si="79"/>
        <v>4.793028322440087E-2</v>
      </c>
      <c r="I306" s="32">
        <f t="shared" si="79"/>
        <v>2.3404255319148935E-2</v>
      </c>
      <c r="J306" s="225"/>
      <c r="L306" s="365" t="s">
        <v>232</v>
      </c>
      <c r="M306" s="428">
        <v>14881</v>
      </c>
      <c r="N306" s="428">
        <v>946</v>
      </c>
      <c r="O306" s="364">
        <v>918</v>
      </c>
      <c r="P306" s="429">
        <v>1491</v>
      </c>
      <c r="Q306" s="429">
        <v>13390</v>
      </c>
      <c r="S306" s="17" t="str">
        <f t="shared" si="67"/>
        <v>Same</v>
      </c>
      <c r="V306" s="428"/>
    </row>
    <row r="307" spans="1:22" ht="15.75" x14ac:dyDescent="0.25">
      <c r="A307" s="277"/>
      <c r="B307" s="53" t="s">
        <v>19</v>
      </c>
      <c r="C307" s="451">
        <v>7056</v>
      </c>
      <c r="D307" s="30">
        <v>7830</v>
      </c>
      <c r="E307" s="54">
        <f>BEBR2025!B300</f>
        <v>7178</v>
      </c>
      <c r="F307" s="31">
        <f>E307-C307</f>
        <v>122</v>
      </c>
      <c r="G307" s="31">
        <f>E307-D307</f>
        <v>-652</v>
      </c>
      <c r="H307" s="32">
        <f t="shared" si="79"/>
        <v>1.7290249433106575E-2</v>
      </c>
      <c r="I307" s="32">
        <f t="shared" si="79"/>
        <v>-8.3269476372924645E-2</v>
      </c>
      <c r="J307" s="225"/>
      <c r="L307" s="365" t="s">
        <v>143</v>
      </c>
      <c r="M307" s="430" t="s">
        <v>516</v>
      </c>
      <c r="N307" s="430" t="s">
        <v>516</v>
      </c>
      <c r="O307" s="364">
        <v>7056</v>
      </c>
      <c r="P307" s="429" t="s">
        <v>516</v>
      </c>
      <c r="Q307" s="429" t="s">
        <v>516</v>
      </c>
      <c r="S307" s="17" t="str">
        <f t="shared" si="67"/>
        <v>Same</v>
      </c>
      <c r="V307" s="428"/>
    </row>
    <row r="308" spans="1:22" ht="15.75" x14ac:dyDescent="0.25">
      <c r="A308" s="277"/>
      <c r="B308" s="231"/>
      <c r="C308" s="460" t="s">
        <v>516</v>
      </c>
      <c r="D308" s="233"/>
      <c r="E308" s="476" t="str">
        <f>BEBR2025!B301</f>
        <v/>
      </c>
      <c r="F308" s="229"/>
      <c r="G308" s="229"/>
      <c r="H308" s="230"/>
      <c r="I308" s="230"/>
      <c r="J308" s="225"/>
      <c r="L308" s="365" t="s">
        <v>516</v>
      </c>
      <c r="M308" s="428">
        <v>466845</v>
      </c>
      <c r="N308" s="428">
        <v>67135</v>
      </c>
      <c r="O308" s="466" t="s">
        <v>516</v>
      </c>
      <c r="P308" s="429">
        <v>143</v>
      </c>
      <c r="Q308" s="429">
        <v>466702</v>
      </c>
      <c r="V308" s="428"/>
    </row>
    <row r="309" spans="1:22" ht="15.75" x14ac:dyDescent="0.25">
      <c r="A309" s="277"/>
      <c r="B309" s="264" t="s">
        <v>641</v>
      </c>
      <c r="C309" s="458">
        <v>17968</v>
      </c>
      <c r="D309" s="260">
        <v>19600</v>
      </c>
      <c r="E309" s="476">
        <f>BEBR2025!B302</f>
        <v>18859</v>
      </c>
      <c r="F309" s="262">
        <f>E309-C309</f>
        <v>891</v>
      </c>
      <c r="G309" s="262">
        <f>E309-D309</f>
        <v>-741</v>
      </c>
      <c r="H309" s="263">
        <f t="shared" ref="H309:I313" si="80">F309/C309</f>
        <v>4.9588156723063222E-2</v>
      </c>
      <c r="I309" s="263">
        <f t="shared" si="80"/>
        <v>-3.7806122448979594E-2</v>
      </c>
      <c r="J309" s="225"/>
      <c r="L309" s="367" t="s">
        <v>556</v>
      </c>
      <c r="M309" s="428">
        <v>913</v>
      </c>
      <c r="N309" s="428">
        <v>-55</v>
      </c>
      <c r="O309" s="364">
        <v>17968</v>
      </c>
      <c r="P309" s="429">
        <v>0</v>
      </c>
      <c r="Q309" s="429">
        <v>913</v>
      </c>
      <c r="S309" s="17" t="str">
        <f t="shared" si="67"/>
        <v>Different</v>
      </c>
      <c r="V309" s="428"/>
    </row>
    <row r="310" spans="1:22" ht="15.75" x14ac:dyDescent="0.25">
      <c r="A310" s="277"/>
      <c r="B310" s="53" t="s">
        <v>234</v>
      </c>
      <c r="C310" s="451">
        <v>746</v>
      </c>
      <c r="D310" s="30">
        <v>790</v>
      </c>
      <c r="E310" s="54">
        <f>BEBR2025!B303</f>
        <v>735</v>
      </c>
      <c r="F310" s="31">
        <f>E310-C310</f>
        <v>-11</v>
      </c>
      <c r="G310" s="31">
        <f>E310-D310</f>
        <v>-55</v>
      </c>
      <c r="H310" s="32">
        <f t="shared" si="80"/>
        <v>-1.4745308310991957E-2</v>
      </c>
      <c r="I310" s="32">
        <f t="shared" si="80"/>
        <v>-6.9620253164556958E-2</v>
      </c>
      <c r="J310" s="225"/>
      <c r="L310" s="365" t="s">
        <v>234</v>
      </c>
      <c r="M310" s="428">
        <v>58469</v>
      </c>
      <c r="N310" s="428">
        <v>2771</v>
      </c>
      <c r="O310" s="364">
        <v>746</v>
      </c>
      <c r="P310" s="429">
        <v>57</v>
      </c>
      <c r="Q310" s="429">
        <v>58412</v>
      </c>
      <c r="S310" s="17" t="str">
        <f t="shared" si="67"/>
        <v>Same</v>
      </c>
      <c r="V310" s="430"/>
    </row>
    <row r="311" spans="1:22" ht="15.75" x14ac:dyDescent="0.25">
      <c r="A311" s="277"/>
      <c r="B311" s="53" t="s">
        <v>235</v>
      </c>
      <c r="C311" s="451">
        <v>375</v>
      </c>
      <c r="D311" s="30">
        <v>340</v>
      </c>
      <c r="E311" s="54">
        <f>BEBR2025!B304</f>
        <v>393</v>
      </c>
      <c r="F311" s="31">
        <f>E311-C311</f>
        <v>18</v>
      </c>
      <c r="G311" s="31">
        <f>E311-D311</f>
        <v>53</v>
      </c>
      <c r="H311" s="32">
        <f t="shared" si="80"/>
        <v>4.8000000000000001E-2</v>
      </c>
      <c r="I311" s="32">
        <f t="shared" si="80"/>
        <v>0.15588235294117647</v>
      </c>
      <c r="J311" s="225"/>
      <c r="L311" s="365" t="s">
        <v>235</v>
      </c>
      <c r="M311" s="428">
        <v>766</v>
      </c>
      <c r="N311" s="428">
        <v>-142</v>
      </c>
      <c r="O311" s="364">
        <v>375</v>
      </c>
      <c r="P311" s="429">
        <v>0</v>
      </c>
      <c r="Q311" s="429">
        <v>766</v>
      </c>
      <c r="S311" s="17" t="str">
        <f t="shared" si="67"/>
        <v>Same</v>
      </c>
      <c r="V311" s="428"/>
    </row>
    <row r="312" spans="1:22" ht="15.75" x14ac:dyDescent="0.25">
      <c r="A312" s="277"/>
      <c r="B312" s="53" t="s">
        <v>236</v>
      </c>
      <c r="C312" s="451">
        <v>2912</v>
      </c>
      <c r="D312" s="30">
        <v>3000</v>
      </c>
      <c r="E312" s="54">
        <f>BEBR2025!B305</f>
        <v>2850</v>
      </c>
      <c r="F312" s="31">
        <f>E312-C312</f>
        <v>-62</v>
      </c>
      <c r="G312" s="31">
        <f>E312-D312</f>
        <v>-150</v>
      </c>
      <c r="H312" s="32">
        <f t="shared" si="80"/>
        <v>-2.1291208791208792E-2</v>
      </c>
      <c r="I312" s="32">
        <f t="shared" si="80"/>
        <v>-0.05</v>
      </c>
      <c r="J312" s="225"/>
      <c r="L312" s="365" t="s">
        <v>236</v>
      </c>
      <c r="M312" s="428">
        <v>2914</v>
      </c>
      <c r="N312" s="428">
        <v>-96</v>
      </c>
      <c r="O312" s="364">
        <v>2912</v>
      </c>
      <c r="P312" s="429">
        <v>0</v>
      </c>
      <c r="Q312" s="429">
        <v>2914</v>
      </c>
      <c r="S312" s="17" t="str">
        <f t="shared" si="67"/>
        <v>Same</v>
      </c>
      <c r="V312" s="428"/>
    </row>
    <row r="313" spans="1:22" ht="15.75" x14ac:dyDescent="0.25">
      <c r="A313" s="277"/>
      <c r="B313" s="53" t="s">
        <v>19</v>
      </c>
      <c r="C313" s="451">
        <v>13935</v>
      </c>
      <c r="D313" s="30">
        <v>15440</v>
      </c>
      <c r="E313" s="54">
        <f>BEBR2025!B306</f>
        <v>14881</v>
      </c>
      <c r="F313" s="31">
        <f>E313-C313</f>
        <v>946</v>
      </c>
      <c r="G313" s="31">
        <f>E313-D313</f>
        <v>-559</v>
      </c>
      <c r="H313" s="32">
        <f t="shared" si="80"/>
        <v>6.7886616433440974E-2</v>
      </c>
      <c r="I313" s="32">
        <f t="shared" si="80"/>
        <v>-3.6204663212435234E-2</v>
      </c>
      <c r="J313" s="225"/>
      <c r="L313" s="365" t="s">
        <v>143</v>
      </c>
      <c r="M313" s="428">
        <v>2663</v>
      </c>
      <c r="N313" s="428">
        <v>-83</v>
      </c>
      <c r="O313" s="364">
        <v>13935</v>
      </c>
      <c r="P313" s="429">
        <v>0</v>
      </c>
      <c r="Q313" s="429">
        <v>2663</v>
      </c>
      <c r="S313" s="17" t="str">
        <f t="shared" si="67"/>
        <v>Same</v>
      </c>
      <c r="V313" s="428"/>
    </row>
    <row r="314" spans="1:22" ht="15.75" x14ac:dyDescent="0.25">
      <c r="A314" s="277"/>
      <c r="B314" s="231"/>
      <c r="C314" s="460" t="s">
        <v>516</v>
      </c>
      <c r="D314" s="233"/>
      <c r="E314" s="476" t="str">
        <f>BEBR2025!B307</f>
        <v/>
      </c>
      <c r="F314" s="229"/>
      <c r="G314" s="229"/>
      <c r="H314" s="230"/>
      <c r="I314" s="230"/>
      <c r="J314" s="225"/>
      <c r="L314" s="365" t="s">
        <v>516</v>
      </c>
      <c r="M314" s="428">
        <v>13961</v>
      </c>
      <c r="N314" s="428">
        <v>638</v>
      </c>
      <c r="O314" s="466" t="s">
        <v>516</v>
      </c>
      <c r="P314" s="429">
        <v>0</v>
      </c>
      <c r="Q314" s="429">
        <v>13961</v>
      </c>
      <c r="V314" s="428"/>
    </row>
    <row r="315" spans="1:22" ht="14.65" customHeight="1" x14ac:dyDescent="0.25">
      <c r="A315" s="277"/>
      <c r="B315" s="264" t="s">
        <v>642</v>
      </c>
      <c r="C315" s="458">
        <v>399710</v>
      </c>
      <c r="D315" s="260">
        <v>387400</v>
      </c>
      <c r="E315" s="476">
        <f>BEBR2025!B308</f>
        <v>466845</v>
      </c>
      <c r="F315" s="262">
        <f t="shared" ref="F315:F322" si="81">E315-C315</f>
        <v>67135</v>
      </c>
      <c r="G315" s="262">
        <f t="shared" ref="G315:G322" si="82">E315-D315</f>
        <v>79445</v>
      </c>
      <c r="H315" s="263">
        <f t="shared" ref="H315:I322" si="83">F315/C315</f>
        <v>0.16795927047109155</v>
      </c>
      <c r="I315" s="263">
        <f t="shared" si="83"/>
        <v>0.20507227671657202</v>
      </c>
      <c r="J315" s="225"/>
      <c r="L315" s="367" t="s">
        <v>557</v>
      </c>
      <c r="M315" s="428">
        <v>387159</v>
      </c>
      <c r="N315" s="428">
        <v>64102</v>
      </c>
      <c r="O315" s="364">
        <v>399710</v>
      </c>
      <c r="P315" s="429">
        <v>86</v>
      </c>
      <c r="Q315" s="429">
        <v>387073</v>
      </c>
      <c r="S315" s="17" t="str">
        <f t="shared" si="67"/>
        <v>Different</v>
      </c>
      <c r="V315" s="428"/>
    </row>
    <row r="316" spans="1:22" ht="15.75" x14ac:dyDescent="0.25">
      <c r="A316" s="277"/>
      <c r="B316" s="53" t="s">
        <v>238</v>
      </c>
      <c r="C316" s="451">
        <v>968</v>
      </c>
      <c r="D316" s="30">
        <v>1620</v>
      </c>
      <c r="E316" s="54">
        <f>BEBR2025!B309</f>
        <v>913</v>
      </c>
      <c r="F316" s="31">
        <f t="shared" si="81"/>
        <v>-55</v>
      </c>
      <c r="G316" s="31">
        <f t="shared" si="82"/>
        <v>-707</v>
      </c>
      <c r="H316" s="32">
        <f t="shared" si="83"/>
        <v>-5.6818181818181816E-2</v>
      </c>
      <c r="I316" s="32">
        <f t="shared" si="83"/>
        <v>-0.43641975308641973</v>
      </c>
      <c r="J316" s="225"/>
      <c r="L316" s="365" t="s">
        <v>238</v>
      </c>
      <c r="M316" s="430" t="s">
        <v>516</v>
      </c>
      <c r="N316" s="430" t="s">
        <v>516</v>
      </c>
      <c r="O316" s="364">
        <v>968</v>
      </c>
      <c r="P316" s="429" t="s">
        <v>516</v>
      </c>
      <c r="Q316" s="429" t="s">
        <v>516</v>
      </c>
      <c r="S316" s="17" t="str">
        <f t="shared" si="67"/>
        <v>Same</v>
      </c>
      <c r="V316" s="428"/>
    </row>
    <row r="317" spans="1:22" ht="15.75" x14ac:dyDescent="0.25">
      <c r="A317" s="277"/>
      <c r="B317" s="53" t="s">
        <v>239</v>
      </c>
      <c r="C317" s="451">
        <v>55698</v>
      </c>
      <c r="D317" s="30">
        <v>57010</v>
      </c>
      <c r="E317" s="54">
        <f>BEBR2025!B310</f>
        <v>58469</v>
      </c>
      <c r="F317" s="31">
        <f t="shared" si="81"/>
        <v>2771</v>
      </c>
      <c r="G317" s="31">
        <f t="shared" si="82"/>
        <v>1459</v>
      </c>
      <c r="H317" s="32">
        <f t="shared" si="83"/>
        <v>4.9750439872167762E-2</v>
      </c>
      <c r="I317" s="32">
        <f t="shared" si="83"/>
        <v>2.5592001403262586E-2</v>
      </c>
      <c r="J317" s="225"/>
      <c r="L317" s="365" t="s">
        <v>239</v>
      </c>
      <c r="M317" s="428">
        <v>433765</v>
      </c>
      <c r="N317" s="428">
        <v>57857</v>
      </c>
      <c r="O317" s="364">
        <v>55698</v>
      </c>
      <c r="P317" s="429">
        <v>5655</v>
      </c>
      <c r="Q317" s="429">
        <v>428110</v>
      </c>
      <c r="S317" s="17" t="str">
        <f t="shared" si="67"/>
        <v>Same</v>
      </c>
      <c r="V317" s="428"/>
    </row>
    <row r="318" spans="1:22" ht="15.75" x14ac:dyDescent="0.25">
      <c r="A318" s="277"/>
      <c r="B318" s="53" t="s">
        <v>240</v>
      </c>
      <c r="C318" s="451">
        <v>908</v>
      </c>
      <c r="D318" s="30">
        <v>1200</v>
      </c>
      <c r="E318" s="54">
        <f>BEBR2025!B311</f>
        <v>766</v>
      </c>
      <c r="F318" s="31">
        <f t="shared" si="81"/>
        <v>-142</v>
      </c>
      <c r="G318" s="31">
        <f t="shared" si="82"/>
        <v>-434</v>
      </c>
      <c r="H318" s="32">
        <f t="shared" si="83"/>
        <v>-0.15638766519823788</v>
      </c>
      <c r="I318" s="32">
        <f t="shared" si="83"/>
        <v>-0.36166666666666669</v>
      </c>
      <c r="J318" s="225"/>
      <c r="L318" s="365" t="s">
        <v>240</v>
      </c>
      <c r="M318" s="428">
        <v>6121</v>
      </c>
      <c r="N318" s="428">
        <v>708</v>
      </c>
      <c r="O318" s="364">
        <v>908</v>
      </c>
      <c r="P318" s="429">
        <v>6</v>
      </c>
      <c r="Q318" s="429">
        <v>6115</v>
      </c>
      <c r="S318" s="17" t="str">
        <f t="shared" si="67"/>
        <v>Same</v>
      </c>
      <c r="V318" s="428"/>
    </row>
    <row r="319" spans="1:22" ht="15.75" x14ac:dyDescent="0.25">
      <c r="A319" s="277"/>
      <c r="B319" s="53" t="s">
        <v>241</v>
      </c>
      <c r="C319" s="451">
        <v>3010</v>
      </c>
      <c r="D319" s="30">
        <v>3930</v>
      </c>
      <c r="E319" s="54">
        <f>BEBR2025!B312</f>
        <v>2914</v>
      </c>
      <c r="F319" s="31">
        <f t="shared" si="81"/>
        <v>-96</v>
      </c>
      <c r="G319" s="31">
        <f t="shared" si="82"/>
        <v>-1016</v>
      </c>
      <c r="H319" s="32">
        <f t="shared" si="83"/>
        <v>-3.1893687707641193E-2</v>
      </c>
      <c r="I319" s="32">
        <f t="shared" si="83"/>
        <v>-0.2585241730279898</v>
      </c>
      <c r="J319" s="225"/>
      <c r="L319" s="365" t="s">
        <v>241</v>
      </c>
      <c r="M319" s="428">
        <v>2022</v>
      </c>
      <c r="N319" s="428">
        <v>94</v>
      </c>
      <c r="O319" s="364">
        <v>3010</v>
      </c>
      <c r="P319" s="429">
        <v>0</v>
      </c>
      <c r="Q319" s="429">
        <v>2022</v>
      </c>
      <c r="S319" s="17" t="str">
        <f t="shared" si="67"/>
        <v>Same</v>
      </c>
      <c r="V319" s="430"/>
    </row>
    <row r="320" spans="1:22" ht="15.75" x14ac:dyDescent="0.25">
      <c r="A320" s="277"/>
      <c r="B320" s="53" t="s">
        <v>242</v>
      </c>
      <c r="C320" s="451">
        <v>2746</v>
      </c>
      <c r="D320" s="30">
        <v>2450</v>
      </c>
      <c r="E320" s="54">
        <f>BEBR2025!B313</f>
        <v>2663</v>
      </c>
      <c r="F320" s="31">
        <f t="shared" si="81"/>
        <v>-83</v>
      </c>
      <c r="G320" s="31">
        <f t="shared" si="82"/>
        <v>213</v>
      </c>
      <c r="H320" s="32">
        <f t="shared" si="83"/>
        <v>-3.0225782957028404E-2</v>
      </c>
      <c r="I320" s="32">
        <f t="shared" si="83"/>
        <v>8.6938775510204083E-2</v>
      </c>
      <c r="J320" s="225"/>
      <c r="L320" s="365" t="s">
        <v>242</v>
      </c>
      <c r="M320" s="428">
        <v>460</v>
      </c>
      <c r="N320" s="428">
        <v>-3</v>
      </c>
      <c r="O320" s="364">
        <v>2746</v>
      </c>
      <c r="P320" s="429">
        <v>0</v>
      </c>
      <c r="Q320" s="429">
        <v>460</v>
      </c>
      <c r="S320" s="17" t="str">
        <f t="shared" si="67"/>
        <v>Same</v>
      </c>
      <c r="V320" s="428"/>
    </row>
    <row r="321" spans="1:22" ht="15.75" x14ac:dyDescent="0.25">
      <c r="A321" s="277"/>
      <c r="B321" s="53" t="s">
        <v>243</v>
      </c>
      <c r="C321" s="451">
        <v>13323</v>
      </c>
      <c r="D321" s="30">
        <v>13360</v>
      </c>
      <c r="E321" s="54">
        <f>BEBR2025!B314</f>
        <v>13961</v>
      </c>
      <c r="F321" s="31">
        <f t="shared" si="81"/>
        <v>638</v>
      </c>
      <c r="G321" s="31">
        <f t="shared" si="82"/>
        <v>601</v>
      </c>
      <c r="H321" s="32">
        <f t="shared" si="83"/>
        <v>4.7887112512196954E-2</v>
      </c>
      <c r="I321" s="32">
        <f t="shared" si="83"/>
        <v>4.4985029940119763E-2</v>
      </c>
      <c r="J321" s="225"/>
      <c r="L321" s="365" t="s">
        <v>243</v>
      </c>
      <c r="M321" s="428">
        <v>71017</v>
      </c>
      <c r="N321" s="428">
        <v>7426</v>
      </c>
      <c r="O321" s="364">
        <v>13323</v>
      </c>
      <c r="P321" s="429">
        <v>290</v>
      </c>
      <c r="Q321" s="429">
        <v>70727</v>
      </c>
      <c r="S321" s="17" t="str">
        <f t="shared" ref="S321:S322" si="84">IF(L321=B321,"Same","Different")</f>
        <v>Same</v>
      </c>
      <c r="V321" s="428"/>
    </row>
    <row r="322" spans="1:22" ht="15.75" x14ac:dyDescent="0.25">
      <c r="A322" s="277"/>
      <c r="B322" s="53" t="s">
        <v>19</v>
      </c>
      <c r="C322" s="451">
        <v>323057</v>
      </c>
      <c r="D322" s="30">
        <v>307840</v>
      </c>
      <c r="E322" s="54">
        <f>BEBR2025!B315</f>
        <v>387159</v>
      </c>
      <c r="F322" s="31">
        <f t="shared" si="81"/>
        <v>64102</v>
      </c>
      <c r="G322" s="31">
        <f t="shared" si="82"/>
        <v>79319</v>
      </c>
      <c r="H322" s="32">
        <f t="shared" si="83"/>
        <v>0.19842318847757517</v>
      </c>
      <c r="I322" s="32">
        <f t="shared" si="83"/>
        <v>0.25766307172557174</v>
      </c>
      <c r="J322" s="225"/>
      <c r="L322" s="365" t="s">
        <v>143</v>
      </c>
      <c r="M322" s="428">
        <v>466</v>
      </c>
      <c r="N322" s="428">
        <v>17</v>
      </c>
      <c r="O322" s="364">
        <v>323057</v>
      </c>
      <c r="P322" s="429">
        <v>0</v>
      </c>
      <c r="Q322" s="429">
        <v>466</v>
      </c>
      <c r="S322" s="17" t="str">
        <f t="shared" si="84"/>
        <v>Same</v>
      </c>
      <c r="V322" s="428"/>
    </row>
    <row r="323" spans="1:22" ht="15.75" x14ac:dyDescent="0.25">
      <c r="A323" s="277"/>
      <c r="B323" s="231"/>
      <c r="C323" s="460" t="s">
        <v>516</v>
      </c>
      <c r="D323" s="233"/>
      <c r="E323" s="476" t="str">
        <f>BEBR2025!B316</f>
        <v/>
      </c>
      <c r="F323" s="229"/>
      <c r="G323" s="229"/>
      <c r="H323" s="230"/>
      <c r="I323" s="230"/>
      <c r="J323" s="225"/>
      <c r="L323" s="365" t="s">
        <v>516</v>
      </c>
      <c r="M323" s="428">
        <v>353679</v>
      </c>
      <c r="N323" s="428">
        <v>49615</v>
      </c>
      <c r="O323" s="466" t="s">
        <v>516</v>
      </c>
      <c r="P323" s="429">
        <v>5359</v>
      </c>
      <c r="Q323" s="429">
        <v>348320</v>
      </c>
      <c r="V323" s="428"/>
    </row>
    <row r="324" spans="1:22" ht="15.75" x14ac:dyDescent="0.25">
      <c r="A324" s="277"/>
      <c r="B324" s="264" t="s">
        <v>643</v>
      </c>
      <c r="C324" s="458">
        <v>375908</v>
      </c>
      <c r="D324" s="260">
        <v>360400</v>
      </c>
      <c r="E324" s="476">
        <f>BEBR2025!B317</f>
        <v>433765</v>
      </c>
      <c r="F324" s="262">
        <f t="shared" ref="F324:F330" si="85">E324-C324</f>
        <v>57857</v>
      </c>
      <c r="G324" s="262">
        <f t="shared" ref="G324:G330" si="86">E324-D324</f>
        <v>73365</v>
      </c>
      <c r="H324" s="263">
        <f t="shared" ref="H324:I330" si="87">F324/C324</f>
        <v>0.15391265948051119</v>
      </c>
      <c r="I324" s="263">
        <f t="shared" si="87"/>
        <v>0.20356548279689235</v>
      </c>
      <c r="J324" s="225"/>
      <c r="L324" s="367" t="s">
        <v>558</v>
      </c>
      <c r="M324" s="430" t="s">
        <v>516</v>
      </c>
      <c r="N324" s="430" t="s">
        <v>516</v>
      </c>
      <c r="O324" s="364">
        <v>375908</v>
      </c>
      <c r="P324" s="429" t="s">
        <v>516</v>
      </c>
      <c r="Q324" s="429" t="s">
        <v>516</v>
      </c>
      <c r="S324" s="17" t="str">
        <f t="shared" ref="S324:S338" si="88">IF(L324=B324,"Same","Different")</f>
        <v>Different</v>
      </c>
      <c r="V324" s="428"/>
    </row>
    <row r="325" spans="1:22" ht="15.75" x14ac:dyDescent="0.25">
      <c r="A325" s="277"/>
      <c r="B325" s="53" t="s">
        <v>245</v>
      </c>
      <c r="C325" s="451">
        <v>5413</v>
      </c>
      <c r="D325" s="30">
        <v>5270</v>
      </c>
      <c r="E325" s="54">
        <f>BEBR2025!B318</f>
        <v>6121</v>
      </c>
      <c r="F325" s="31">
        <f t="shared" si="85"/>
        <v>708</v>
      </c>
      <c r="G325" s="31">
        <f t="shared" si="86"/>
        <v>851</v>
      </c>
      <c r="H325" s="32">
        <f t="shared" si="87"/>
        <v>0.13079623129503049</v>
      </c>
      <c r="I325" s="32">
        <f t="shared" si="87"/>
        <v>0.16148007590132826</v>
      </c>
      <c r="J325" s="225"/>
      <c r="L325" s="365" t="s">
        <v>245</v>
      </c>
      <c r="M325" s="428">
        <v>166281</v>
      </c>
      <c r="N325" s="428">
        <v>7850</v>
      </c>
      <c r="O325" s="364">
        <v>5413</v>
      </c>
      <c r="P325" s="429">
        <v>2124</v>
      </c>
      <c r="Q325" s="429">
        <v>164157</v>
      </c>
      <c r="S325" s="17" t="str">
        <f t="shared" si="88"/>
        <v>Same</v>
      </c>
      <c r="V325" s="428"/>
    </row>
    <row r="326" spans="1:22" ht="15.75" x14ac:dyDescent="0.25">
      <c r="A326" s="277"/>
      <c r="B326" s="53" t="s">
        <v>246</v>
      </c>
      <c r="C326" s="451">
        <v>1928</v>
      </c>
      <c r="D326" s="30">
        <v>1810</v>
      </c>
      <c r="E326" s="54">
        <f>BEBR2025!B319</f>
        <v>2022</v>
      </c>
      <c r="F326" s="31">
        <f t="shared" si="85"/>
        <v>94</v>
      </c>
      <c r="G326" s="31">
        <f t="shared" si="86"/>
        <v>212</v>
      </c>
      <c r="H326" s="32">
        <f t="shared" si="87"/>
        <v>4.8755186721991702E-2</v>
      </c>
      <c r="I326" s="32">
        <f t="shared" si="87"/>
        <v>0.11712707182320442</v>
      </c>
      <c r="J326" s="225"/>
      <c r="L326" s="365" t="s">
        <v>246</v>
      </c>
      <c r="M326" s="428">
        <v>6704</v>
      </c>
      <c r="N326" s="428">
        <v>144</v>
      </c>
      <c r="O326" s="364">
        <v>1928</v>
      </c>
      <c r="P326" s="429">
        <v>0</v>
      </c>
      <c r="Q326" s="429">
        <v>6704</v>
      </c>
      <c r="S326" s="17" t="str">
        <f t="shared" si="88"/>
        <v>Same</v>
      </c>
      <c r="V326" s="428"/>
    </row>
    <row r="327" spans="1:22" ht="15.75" x14ac:dyDescent="0.25">
      <c r="A327" s="277"/>
      <c r="B327" s="53" t="s">
        <v>247</v>
      </c>
      <c r="C327" s="451">
        <v>463</v>
      </c>
      <c r="D327" s="30">
        <v>480</v>
      </c>
      <c r="E327" s="54">
        <f>BEBR2025!B320</f>
        <v>460</v>
      </c>
      <c r="F327" s="31">
        <f t="shared" si="85"/>
        <v>-3</v>
      </c>
      <c r="G327" s="31">
        <f t="shared" si="86"/>
        <v>-20</v>
      </c>
      <c r="H327" s="32">
        <f t="shared" si="87"/>
        <v>-6.4794816414686825E-3</v>
      </c>
      <c r="I327" s="32">
        <f t="shared" si="87"/>
        <v>-4.1666666666666664E-2</v>
      </c>
      <c r="J327" s="225"/>
      <c r="L327" s="365" t="s">
        <v>247</v>
      </c>
      <c r="M327" s="428">
        <v>780</v>
      </c>
      <c r="N327" s="428">
        <v>-24</v>
      </c>
      <c r="O327" s="364">
        <v>463</v>
      </c>
      <c r="P327" s="429">
        <v>0</v>
      </c>
      <c r="Q327" s="429">
        <v>780</v>
      </c>
      <c r="S327" s="17" t="str">
        <f t="shared" si="88"/>
        <v>Same</v>
      </c>
      <c r="V327" s="430"/>
    </row>
    <row r="328" spans="1:22" ht="15.75" x14ac:dyDescent="0.25">
      <c r="A328" s="277"/>
      <c r="B328" s="53" t="s">
        <v>248</v>
      </c>
      <c r="C328" s="451">
        <v>63591</v>
      </c>
      <c r="D328" s="30">
        <v>61550</v>
      </c>
      <c r="E328" s="54">
        <f>BEBR2025!B321</f>
        <v>71017</v>
      </c>
      <c r="F328" s="31">
        <f t="shared" si="85"/>
        <v>7426</v>
      </c>
      <c r="G328" s="31">
        <f t="shared" si="86"/>
        <v>9467</v>
      </c>
      <c r="H328" s="32">
        <f t="shared" si="87"/>
        <v>0.11677753141167775</v>
      </c>
      <c r="I328" s="32">
        <f t="shared" si="87"/>
        <v>0.15380991064175467</v>
      </c>
      <c r="J328" s="225"/>
      <c r="L328" s="365" t="s">
        <v>248</v>
      </c>
      <c r="M328" s="428">
        <v>608</v>
      </c>
      <c r="N328" s="428">
        <v>307</v>
      </c>
      <c r="O328" s="364">
        <v>63591</v>
      </c>
      <c r="P328" s="429">
        <v>0</v>
      </c>
      <c r="Q328" s="429">
        <v>608</v>
      </c>
      <c r="S328" s="17" t="str">
        <f t="shared" si="88"/>
        <v>Same</v>
      </c>
      <c r="V328" s="428"/>
    </row>
    <row r="329" spans="1:22" ht="15.75" x14ac:dyDescent="0.25">
      <c r="A329" s="277"/>
      <c r="B329" s="53" t="s">
        <v>249</v>
      </c>
      <c r="C329" s="451">
        <v>449</v>
      </c>
      <c r="D329" s="30">
        <v>560</v>
      </c>
      <c r="E329" s="54">
        <f>BEBR2025!B322</f>
        <v>466</v>
      </c>
      <c r="F329" s="31">
        <f t="shared" si="85"/>
        <v>17</v>
      </c>
      <c r="G329" s="31">
        <f t="shared" si="86"/>
        <v>-94</v>
      </c>
      <c r="H329" s="32">
        <f t="shared" si="87"/>
        <v>3.7861915367483297E-2</v>
      </c>
      <c r="I329" s="32">
        <f t="shared" si="87"/>
        <v>-0.16785714285714284</v>
      </c>
      <c r="J329" s="225"/>
      <c r="L329" s="365" t="s">
        <v>249</v>
      </c>
      <c r="M329" s="428">
        <v>2067</v>
      </c>
      <c r="N329" s="428">
        <v>76</v>
      </c>
      <c r="O329" s="364">
        <v>449</v>
      </c>
      <c r="P329" s="429">
        <v>0</v>
      </c>
      <c r="Q329" s="429">
        <v>2067</v>
      </c>
      <c r="S329" s="17" t="str">
        <f t="shared" si="88"/>
        <v>Same</v>
      </c>
      <c r="V329" s="428"/>
    </row>
    <row r="330" spans="1:22" ht="15.75" x14ac:dyDescent="0.25">
      <c r="A330" s="277"/>
      <c r="B330" s="53" t="s">
        <v>19</v>
      </c>
      <c r="C330" s="451">
        <v>304064</v>
      </c>
      <c r="D330" s="30">
        <v>290750</v>
      </c>
      <c r="E330" s="54">
        <f>BEBR2025!B323</f>
        <v>353679</v>
      </c>
      <c r="F330" s="31">
        <f t="shared" si="85"/>
        <v>49615</v>
      </c>
      <c r="G330" s="31">
        <f t="shared" si="86"/>
        <v>62929</v>
      </c>
      <c r="H330" s="32">
        <f t="shared" si="87"/>
        <v>0.16317288465586191</v>
      </c>
      <c r="I330" s="32">
        <f t="shared" si="87"/>
        <v>0.21643680137575236</v>
      </c>
      <c r="J330" s="225"/>
      <c r="L330" s="365" t="s">
        <v>143</v>
      </c>
      <c r="M330" s="428">
        <v>20573</v>
      </c>
      <c r="N330" s="428">
        <v>3148</v>
      </c>
      <c r="O330" s="364">
        <v>304064</v>
      </c>
      <c r="P330" s="429">
        <v>20</v>
      </c>
      <c r="Q330" s="429">
        <v>20553</v>
      </c>
      <c r="S330" s="17" t="str">
        <f t="shared" si="88"/>
        <v>Same</v>
      </c>
      <c r="V330" s="428"/>
    </row>
    <row r="331" spans="1:22" ht="15.75" x14ac:dyDescent="0.25">
      <c r="A331" s="277"/>
      <c r="B331" s="231"/>
      <c r="C331" s="460" t="s">
        <v>516</v>
      </c>
      <c r="D331" s="233"/>
      <c r="E331" s="476" t="str">
        <f>BEBR2025!B324</f>
        <v/>
      </c>
      <c r="F331" s="229"/>
      <c r="G331" s="229"/>
      <c r="H331" s="230"/>
      <c r="I331" s="230"/>
      <c r="J331" s="225"/>
      <c r="L331" s="365" t="s">
        <v>516</v>
      </c>
      <c r="M331" s="428">
        <v>135549</v>
      </c>
      <c r="N331" s="428">
        <v>4199</v>
      </c>
      <c r="O331" s="466" t="s">
        <v>516</v>
      </c>
      <c r="P331" s="429">
        <v>2104</v>
      </c>
      <c r="Q331" s="429">
        <v>133445</v>
      </c>
      <c r="V331" s="428"/>
    </row>
    <row r="332" spans="1:22" ht="15.75" x14ac:dyDescent="0.25">
      <c r="A332" s="277"/>
      <c r="B332" s="264" t="s">
        <v>644</v>
      </c>
      <c r="C332" s="458">
        <v>158431</v>
      </c>
      <c r="D332" s="260">
        <v>158600</v>
      </c>
      <c r="E332" s="476">
        <f>BEBR2025!B325</f>
        <v>166281</v>
      </c>
      <c r="F332" s="262">
        <f t="shared" ref="F332:F338" si="89">E332-C332</f>
        <v>7850</v>
      </c>
      <c r="G332" s="262">
        <f t="shared" ref="G332:G338" si="90">E332-D332</f>
        <v>7681</v>
      </c>
      <c r="H332" s="263">
        <f t="shared" ref="H332:I338" si="91">F332/C332</f>
        <v>4.9548383839021402E-2</v>
      </c>
      <c r="I332" s="263">
        <f t="shared" si="91"/>
        <v>4.8430012610340481E-2</v>
      </c>
      <c r="J332" s="225"/>
      <c r="L332" s="367" t="s">
        <v>559</v>
      </c>
      <c r="M332" s="430" t="s">
        <v>516</v>
      </c>
      <c r="N332" s="430" t="s">
        <v>516</v>
      </c>
      <c r="O332" s="364">
        <v>158431</v>
      </c>
      <c r="P332" s="429" t="s">
        <v>516</v>
      </c>
      <c r="Q332" s="429" t="s">
        <v>516</v>
      </c>
      <c r="S332" s="17" t="str">
        <f t="shared" si="88"/>
        <v>Different</v>
      </c>
      <c r="V332" s="428"/>
    </row>
    <row r="333" spans="1:22" ht="15.75" x14ac:dyDescent="0.25">
      <c r="A333" s="277"/>
      <c r="B333" s="53" t="s">
        <v>251</v>
      </c>
      <c r="C333" s="451">
        <v>6560</v>
      </c>
      <c r="D333" s="30">
        <v>6730</v>
      </c>
      <c r="E333" s="54">
        <f>BEBR2025!B326</f>
        <v>6704</v>
      </c>
      <c r="F333" s="31">
        <f t="shared" si="89"/>
        <v>144</v>
      </c>
      <c r="G333" s="31">
        <f t="shared" si="90"/>
        <v>-26</v>
      </c>
      <c r="H333" s="253" t="s">
        <v>217</v>
      </c>
      <c r="I333" s="253" t="s">
        <v>217</v>
      </c>
      <c r="J333" s="225"/>
      <c r="L333" s="365" t="s">
        <v>251</v>
      </c>
      <c r="M333" s="428">
        <v>2814927</v>
      </c>
      <c r="N333" s="428">
        <v>113160</v>
      </c>
      <c r="O333" s="364">
        <v>6560</v>
      </c>
      <c r="P333" s="429">
        <v>9940</v>
      </c>
      <c r="Q333" s="429">
        <v>2804987</v>
      </c>
      <c r="S333" s="17" t="str">
        <f t="shared" si="88"/>
        <v>Same</v>
      </c>
      <c r="V333" s="428"/>
    </row>
    <row r="334" spans="1:22" ht="15.75" x14ac:dyDescent="0.25">
      <c r="A334" s="277"/>
      <c r="B334" s="53" t="s">
        <v>252</v>
      </c>
      <c r="C334" s="451">
        <v>804</v>
      </c>
      <c r="D334" s="30">
        <v>830</v>
      </c>
      <c r="E334" s="54">
        <f>BEBR2025!B327</f>
        <v>780</v>
      </c>
      <c r="F334" s="31">
        <f t="shared" si="89"/>
        <v>-24</v>
      </c>
      <c r="G334" s="31">
        <f t="shared" si="90"/>
        <v>-50</v>
      </c>
      <c r="H334" s="32">
        <f t="shared" si="91"/>
        <v>-2.9850746268656716E-2</v>
      </c>
      <c r="I334" s="32">
        <f t="shared" si="91"/>
        <v>-6.0240963855421686E-2</v>
      </c>
      <c r="J334" s="225"/>
      <c r="L334" s="365" t="s">
        <v>252</v>
      </c>
      <c r="M334" s="428">
        <v>40171</v>
      </c>
      <c r="N334" s="428">
        <v>-71</v>
      </c>
      <c r="O334" s="364">
        <v>804</v>
      </c>
      <c r="P334" s="429">
        <v>0</v>
      </c>
      <c r="Q334" s="429">
        <v>40171</v>
      </c>
      <c r="S334" s="17" t="str">
        <f t="shared" si="88"/>
        <v>Same</v>
      </c>
      <c r="V334" s="428"/>
    </row>
    <row r="335" spans="1:22" ht="15.75" x14ac:dyDescent="0.25">
      <c r="A335" s="277"/>
      <c r="B335" s="53" t="s">
        <v>253</v>
      </c>
      <c r="C335" s="451">
        <v>301</v>
      </c>
      <c r="D335" s="30">
        <v>300</v>
      </c>
      <c r="E335" s="54">
        <f>BEBR2025!B328</f>
        <v>608</v>
      </c>
      <c r="F335" s="31">
        <f t="shared" si="89"/>
        <v>307</v>
      </c>
      <c r="G335" s="31">
        <f t="shared" si="90"/>
        <v>308</v>
      </c>
      <c r="H335" s="32">
        <f t="shared" si="91"/>
        <v>1.0199335548172757</v>
      </c>
      <c r="I335" s="32">
        <f t="shared" si="91"/>
        <v>1.0266666666666666</v>
      </c>
      <c r="J335" s="225"/>
      <c r="L335" s="365" t="s">
        <v>253</v>
      </c>
      <c r="M335" s="428">
        <v>3010</v>
      </c>
      <c r="N335" s="428">
        <v>-83</v>
      </c>
      <c r="O335" s="364">
        <v>301</v>
      </c>
      <c r="P335" s="429">
        <v>0</v>
      </c>
      <c r="Q335" s="429">
        <v>3010</v>
      </c>
      <c r="S335" s="17" t="str">
        <f t="shared" si="88"/>
        <v>Same</v>
      </c>
      <c r="V335" s="430"/>
    </row>
    <row r="336" spans="1:22" ht="15.75" x14ac:dyDescent="0.25">
      <c r="A336" s="277"/>
      <c r="B336" s="53" t="s">
        <v>254</v>
      </c>
      <c r="C336" s="451">
        <v>1991</v>
      </c>
      <c r="D336" s="30">
        <v>2090</v>
      </c>
      <c r="E336" s="54">
        <f>BEBR2025!B329</f>
        <v>2067</v>
      </c>
      <c r="F336" s="31">
        <f t="shared" si="89"/>
        <v>76</v>
      </c>
      <c r="G336" s="31">
        <f t="shared" si="90"/>
        <v>-23</v>
      </c>
      <c r="H336" s="32">
        <f t="shared" si="91"/>
        <v>3.817177297840281E-2</v>
      </c>
      <c r="I336" s="32">
        <f t="shared" si="91"/>
        <v>-1.1004784688995215E-2</v>
      </c>
      <c r="J336" s="225"/>
      <c r="L336" s="365" t="s">
        <v>254</v>
      </c>
      <c r="M336" s="428">
        <v>5815</v>
      </c>
      <c r="N336" s="428">
        <v>-107</v>
      </c>
      <c r="O336" s="364">
        <v>1991</v>
      </c>
      <c r="P336" s="429">
        <v>0</v>
      </c>
      <c r="Q336" s="429">
        <v>5815</v>
      </c>
      <c r="S336" s="17" t="str">
        <f t="shared" si="88"/>
        <v>Same</v>
      </c>
      <c r="V336" s="428"/>
    </row>
    <row r="337" spans="1:22" ht="15.75" x14ac:dyDescent="0.25">
      <c r="A337" s="277"/>
      <c r="B337" s="53" t="s">
        <v>255</v>
      </c>
      <c r="C337" s="451">
        <v>17425</v>
      </c>
      <c r="D337" s="30">
        <v>16500</v>
      </c>
      <c r="E337" s="54">
        <f>BEBR2025!B330</f>
        <v>20573</v>
      </c>
      <c r="F337" s="31">
        <f t="shared" si="89"/>
        <v>3148</v>
      </c>
      <c r="G337" s="31">
        <f t="shared" si="90"/>
        <v>4073</v>
      </c>
      <c r="H337" s="32">
        <f t="shared" si="91"/>
        <v>0.18065997130559541</v>
      </c>
      <c r="I337" s="32">
        <f t="shared" si="91"/>
        <v>0.24684848484848484</v>
      </c>
      <c r="J337" s="225"/>
      <c r="L337" s="365" t="s">
        <v>255</v>
      </c>
      <c r="M337" s="428">
        <v>3059</v>
      </c>
      <c r="N337" s="428">
        <v>-58</v>
      </c>
      <c r="O337" s="364">
        <v>17425</v>
      </c>
      <c r="P337" s="429">
        <v>0</v>
      </c>
      <c r="Q337" s="429">
        <v>3059</v>
      </c>
      <c r="S337" s="17" t="str">
        <f t="shared" si="88"/>
        <v>Same</v>
      </c>
      <c r="V337" s="428"/>
    </row>
    <row r="338" spans="1:22" ht="15.75" x14ac:dyDescent="0.25">
      <c r="A338" s="277"/>
      <c r="B338" s="53" t="s">
        <v>19</v>
      </c>
      <c r="C338" s="451">
        <v>131350</v>
      </c>
      <c r="D338" s="30">
        <v>132140</v>
      </c>
      <c r="E338" s="54">
        <f>BEBR2025!B331</f>
        <v>135549</v>
      </c>
      <c r="F338" s="31">
        <f t="shared" si="89"/>
        <v>4199</v>
      </c>
      <c r="G338" s="31">
        <f t="shared" si="90"/>
        <v>3409</v>
      </c>
      <c r="H338" s="32">
        <f t="shared" si="91"/>
        <v>3.196802436239056E-2</v>
      </c>
      <c r="I338" s="32">
        <f t="shared" si="91"/>
        <v>2.5798395640986831E-2</v>
      </c>
      <c r="J338" s="225"/>
      <c r="L338" s="365" t="s">
        <v>143</v>
      </c>
      <c r="M338" s="428">
        <v>50853</v>
      </c>
      <c r="N338" s="428">
        <v>1605</v>
      </c>
      <c r="O338" s="364">
        <v>131350</v>
      </c>
      <c r="P338" s="429">
        <v>0</v>
      </c>
      <c r="Q338" s="429">
        <v>50853</v>
      </c>
      <c r="S338" s="17" t="str">
        <f t="shared" si="88"/>
        <v>Same</v>
      </c>
      <c r="V338" s="428"/>
    </row>
    <row r="339" spans="1:22" ht="15.75" hidden="1" x14ac:dyDescent="0.25">
      <c r="A339" s="277"/>
      <c r="B339" s="231"/>
      <c r="C339" s="453" t="s">
        <v>516</v>
      </c>
      <c r="D339" s="233"/>
      <c r="E339" s="54">
        <f>BEBR2025!B331</f>
        <v>135549</v>
      </c>
      <c r="F339" s="229"/>
      <c r="G339" s="229"/>
      <c r="H339" s="230"/>
      <c r="I339" s="230"/>
      <c r="J339" s="225"/>
      <c r="L339" s="365" t="s">
        <v>516</v>
      </c>
      <c r="M339" s="428">
        <v>45361</v>
      </c>
      <c r="N339" s="428">
        <v>-64</v>
      </c>
      <c r="O339" s="466" t="s">
        <v>516</v>
      </c>
      <c r="P339" s="429">
        <v>0</v>
      </c>
      <c r="Q339" s="429">
        <v>45361</v>
      </c>
      <c r="V339" s="428"/>
    </row>
    <row r="340" spans="1:22" ht="15.75" x14ac:dyDescent="0.25">
      <c r="A340" s="277"/>
      <c r="B340" s="231"/>
      <c r="C340" s="460"/>
      <c r="D340" s="233"/>
      <c r="E340" s="476" t="str">
        <f>BEBR2025!B332</f>
        <v/>
      </c>
      <c r="F340" s="229"/>
      <c r="G340" s="229"/>
      <c r="H340" s="230"/>
      <c r="I340" s="230"/>
      <c r="J340" s="225"/>
      <c r="L340" s="365"/>
      <c r="M340" s="428">
        <v>83746</v>
      </c>
      <c r="N340" s="428">
        <v>7872</v>
      </c>
      <c r="O340" s="466"/>
      <c r="P340" s="429">
        <v>0</v>
      </c>
      <c r="Q340" s="429">
        <v>83746</v>
      </c>
      <c r="V340" s="428"/>
    </row>
    <row r="341" spans="1:22" ht="15.75" x14ac:dyDescent="0.25">
      <c r="A341" s="277"/>
      <c r="B341" s="264" t="s">
        <v>645</v>
      </c>
      <c r="C341" s="458">
        <v>2701767</v>
      </c>
      <c r="D341" s="260">
        <v>2812100</v>
      </c>
      <c r="E341" s="476">
        <f>BEBR2025!B333</f>
        <v>2814927</v>
      </c>
      <c r="F341" s="262">
        <f t="shared" ref="F341:F378" si="92">E341-C341</f>
        <v>113160</v>
      </c>
      <c r="G341" s="262">
        <f t="shared" ref="G341:G378" si="93">E341-D341</f>
        <v>2827</v>
      </c>
      <c r="H341" s="263">
        <f t="shared" ref="H341:I378" si="94">F341/C341</f>
        <v>4.1883700555969482E-2</v>
      </c>
      <c r="I341" s="263">
        <f t="shared" si="94"/>
        <v>1.0052985313466804E-3</v>
      </c>
      <c r="J341" s="225"/>
      <c r="L341" s="367" t="s">
        <v>560</v>
      </c>
      <c r="M341" s="428">
        <v>2277</v>
      </c>
      <c r="N341" s="428">
        <v>291</v>
      </c>
      <c r="O341" s="364">
        <v>2701767</v>
      </c>
      <c r="P341" s="429">
        <v>0</v>
      </c>
      <c r="Q341" s="429">
        <v>2277</v>
      </c>
      <c r="S341" s="17" t="str">
        <f t="shared" ref="S341:S365" si="95">IF(L341=B341,"Same","Different")</f>
        <v>Different</v>
      </c>
      <c r="V341" s="428"/>
    </row>
    <row r="342" spans="1:22" ht="15.75" x14ac:dyDescent="0.25">
      <c r="A342" s="277"/>
      <c r="B342" s="53" t="s">
        <v>257</v>
      </c>
      <c r="C342" s="451">
        <v>40242</v>
      </c>
      <c r="D342" s="30">
        <v>38030</v>
      </c>
      <c r="E342" s="54">
        <f>BEBR2025!B334</f>
        <v>40171</v>
      </c>
      <c r="F342" s="31">
        <f t="shared" si="92"/>
        <v>-71</v>
      </c>
      <c r="G342" s="31">
        <f t="shared" si="93"/>
        <v>2141</v>
      </c>
      <c r="H342" s="32">
        <f t="shared" si="94"/>
        <v>-1.7643258287361463E-3</v>
      </c>
      <c r="I342" s="32">
        <f t="shared" si="94"/>
        <v>5.6297659742308701E-2</v>
      </c>
      <c r="J342" s="225"/>
      <c r="L342" s="365" t="s">
        <v>257</v>
      </c>
      <c r="M342" s="428">
        <v>18175</v>
      </c>
      <c r="N342" s="428">
        <v>5090</v>
      </c>
      <c r="O342" s="364">
        <v>40242</v>
      </c>
      <c r="P342" s="429">
        <v>0</v>
      </c>
      <c r="Q342" s="429">
        <v>18175</v>
      </c>
      <c r="S342" s="17" t="str">
        <f t="shared" si="95"/>
        <v>Same</v>
      </c>
      <c r="V342" s="428"/>
    </row>
    <row r="343" spans="1:22" ht="15.75" x14ac:dyDescent="0.25">
      <c r="A343" s="277"/>
      <c r="B343" s="53" t="s">
        <v>258</v>
      </c>
      <c r="C343" s="451">
        <v>3093</v>
      </c>
      <c r="D343" s="30">
        <v>2920</v>
      </c>
      <c r="E343" s="54">
        <f>BEBR2025!B335</f>
        <v>3010</v>
      </c>
      <c r="F343" s="31">
        <f t="shared" si="92"/>
        <v>-83</v>
      </c>
      <c r="G343" s="31">
        <f t="shared" si="93"/>
        <v>90</v>
      </c>
      <c r="H343" s="32">
        <f t="shared" si="94"/>
        <v>-2.6834788231490464E-2</v>
      </c>
      <c r="I343" s="32">
        <f t="shared" si="94"/>
        <v>3.0821917808219176E-2</v>
      </c>
      <c r="J343" s="225"/>
      <c r="L343" s="365" t="s">
        <v>258</v>
      </c>
      <c r="M343" s="430">
        <v>953</v>
      </c>
      <c r="N343" s="428">
        <v>-8</v>
      </c>
      <c r="O343" s="364">
        <v>3093</v>
      </c>
      <c r="P343" s="429">
        <v>0</v>
      </c>
      <c r="Q343" s="429">
        <v>953</v>
      </c>
      <c r="S343" s="17" t="str">
        <f t="shared" si="95"/>
        <v>Same</v>
      </c>
      <c r="V343" s="428"/>
    </row>
    <row r="344" spans="1:22" ht="15.75" x14ac:dyDescent="0.25">
      <c r="A344" s="277"/>
      <c r="B344" s="53" t="s">
        <v>259</v>
      </c>
      <c r="C344" s="451">
        <v>5922</v>
      </c>
      <c r="D344" s="30">
        <v>6040</v>
      </c>
      <c r="E344" s="54">
        <f>BEBR2025!B336</f>
        <v>5815</v>
      </c>
      <c r="F344" s="31">
        <f t="shared" si="92"/>
        <v>-107</v>
      </c>
      <c r="G344" s="31">
        <f t="shared" si="93"/>
        <v>-225</v>
      </c>
      <c r="H344" s="32">
        <f t="shared" si="94"/>
        <v>-1.806822019587977E-2</v>
      </c>
      <c r="I344" s="32">
        <f t="shared" si="94"/>
        <v>-3.7251655629139076E-2</v>
      </c>
      <c r="J344" s="225"/>
      <c r="L344" s="365" t="s">
        <v>259</v>
      </c>
      <c r="M344" s="428">
        <v>232243</v>
      </c>
      <c r="N344" s="428">
        <v>9134</v>
      </c>
      <c r="O344" s="364">
        <v>5922</v>
      </c>
      <c r="P344" s="429">
        <v>0</v>
      </c>
      <c r="Q344" s="429">
        <v>232243</v>
      </c>
      <c r="S344" s="17" t="str">
        <f t="shared" si="95"/>
        <v>Same</v>
      </c>
      <c r="V344" s="428"/>
    </row>
    <row r="345" spans="1:22" ht="15.75" x14ac:dyDescent="0.25">
      <c r="A345" s="277"/>
      <c r="B345" s="53" t="s">
        <v>260</v>
      </c>
      <c r="C345" s="451">
        <v>3117</v>
      </c>
      <c r="D345" s="30">
        <v>3190</v>
      </c>
      <c r="E345" s="54">
        <f>BEBR2025!B337</f>
        <v>3059</v>
      </c>
      <c r="F345" s="31">
        <f t="shared" si="92"/>
        <v>-58</v>
      </c>
      <c r="G345" s="31">
        <f t="shared" si="93"/>
        <v>-131</v>
      </c>
      <c r="H345" s="32">
        <f t="shared" si="94"/>
        <v>-1.8607635547000321E-2</v>
      </c>
      <c r="I345" s="32">
        <f t="shared" si="94"/>
        <v>-4.1065830721003137E-2</v>
      </c>
      <c r="J345" s="225"/>
      <c r="L345" s="365" t="s">
        <v>260</v>
      </c>
      <c r="M345" s="428">
        <v>23577</v>
      </c>
      <c r="N345" s="428">
        <v>509</v>
      </c>
      <c r="O345" s="364">
        <v>3117</v>
      </c>
      <c r="P345" s="429">
        <v>0</v>
      </c>
      <c r="Q345" s="429">
        <v>23577</v>
      </c>
      <c r="S345" s="17" t="str">
        <f t="shared" si="95"/>
        <v>Same</v>
      </c>
      <c r="V345" s="428"/>
    </row>
    <row r="346" spans="1:22" ht="15.75" x14ac:dyDescent="0.25">
      <c r="A346" s="277"/>
      <c r="B346" s="53" t="s">
        <v>261</v>
      </c>
      <c r="C346" s="451">
        <v>49248</v>
      </c>
      <c r="D346" s="30">
        <v>50640</v>
      </c>
      <c r="E346" s="54">
        <f>BEBR2025!B338</f>
        <v>50853</v>
      </c>
      <c r="F346" s="31">
        <f t="shared" si="92"/>
        <v>1605</v>
      </c>
      <c r="G346" s="31">
        <f t="shared" si="93"/>
        <v>213</v>
      </c>
      <c r="H346" s="32">
        <f t="shared" si="94"/>
        <v>3.2590155945419107E-2</v>
      </c>
      <c r="I346" s="32">
        <f t="shared" si="94"/>
        <v>4.2061611374407584E-3</v>
      </c>
      <c r="J346" s="225"/>
      <c r="L346" s="365" t="s">
        <v>261</v>
      </c>
      <c r="M346" s="428">
        <v>85630</v>
      </c>
      <c r="N346" s="428">
        <v>4893</v>
      </c>
      <c r="O346" s="364">
        <v>49248</v>
      </c>
      <c r="P346" s="429">
        <v>17</v>
      </c>
      <c r="Q346" s="429">
        <v>85613</v>
      </c>
      <c r="S346" s="17" t="str">
        <f t="shared" si="95"/>
        <v>Same</v>
      </c>
      <c r="V346" s="428"/>
    </row>
    <row r="347" spans="1:22" ht="15.75" x14ac:dyDescent="0.25">
      <c r="A347" s="277"/>
      <c r="B347" s="53" t="s">
        <v>262</v>
      </c>
      <c r="C347" s="451">
        <v>45425</v>
      </c>
      <c r="D347" s="38">
        <v>45410</v>
      </c>
      <c r="E347" s="54">
        <f>BEBR2025!B339</f>
        <v>45361</v>
      </c>
      <c r="F347" s="31">
        <f t="shared" si="92"/>
        <v>-64</v>
      </c>
      <c r="G347" s="31">
        <f t="shared" si="93"/>
        <v>-49</v>
      </c>
      <c r="H347" s="32">
        <f t="shared" si="94"/>
        <v>-1.4089157952669234E-3</v>
      </c>
      <c r="I347" s="32">
        <f t="shared" si="94"/>
        <v>-1.0790574763268003E-3</v>
      </c>
      <c r="J347" s="225"/>
      <c r="L347" s="365" t="s">
        <v>262</v>
      </c>
      <c r="M347" s="428">
        <v>90</v>
      </c>
      <c r="N347" s="428">
        <v>6</v>
      </c>
      <c r="O347" s="364">
        <v>45425</v>
      </c>
      <c r="P347" s="429">
        <v>0</v>
      </c>
      <c r="Q347" s="429">
        <v>90</v>
      </c>
      <c r="S347" s="17" t="str">
        <f t="shared" si="95"/>
        <v>Same</v>
      </c>
      <c r="V347" s="428"/>
    </row>
    <row r="348" spans="1:22" ht="15.75" x14ac:dyDescent="0.25">
      <c r="A348" s="277"/>
      <c r="B348" s="53" t="s">
        <v>263</v>
      </c>
      <c r="C348" s="452">
        <v>75874</v>
      </c>
      <c r="D348" s="38">
        <v>70420</v>
      </c>
      <c r="E348" s="54">
        <f>BEBR2025!B340</f>
        <v>83746</v>
      </c>
      <c r="F348" s="31">
        <f t="shared" si="92"/>
        <v>7872</v>
      </c>
      <c r="G348" s="31">
        <f t="shared" si="93"/>
        <v>13326</v>
      </c>
      <c r="H348" s="32">
        <f t="shared" si="94"/>
        <v>0.10375095553153912</v>
      </c>
      <c r="I348" s="32">
        <f t="shared" si="94"/>
        <v>0.18923601249644986</v>
      </c>
      <c r="J348" s="225"/>
      <c r="L348" s="365" t="s">
        <v>263</v>
      </c>
      <c r="M348" s="428">
        <v>14653</v>
      </c>
      <c r="N348" s="428">
        <v>-156</v>
      </c>
      <c r="O348" s="467">
        <v>75874</v>
      </c>
      <c r="P348" s="429">
        <v>0</v>
      </c>
      <c r="Q348" s="429">
        <v>14653</v>
      </c>
      <c r="S348" s="17" t="str">
        <f t="shared" si="95"/>
        <v>Same</v>
      </c>
      <c r="V348" s="428"/>
    </row>
    <row r="349" spans="1:22" ht="15.75" x14ac:dyDescent="0.25">
      <c r="A349" s="277"/>
      <c r="B349" s="53" t="s">
        <v>264</v>
      </c>
      <c r="C349" s="451">
        <v>1986</v>
      </c>
      <c r="D349" s="30">
        <v>2150</v>
      </c>
      <c r="E349" s="54">
        <f>BEBR2025!B341</f>
        <v>2277</v>
      </c>
      <c r="F349" s="31">
        <f t="shared" si="92"/>
        <v>291</v>
      </c>
      <c r="G349" s="31">
        <f t="shared" si="93"/>
        <v>127</v>
      </c>
      <c r="H349" s="32">
        <f t="shared" si="94"/>
        <v>0.14652567975830816</v>
      </c>
      <c r="I349" s="32">
        <f t="shared" si="94"/>
        <v>5.9069767441860467E-2</v>
      </c>
      <c r="J349" s="225"/>
      <c r="L349" s="365" t="s">
        <v>264</v>
      </c>
      <c r="M349" s="428">
        <v>1049</v>
      </c>
      <c r="N349" s="428">
        <v>-7</v>
      </c>
      <c r="O349" s="364">
        <v>1986</v>
      </c>
      <c r="P349" s="429">
        <v>0</v>
      </c>
      <c r="Q349" s="429">
        <v>1049</v>
      </c>
      <c r="S349" s="17" t="str">
        <f t="shared" si="95"/>
        <v>Same</v>
      </c>
      <c r="V349" s="428"/>
    </row>
    <row r="350" spans="1:22" ht="15.75" x14ac:dyDescent="0.25">
      <c r="A350" s="277"/>
      <c r="B350" s="53" t="s">
        <v>265</v>
      </c>
      <c r="C350" s="451">
        <v>13085</v>
      </c>
      <c r="D350" s="30">
        <v>13250</v>
      </c>
      <c r="E350" s="54">
        <f>BEBR2025!B342</f>
        <v>18175</v>
      </c>
      <c r="F350" s="31">
        <f t="shared" si="92"/>
        <v>5090</v>
      </c>
      <c r="G350" s="31">
        <f t="shared" si="93"/>
        <v>4925</v>
      </c>
      <c r="H350" s="32">
        <f t="shared" si="94"/>
        <v>0.38899503247993888</v>
      </c>
      <c r="I350" s="32">
        <f t="shared" si="94"/>
        <v>0.37169811320754714</v>
      </c>
      <c r="J350" s="225"/>
      <c r="L350" s="365" t="s">
        <v>265</v>
      </c>
      <c r="M350" s="428">
        <v>478799</v>
      </c>
      <c r="N350" s="428">
        <v>36558</v>
      </c>
      <c r="O350" s="364">
        <v>13085</v>
      </c>
      <c r="P350" s="429">
        <v>2997</v>
      </c>
      <c r="Q350" s="429">
        <v>475802</v>
      </c>
      <c r="S350" s="17" t="str">
        <f t="shared" si="95"/>
        <v>Same</v>
      </c>
      <c r="V350" s="428"/>
    </row>
    <row r="351" spans="1:22" ht="15.75" x14ac:dyDescent="0.25">
      <c r="A351" s="277"/>
      <c r="B351" s="53" t="s">
        <v>266</v>
      </c>
      <c r="C351" s="451">
        <v>961</v>
      </c>
      <c r="D351" s="30">
        <v>950</v>
      </c>
      <c r="E351" s="54">
        <f>BEBR2025!B343</f>
        <v>953</v>
      </c>
      <c r="F351" s="31">
        <f t="shared" si="92"/>
        <v>-8</v>
      </c>
      <c r="G351" s="31">
        <f t="shared" si="93"/>
        <v>3</v>
      </c>
      <c r="H351" s="32">
        <f t="shared" si="94"/>
        <v>-8.3246618106139446E-3</v>
      </c>
      <c r="I351" s="32">
        <f t="shared" si="94"/>
        <v>3.1578947368421052E-3</v>
      </c>
      <c r="J351" s="225"/>
      <c r="L351" s="365" t="s">
        <v>266</v>
      </c>
      <c r="M351" s="428">
        <v>83678</v>
      </c>
      <c r="N351" s="428">
        <v>788</v>
      </c>
      <c r="O351" s="364">
        <v>961</v>
      </c>
      <c r="P351" s="429">
        <v>0</v>
      </c>
      <c r="Q351" s="429">
        <v>83678</v>
      </c>
      <c r="S351" s="17" t="str">
        <f t="shared" si="95"/>
        <v>Same</v>
      </c>
      <c r="V351" s="428"/>
    </row>
    <row r="352" spans="1:22" ht="15.75" x14ac:dyDescent="0.25">
      <c r="A352" s="277"/>
      <c r="B352" s="53" t="s">
        <v>267</v>
      </c>
      <c r="C352" s="451">
        <v>223109</v>
      </c>
      <c r="D352" s="30">
        <v>239720</v>
      </c>
      <c r="E352" s="54">
        <f>BEBR2025!B344</f>
        <v>232243</v>
      </c>
      <c r="F352" s="31">
        <f t="shared" si="92"/>
        <v>9134</v>
      </c>
      <c r="G352" s="31">
        <f t="shared" si="93"/>
        <v>-7477</v>
      </c>
      <c r="H352" s="32">
        <f t="shared" si="94"/>
        <v>4.0939630404869372E-2</v>
      </c>
      <c r="I352" s="32">
        <f t="shared" si="94"/>
        <v>-3.1190555648256298E-2</v>
      </c>
      <c r="J352" s="225"/>
      <c r="L352" s="365" t="s">
        <v>267</v>
      </c>
      <c r="M352" s="428">
        <v>116192</v>
      </c>
      <c r="N352" s="428">
        <v>4552</v>
      </c>
      <c r="O352" s="364">
        <v>223109</v>
      </c>
      <c r="P352" s="429">
        <v>0</v>
      </c>
      <c r="Q352" s="429">
        <v>116192</v>
      </c>
      <c r="S352" s="17" t="str">
        <f t="shared" si="95"/>
        <v>Same</v>
      </c>
      <c r="V352" s="428"/>
    </row>
    <row r="353" spans="1:22" ht="15.75" x14ac:dyDescent="0.25">
      <c r="A353" s="277"/>
      <c r="B353" s="53" t="s">
        <v>268</v>
      </c>
      <c r="C353" s="451">
        <v>23068</v>
      </c>
      <c r="D353" s="30">
        <v>23630</v>
      </c>
      <c r="E353" s="54">
        <f>BEBR2025!B345</f>
        <v>23577</v>
      </c>
      <c r="F353" s="31">
        <f t="shared" si="92"/>
        <v>509</v>
      </c>
      <c r="G353" s="31">
        <f t="shared" si="93"/>
        <v>-53</v>
      </c>
      <c r="H353" s="32">
        <f t="shared" si="94"/>
        <v>2.2065198543436797E-2</v>
      </c>
      <c r="I353" s="32">
        <f t="shared" si="94"/>
        <v>-2.2429115531104526E-3</v>
      </c>
      <c r="J353" s="225"/>
      <c r="L353" s="365" t="s">
        <v>268</v>
      </c>
      <c r="M353" s="428">
        <v>31332</v>
      </c>
      <c r="N353" s="428">
        <v>865</v>
      </c>
      <c r="O353" s="364">
        <v>23068</v>
      </c>
      <c r="P353" s="429">
        <v>0</v>
      </c>
      <c r="Q353" s="429">
        <v>31332</v>
      </c>
      <c r="S353" s="17" t="str">
        <f t="shared" si="95"/>
        <v>Same</v>
      </c>
      <c r="V353" s="428"/>
    </row>
    <row r="354" spans="1:22" ht="15.75" x14ac:dyDescent="0.25">
      <c r="A354" s="277"/>
      <c r="B354" s="53" t="s">
        <v>269</v>
      </c>
      <c r="C354" s="451">
        <v>80737</v>
      </c>
      <c r="D354" s="30">
        <v>76240</v>
      </c>
      <c r="E354" s="54">
        <f>BEBR2025!B346</f>
        <v>85630</v>
      </c>
      <c r="F354" s="31">
        <f t="shared" si="92"/>
        <v>4893</v>
      </c>
      <c r="G354" s="31">
        <f t="shared" si="93"/>
        <v>9390</v>
      </c>
      <c r="H354" s="32">
        <f t="shared" si="94"/>
        <v>6.060418395531169E-2</v>
      </c>
      <c r="I354" s="32">
        <f t="shared" si="94"/>
        <v>0.12316369359916055</v>
      </c>
      <c r="J354" s="225"/>
      <c r="L354" s="365" t="s">
        <v>269</v>
      </c>
      <c r="M354" s="428">
        <v>11492</v>
      </c>
      <c r="N354" s="428">
        <v>-75</v>
      </c>
      <c r="O354" s="364">
        <v>80737</v>
      </c>
      <c r="P354" s="429">
        <v>0</v>
      </c>
      <c r="Q354" s="429">
        <v>11492</v>
      </c>
      <c r="S354" s="17" t="str">
        <f t="shared" si="95"/>
        <v>Same</v>
      </c>
      <c r="V354" s="428"/>
    </row>
    <row r="355" spans="1:22" ht="15.75" x14ac:dyDescent="0.25">
      <c r="A355" s="277"/>
      <c r="B355" s="53" t="s">
        <v>270</v>
      </c>
      <c r="C355" s="451">
        <v>84</v>
      </c>
      <c r="D355" s="30">
        <v>90</v>
      </c>
      <c r="E355" s="54">
        <f>BEBR2025!B347</f>
        <v>90</v>
      </c>
      <c r="F355" s="31">
        <f t="shared" si="92"/>
        <v>6</v>
      </c>
      <c r="G355" s="31">
        <f t="shared" si="93"/>
        <v>0</v>
      </c>
      <c r="H355" s="32">
        <f t="shared" si="94"/>
        <v>7.1428571428571425E-2</v>
      </c>
      <c r="I355" s="32">
        <f t="shared" si="94"/>
        <v>0</v>
      </c>
      <c r="J355" s="225"/>
      <c r="L355" s="365" t="s">
        <v>270</v>
      </c>
      <c r="M355" s="428">
        <v>13864</v>
      </c>
      <c r="N355" s="428">
        <v>5</v>
      </c>
      <c r="O355" s="364">
        <v>84</v>
      </c>
      <c r="P355" s="429">
        <v>0</v>
      </c>
      <c r="Q355" s="429">
        <v>13864</v>
      </c>
      <c r="S355" s="17" t="str">
        <f t="shared" si="95"/>
        <v>Same</v>
      </c>
      <c r="V355" s="428"/>
    </row>
    <row r="356" spans="1:22" ht="15.75" x14ac:dyDescent="0.25">
      <c r="A356" s="277"/>
      <c r="B356" s="53" t="s">
        <v>271</v>
      </c>
      <c r="C356" s="451">
        <v>14809</v>
      </c>
      <c r="D356" s="30">
        <v>12920</v>
      </c>
      <c r="E356" s="54">
        <f>BEBR2025!B348</f>
        <v>14653</v>
      </c>
      <c r="F356" s="31">
        <f t="shared" si="92"/>
        <v>-156</v>
      </c>
      <c r="G356" s="31">
        <f t="shared" si="93"/>
        <v>1733</v>
      </c>
      <c r="H356" s="32">
        <f t="shared" si="94"/>
        <v>-1.053413464784928E-2</v>
      </c>
      <c r="I356" s="32">
        <f t="shared" si="94"/>
        <v>0.13413312693498453</v>
      </c>
      <c r="J356" s="225"/>
      <c r="L356" s="365" t="s">
        <v>271</v>
      </c>
      <c r="M356" s="428">
        <v>7946</v>
      </c>
      <c r="N356" s="428">
        <v>-213</v>
      </c>
      <c r="O356" s="364">
        <v>14809</v>
      </c>
      <c r="P356" s="429">
        <v>0</v>
      </c>
      <c r="Q356" s="429">
        <v>7946</v>
      </c>
      <c r="S356" s="17" t="str">
        <f t="shared" si="95"/>
        <v>Same</v>
      </c>
      <c r="V356" s="428"/>
    </row>
    <row r="357" spans="1:22" ht="15.75" x14ac:dyDescent="0.25">
      <c r="A357" s="277"/>
      <c r="B357" s="53" t="s">
        <v>272</v>
      </c>
      <c r="C357" s="451">
        <v>1056</v>
      </c>
      <c r="D357" s="30">
        <v>850</v>
      </c>
      <c r="E357" s="54">
        <f>BEBR2025!B349</f>
        <v>1049</v>
      </c>
      <c r="F357" s="31">
        <f t="shared" si="92"/>
        <v>-7</v>
      </c>
      <c r="G357" s="31">
        <f t="shared" si="93"/>
        <v>199</v>
      </c>
      <c r="H357" s="32">
        <f t="shared" si="94"/>
        <v>-6.628787878787879E-3</v>
      </c>
      <c r="I357" s="32">
        <f t="shared" si="94"/>
        <v>0.23411764705882354</v>
      </c>
      <c r="J357" s="225"/>
      <c r="L357" s="365" t="s">
        <v>272</v>
      </c>
      <c r="M357" s="428">
        <v>61371</v>
      </c>
      <c r="N357" s="428">
        <v>1180</v>
      </c>
      <c r="O357" s="364">
        <v>1056</v>
      </c>
      <c r="P357" s="429">
        <v>0</v>
      </c>
      <c r="Q357" s="429">
        <v>61371</v>
      </c>
      <c r="S357" s="17" t="str">
        <f t="shared" si="95"/>
        <v>Same</v>
      </c>
      <c r="V357" s="428"/>
    </row>
    <row r="358" spans="1:22" ht="15.75" x14ac:dyDescent="0.25">
      <c r="A358" s="277"/>
      <c r="B358" s="53" t="s">
        <v>273</v>
      </c>
      <c r="C358" s="452">
        <v>442241</v>
      </c>
      <c r="D358" s="30">
        <v>490950</v>
      </c>
      <c r="E358" s="54">
        <f>BEBR2025!B350</f>
        <v>478799</v>
      </c>
      <c r="F358" s="31">
        <f t="shared" si="92"/>
        <v>36558</v>
      </c>
      <c r="G358" s="31">
        <f t="shared" si="93"/>
        <v>-12151</v>
      </c>
      <c r="H358" s="32">
        <f t="shared" si="94"/>
        <v>8.2665334059935647E-2</v>
      </c>
      <c r="I358" s="32">
        <f t="shared" si="94"/>
        <v>-2.4749974539158774E-2</v>
      </c>
      <c r="J358" s="225"/>
      <c r="L358" s="365" t="s">
        <v>273</v>
      </c>
      <c r="M358" s="428">
        <v>44365</v>
      </c>
      <c r="N358" s="428">
        <v>689</v>
      </c>
      <c r="O358" s="467">
        <v>442241</v>
      </c>
      <c r="P358" s="429">
        <v>0</v>
      </c>
      <c r="Q358" s="429">
        <v>44365</v>
      </c>
      <c r="S358" s="17" t="str">
        <f t="shared" si="95"/>
        <v>Same</v>
      </c>
      <c r="V358" s="428"/>
    </row>
    <row r="359" spans="1:22" ht="15.75" x14ac:dyDescent="0.25">
      <c r="A359" s="277"/>
      <c r="B359" s="53" t="s">
        <v>274</v>
      </c>
      <c r="C359" s="451">
        <v>82890</v>
      </c>
      <c r="D359" s="30">
        <v>93990</v>
      </c>
      <c r="E359" s="54">
        <f>BEBR2025!B351</f>
        <v>83678</v>
      </c>
      <c r="F359" s="31">
        <f t="shared" si="92"/>
        <v>788</v>
      </c>
      <c r="G359" s="31">
        <f t="shared" si="93"/>
        <v>-10312</v>
      </c>
      <c r="H359" s="32">
        <f t="shared" si="94"/>
        <v>9.506574978887683E-3</v>
      </c>
      <c r="I359" s="32">
        <f t="shared" si="94"/>
        <v>-0.10971379934035536</v>
      </c>
      <c r="J359" s="225"/>
      <c r="L359" s="365" t="s">
        <v>274</v>
      </c>
      <c r="M359" s="428">
        <v>16559</v>
      </c>
      <c r="N359" s="428">
        <v>96</v>
      </c>
      <c r="O359" s="364">
        <v>82890</v>
      </c>
      <c r="P359" s="429">
        <v>0</v>
      </c>
      <c r="Q359" s="429">
        <v>16559</v>
      </c>
      <c r="S359" s="17" t="str">
        <f t="shared" si="95"/>
        <v>Same</v>
      </c>
      <c r="V359" s="428"/>
    </row>
    <row r="360" spans="1:22" ht="15.75" x14ac:dyDescent="0.25">
      <c r="A360" s="277"/>
      <c r="B360" s="53" t="s">
        <v>275</v>
      </c>
      <c r="C360" s="451">
        <v>111640</v>
      </c>
      <c r="D360" s="38">
        <v>114280</v>
      </c>
      <c r="E360" s="54">
        <f>BEBR2025!B352</f>
        <v>116192</v>
      </c>
      <c r="F360" s="31">
        <f t="shared" si="92"/>
        <v>4552</v>
      </c>
      <c r="G360" s="31">
        <f t="shared" si="93"/>
        <v>1912</v>
      </c>
      <c r="H360" s="32">
        <f t="shared" si="94"/>
        <v>4.0773916159082768E-2</v>
      </c>
      <c r="I360" s="32">
        <f t="shared" si="94"/>
        <v>1.6730836541827093E-2</v>
      </c>
      <c r="J360" s="225"/>
      <c r="L360" s="365" t="s">
        <v>275</v>
      </c>
      <c r="M360" s="428">
        <v>25217</v>
      </c>
      <c r="N360" s="428">
        <v>778</v>
      </c>
      <c r="O360" s="364">
        <v>111640</v>
      </c>
      <c r="P360" s="429">
        <v>0</v>
      </c>
      <c r="Q360" s="429">
        <v>25217</v>
      </c>
      <c r="S360" s="17" t="str">
        <f t="shared" si="95"/>
        <v>Same</v>
      </c>
      <c r="V360" s="428"/>
    </row>
    <row r="361" spans="1:22" ht="15.75" x14ac:dyDescent="0.25">
      <c r="A361" s="277"/>
      <c r="B361" s="53" t="s">
        <v>276</v>
      </c>
      <c r="C361" s="451">
        <v>30467</v>
      </c>
      <c r="D361" s="38">
        <v>31520</v>
      </c>
      <c r="E361" s="54">
        <f>BEBR2025!B353</f>
        <v>31332</v>
      </c>
      <c r="F361" s="31">
        <f t="shared" si="92"/>
        <v>865</v>
      </c>
      <c r="G361" s="31">
        <f t="shared" si="93"/>
        <v>-188</v>
      </c>
      <c r="H361" s="32">
        <f t="shared" si="94"/>
        <v>2.8391374273804445E-2</v>
      </c>
      <c r="I361" s="32">
        <f t="shared" si="94"/>
        <v>-5.964467005076142E-3</v>
      </c>
      <c r="J361" s="225"/>
      <c r="L361" s="365" t="s">
        <v>276</v>
      </c>
      <c r="M361" s="428">
        <v>18206</v>
      </c>
      <c r="N361" s="428">
        <v>-182</v>
      </c>
      <c r="O361" s="364">
        <v>30467</v>
      </c>
      <c r="P361" s="429">
        <v>0</v>
      </c>
      <c r="Q361" s="429">
        <v>18206</v>
      </c>
      <c r="S361" s="17" t="str">
        <f t="shared" si="95"/>
        <v>Same</v>
      </c>
      <c r="V361" s="428"/>
    </row>
    <row r="362" spans="1:22" ht="15.75" x14ac:dyDescent="0.25">
      <c r="A362" s="277"/>
      <c r="B362" s="53" t="s">
        <v>277</v>
      </c>
      <c r="C362" s="451">
        <v>11567</v>
      </c>
      <c r="D362" s="30">
        <v>10810</v>
      </c>
      <c r="E362" s="54">
        <f>BEBR2025!B354</f>
        <v>11492</v>
      </c>
      <c r="F362" s="31">
        <f t="shared" si="92"/>
        <v>-75</v>
      </c>
      <c r="G362" s="31">
        <f t="shared" si="93"/>
        <v>682</v>
      </c>
      <c r="H362" s="32">
        <f t="shared" si="94"/>
        <v>-6.4839629981844902E-3</v>
      </c>
      <c r="I362" s="32">
        <f t="shared" si="94"/>
        <v>6.3089731729879736E-2</v>
      </c>
      <c r="J362" s="225"/>
      <c r="L362" s="365" t="s">
        <v>277</v>
      </c>
      <c r="M362" s="428">
        <v>12386</v>
      </c>
      <c r="N362" s="428">
        <v>360</v>
      </c>
      <c r="O362" s="364">
        <v>11567</v>
      </c>
      <c r="P362" s="429">
        <v>0</v>
      </c>
      <c r="Q362" s="429">
        <v>12386</v>
      </c>
      <c r="S362" s="17" t="str">
        <f t="shared" si="95"/>
        <v>Same</v>
      </c>
      <c r="V362" s="428"/>
    </row>
    <row r="363" spans="1:22" ht="15.75" x14ac:dyDescent="0.25">
      <c r="A363" s="277"/>
      <c r="B363" s="53" t="s">
        <v>278</v>
      </c>
      <c r="C363" s="451">
        <v>13859</v>
      </c>
      <c r="D363" s="30">
        <v>14240</v>
      </c>
      <c r="E363" s="54">
        <f>BEBR2025!B355</f>
        <v>13864</v>
      </c>
      <c r="F363" s="31">
        <f t="shared" si="92"/>
        <v>5</v>
      </c>
      <c r="G363" s="31">
        <f t="shared" si="93"/>
        <v>-376</v>
      </c>
      <c r="H363" s="32">
        <f t="shared" si="94"/>
        <v>3.607763907929865E-4</v>
      </c>
      <c r="I363" s="32">
        <f t="shared" si="94"/>
        <v>-2.6404494382022473E-2</v>
      </c>
      <c r="J363" s="225"/>
      <c r="L363" s="365" t="s">
        <v>278</v>
      </c>
      <c r="M363" s="428">
        <v>22801</v>
      </c>
      <c r="N363" s="428">
        <v>459</v>
      </c>
      <c r="O363" s="364">
        <v>13859</v>
      </c>
      <c r="P363" s="429">
        <v>0</v>
      </c>
      <c r="Q363" s="429">
        <v>22801</v>
      </c>
      <c r="S363" s="17" t="str">
        <f t="shared" si="95"/>
        <v>Same</v>
      </c>
      <c r="V363" s="428"/>
    </row>
    <row r="364" spans="1:22" ht="15.75" x14ac:dyDescent="0.25">
      <c r="A364" s="277"/>
      <c r="B364" s="53" t="s">
        <v>279</v>
      </c>
      <c r="C364" s="451">
        <v>8159</v>
      </c>
      <c r="D364" s="30">
        <v>9070</v>
      </c>
      <c r="E364" s="54">
        <f>BEBR2025!B356</f>
        <v>7946</v>
      </c>
      <c r="F364" s="31">
        <f t="shared" si="92"/>
        <v>-213</v>
      </c>
      <c r="G364" s="31">
        <f t="shared" si="93"/>
        <v>-1124</v>
      </c>
      <c r="H364" s="32">
        <f t="shared" si="94"/>
        <v>-2.6106140458389507E-2</v>
      </c>
      <c r="I364" s="32">
        <f t="shared" si="94"/>
        <v>-0.12392502756339581</v>
      </c>
      <c r="J364" s="225"/>
      <c r="L364" s="365" t="s">
        <v>279</v>
      </c>
      <c r="M364" s="428">
        <v>5399</v>
      </c>
      <c r="N364" s="428">
        <v>-290</v>
      </c>
      <c r="O364" s="364">
        <v>8159</v>
      </c>
      <c r="P364" s="429">
        <v>0</v>
      </c>
      <c r="Q364" s="429">
        <v>5399</v>
      </c>
      <c r="S364" s="17" t="str">
        <f t="shared" si="95"/>
        <v>Same</v>
      </c>
      <c r="V364" s="428"/>
    </row>
    <row r="365" spans="1:22" ht="15.75" x14ac:dyDescent="0.25">
      <c r="A365" s="277"/>
      <c r="B365" s="53" t="s">
        <v>280</v>
      </c>
      <c r="C365" s="452">
        <v>60191</v>
      </c>
      <c r="D365" s="30">
        <v>65110</v>
      </c>
      <c r="E365" s="54">
        <f>BEBR2025!B357</f>
        <v>61371</v>
      </c>
      <c r="F365" s="31">
        <f t="shared" si="92"/>
        <v>1180</v>
      </c>
      <c r="G365" s="31">
        <f t="shared" si="93"/>
        <v>-3739</v>
      </c>
      <c r="H365" s="32">
        <f t="shared" si="94"/>
        <v>1.9604259773055771E-2</v>
      </c>
      <c r="I365" s="32">
        <f t="shared" si="94"/>
        <v>-5.7425894639840269E-2</v>
      </c>
      <c r="J365" s="225"/>
      <c r="L365" s="365" t="s">
        <v>280</v>
      </c>
      <c r="M365" s="428">
        <v>21454</v>
      </c>
      <c r="N365" s="428">
        <v>2091</v>
      </c>
      <c r="O365" s="467">
        <v>60191</v>
      </c>
      <c r="P365" s="429">
        <v>0</v>
      </c>
      <c r="Q365" s="429">
        <v>21454</v>
      </c>
      <c r="S365" s="17" t="str">
        <f t="shared" si="95"/>
        <v>Same</v>
      </c>
      <c r="V365" s="428"/>
    </row>
    <row r="366" spans="1:22" ht="15.75" x14ac:dyDescent="0.25">
      <c r="A366" s="277"/>
      <c r="B366" s="231"/>
      <c r="C366" s="462"/>
      <c r="D366" s="233"/>
      <c r="E366" s="228"/>
      <c r="F366" s="229"/>
      <c r="G366" s="229"/>
      <c r="H366" s="230"/>
      <c r="I366" s="230"/>
      <c r="J366" s="225"/>
      <c r="L366" s="365"/>
      <c r="M366" s="428">
        <v>2372</v>
      </c>
      <c r="N366" s="428">
        <v>8</v>
      </c>
      <c r="O366" s="467"/>
      <c r="P366" s="429">
        <v>0</v>
      </c>
      <c r="Q366" s="429">
        <v>2372</v>
      </c>
      <c r="V366" s="428"/>
    </row>
    <row r="367" spans="1:22" ht="15.75" x14ac:dyDescent="0.25">
      <c r="A367" s="277"/>
      <c r="B367" s="264" t="s">
        <v>646</v>
      </c>
      <c r="C367" s="462"/>
      <c r="D367" s="233"/>
      <c r="E367" s="228"/>
      <c r="F367" s="229"/>
      <c r="G367" s="229"/>
      <c r="H367" s="230"/>
      <c r="I367" s="230"/>
      <c r="J367" s="225"/>
      <c r="L367" s="365"/>
      <c r="M367" s="428">
        <v>7255</v>
      </c>
      <c r="N367" s="428">
        <v>22</v>
      </c>
      <c r="O367" s="467"/>
      <c r="P367" s="429">
        <v>0</v>
      </c>
      <c r="Q367" s="429">
        <v>7255</v>
      </c>
      <c r="V367" s="428"/>
    </row>
    <row r="368" spans="1:22" ht="15.75" x14ac:dyDescent="0.25">
      <c r="A368" s="277"/>
      <c r="B368" s="53" t="s">
        <v>282</v>
      </c>
      <c r="C368" s="451">
        <v>43676</v>
      </c>
      <c r="D368" s="30">
        <v>47690</v>
      </c>
      <c r="E368" s="54">
        <f>BEBR2025!B358</f>
        <v>44365</v>
      </c>
      <c r="F368" s="31">
        <f>E368-C368</f>
        <v>689</v>
      </c>
      <c r="G368" s="31">
        <f>E368-D368</f>
        <v>-3325</v>
      </c>
      <c r="H368" s="32">
        <f t="shared" ref="H368:I370" si="96">F368/C368</f>
        <v>1.5775254144152394E-2</v>
      </c>
      <c r="I368" s="32">
        <f t="shared" si="96"/>
        <v>-6.9721115537848599E-2</v>
      </c>
      <c r="J368" s="225"/>
      <c r="L368" s="365" t="s">
        <v>282</v>
      </c>
      <c r="M368" s="428">
        <v>1223577</v>
      </c>
      <c r="N368" s="428">
        <v>36623</v>
      </c>
      <c r="O368" s="364">
        <v>43676</v>
      </c>
      <c r="P368" s="429">
        <v>6926</v>
      </c>
      <c r="Q368" s="429">
        <v>1216651</v>
      </c>
      <c r="S368" s="17" t="str">
        <f t="shared" ref="S368:S404" si="97">IF(L368=B368,"Same","Different")</f>
        <v>Same</v>
      </c>
      <c r="V368" s="428"/>
    </row>
    <row r="369" spans="1:22" ht="15.75" x14ac:dyDescent="0.25">
      <c r="A369" s="277"/>
      <c r="B369" s="53" t="s">
        <v>283</v>
      </c>
      <c r="C369" s="451">
        <v>16463</v>
      </c>
      <c r="D369" s="30">
        <v>18140</v>
      </c>
      <c r="E369" s="54">
        <f>BEBR2025!B359</f>
        <v>16559</v>
      </c>
      <c r="F369" s="31">
        <f>E369-C369</f>
        <v>96</v>
      </c>
      <c r="G369" s="31">
        <f>E369-D369</f>
        <v>-1581</v>
      </c>
      <c r="H369" s="32">
        <f t="shared" si="96"/>
        <v>5.8312579724230096E-3</v>
      </c>
      <c r="I369" s="32">
        <f t="shared" si="96"/>
        <v>-8.7155457552370447E-2</v>
      </c>
      <c r="J369" s="225"/>
      <c r="L369" s="365" t="s">
        <v>283</v>
      </c>
      <c r="M369" s="430" t="s">
        <v>516</v>
      </c>
      <c r="N369" s="430" t="s">
        <v>516</v>
      </c>
      <c r="O369" s="364">
        <v>16463</v>
      </c>
      <c r="P369" s="429" t="s">
        <v>516</v>
      </c>
      <c r="Q369" s="429" t="s">
        <v>516</v>
      </c>
      <c r="S369" s="17" t="str">
        <f t="shared" si="97"/>
        <v>Same</v>
      </c>
      <c r="V369" s="428"/>
    </row>
    <row r="370" spans="1:22" ht="15.75" x14ac:dyDescent="0.25">
      <c r="A370" s="277"/>
      <c r="B370" s="53" t="s">
        <v>284</v>
      </c>
      <c r="C370" s="451">
        <v>24439</v>
      </c>
      <c r="D370" s="30">
        <v>24340</v>
      </c>
      <c r="E370" s="54">
        <f>BEBR2025!B360</f>
        <v>25217</v>
      </c>
      <c r="F370" s="31">
        <f>E370-C370</f>
        <v>778</v>
      </c>
      <c r="G370" s="31">
        <f>E370-D370</f>
        <v>877</v>
      </c>
      <c r="H370" s="32">
        <f t="shared" si="96"/>
        <v>3.1834363108146815E-2</v>
      </c>
      <c r="I370" s="32">
        <f t="shared" si="96"/>
        <v>3.6031224322103532E-2</v>
      </c>
      <c r="J370" s="225"/>
      <c r="L370" s="365" t="s">
        <v>284</v>
      </c>
      <c r="M370" s="428">
        <v>84707</v>
      </c>
      <c r="N370" s="428">
        <v>1833</v>
      </c>
      <c r="O370" s="364">
        <v>24439</v>
      </c>
      <c r="P370" s="429">
        <v>2</v>
      </c>
      <c r="Q370" s="429">
        <v>84705</v>
      </c>
      <c r="S370" s="17" t="str">
        <f t="shared" si="97"/>
        <v>Same</v>
      </c>
      <c r="V370" s="428"/>
    </row>
    <row r="371" spans="1:22" ht="15.75" x14ac:dyDescent="0.25">
      <c r="A371" s="277"/>
      <c r="B371" s="53" t="s">
        <v>285</v>
      </c>
      <c r="C371" s="451">
        <v>18388</v>
      </c>
      <c r="D371" s="38">
        <v>18510</v>
      </c>
      <c r="E371" s="54">
        <f>BEBR2025!B361</f>
        <v>18206</v>
      </c>
      <c r="F371" s="31">
        <f t="shared" si="92"/>
        <v>-182</v>
      </c>
      <c r="G371" s="31">
        <f t="shared" si="93"/>
        <v>-304</v>
      </c>
      <c r="H371" s="32">
        <f t="shared" si="94"/>
        <v>-9.897759408309767E-3</v>
      </c>
      <c r="I371" s="32">
        <f t="shared" si="94"/>
        <v>-1.6423554835224202E-2</v>
      </c>
      <c r="J371" s="225"/>
      <c r="L371" s="365" t="s">
        <v>285</v>
      </c>
      <c r="M371" s="428">
        <v>7379</v>
      </c>
      <c r="N371" s="428">
        <v>272</v>
      </c>
      <c r="O371" s="364">
        <v>18388</v>
      </c>
      <c r="P371" s="429">
        <v>0</v>
      </c>
      <c r="Q371" s="429">
        <v>7379</v>
      </c>
      <c r="S371" s="17" t="str">
        <f t="shared" si="97"/>
        <v>Same</v>
      </c>
      <c r="V371" s="428"/>
    </row>
    <row r="372" spans="1:22" ht="15.75" x14ac:dyDescent="0.25">
      <c r="A372" s="277"/>
      <c r="B372" s="53" t="s">
        <v>286</v>
      </c>
      <c r="C372" s="451">
        <v>12026</v>
      </c>
      <c r="D372" s="30">
        <v>12970</v>
      </c>
      <c r="E372" s="54">
        <f>BEBR2025!B362</f>
        <v>12386</v>
      </c>
      <c r="F372" s="31">
        <f t="shared" si="92"/>
        <v>360</v>
      </c>
      <c r="G372" s="31">
        <f t="shared" si="93"/>
        <v>-584</v>
      </c>
      <c r="H372" s="32">
        <f t="shared" si="94"/>
        <v>2.993514052885415E-2</v>
      </c>
      <c r="I372" s="32">
        <f t="shared" si="94"/>
        <v>-4.502698535080956E-2</v>
      </c>
      <c r="J372" s="225"/>
      <c r="L372" s="365" t="s">
        <v>286</v>
      </c>
      <c r="M372" s="428">
        <v>796</v>
      </c>
      <c r="N372" s="428">
        <v>6</v>
      </c>
      <c r="O372" s="364">
        <v>12026</v>
      </c>
      <c r="P372" s="429">
        <v>0</v>
      </c>
      <c r="Q372" s="429">
        <v>796</v>
      </c>
      <c r="S372" s="17" t="str">
        <f t="shared" si="97"/>
        <v>Same</v>
      </c>
      <c r="V372" s="430"/>
    </row>
    <row r="373" spans="1:22" ht="15.75" x14ac:dyDescent="0.25">
      <c r="A373" s="277"/>
      <c r="B373" s="53" t="s">
        <v>287</v>
      </c>
      <c r="C373" s="451">
        <v>22342</v>
      </c>
      <c r="D373" s="30">
        <v>23250</v>
      </c>
      <c r="E373" s="54">
        <f>BEBR2025!B363</f>
        <v>22801</v>
      </c>
      <c r="F373" s="31">
        <f t="shared" si="92"/>
        <v>459</v>
      </c>
      <c r="G373" s="31">
        <f t="shared" si="93"/>
        <v>-449</v>
      </c>
      <c r="H373" s="32">
        <f t="shared" si="94"/>
        <v>2.0544266404081999E-2</v>
      </c>
      <c r="I373" s="32">
        <f t="shared" si="94"/>
        <v>-1.9311827956989248E-2</v>
      </c>
      <c r="J373" s="225"/>
      <c r="L373" s="365" t="s">
        <v>287</v>
      </c>
      <c r="M373" s="428">
        <v>26526</v>
      </c>
      <c r="N373" s="428">
        <v>82</v>
      </c>
      <c r="O373" s="364">
        <v>22342</v>
      </c>
      <c r="P373" s="429">
        <v>2</v>
      </c>
      <c r="Q373" s="429">
        <v>26524</v>
      </c>
      <c r="S373" s="17" t="str">
        <f t="shared" si="97"/>
        <v>Same</v>
      </c>
      <c r="V373" s="428"/>
    </row>
    <row r="374" spans="1:22" ht="15.75" x14ac:dyDescent="0.25">
      <c r="A374" s="277"/>
      <c r="B374" s="53" t="s">
        <v>288</v>
      </c>
      <c r="C374" s="451">
        <v>5689</v>
      </c>
      <c r="D374" s="30">
        <v>6020</v>
      </c>
      <c r="E374" s="54">
        <f>BEBR2025!B364</f>
        <v>5399</v>
      </c>
      <c r="F374" s="31">
        <f t="shared" si="92"/>
        <v>-290</v>
      </c>
      <c r="G374" s="31">
        <f t="shared" si="93"/>
        <v>-621</v>
      </c>
      <c r="H374" s="32">
        <f t="shared" si="94"/>
        <v>-5.0975566883459306E-2</v>
      </c>
      <c r="I374" s="32">
        <f t="shared" si="94"/>
        <v>-0.103156146179402</v>
      </c>
      <c r="J374" s="225"/>
      <c r="L374" s="365" t="s">
        <v>288</v>
      </c>
      <c r="M374" s="428">
        <v>221</v>
      </c>
      <c r="N374" s="428">
        <v>11</v>
      </c>
      <c r="O374" s="364">
        <v>5689</v>
      </c>
      <c r="P374" s="429">
        <v>0</v>
      </c>
      <c r="Q374" s="429">
        <v>221</v>
      </c>
      <c r="S374" s="17" t="str">
        <f t="shared" si="97"/>
        <v>Same</v>
      </c>
      <c r="V374" s="428"/>
    </row>
    <row r="375" spans="1:22" ht="15.75" x14ac:dyDescent="0.25">
      <c r="A375" s="277"/>
      <c r="B375" s="53" t="s">
        <v>289</v>
      </c>
      <c r="C375" s="451">
        <v>19363</v>
      </c>
      <c r="D375" s="30">
        <v>22330</v>
      </c>
      <c r="E375" s="54">
        <f>BEBR2025!B365</f>
        <v>21454</v>
      </c>
      <c r="F375" s="31">
        <f t="shared" si="92"/>
        <v>2091</v>
      </c>
      <c r="G375" s="31">
        <f t="shared" si="93"/>
        <v>-876</v>
      </c>
      <c r="H375" s="32">
        <f t="shared" si="94"/>
        <v>0.10798946444249341</v>
      </c>
      <c r="I375" s="32">
        <f t="shared" si="94"/>
        <v>-3.9229735781459919E-2</v>
      </c>
      <c r="J375" s="225"/>
      <c r="L375" s="365" t="s">
        <v>289</v>
      </c>
      <c r="M375" s="428">
        <v>10163</v>
      </c>
      <c r="N375" s="428">
        <v>474</v>
      </c>
      <c r="O375" s="364">
        <v>19363</v>
      </c>
      <c r="P375" s="429">
        <v>0</v>
      </c>
      <c r="Q375" s="429">
        <v>10163</v>
      </c>
      <c r="S375" s="17" t="str">
        <f t="shared" si="97"/>
        <v>Same</v>
      </c>
      <c r="V375" s="428"/>
    </row>
    <row r="376" spans="1:22" ht="15.75" x14ac:dyDescent="0.25">
      <c r="A376" s="277"/>
      <c r="B376" s="53" t="s">
        <v>290</v>
      </c>
      <c r="C376" s="451">
        <v>2364</v>
      </c>
      <c r="D376" s="30">
        <v>2440</v>
      </c>
      <c r="E376" s="54">
        <f>BEBR2025!B366</f>
        <v>2372</v>
      </c>
      <c r="F376" s="31">
        <f t="shared" si="92"/>
        <v>8</v>
      </c>
      <c r="G376" s="31">
        <f t="shared" si="93"/>
        <v>-68</v>
      </c>
      <c r="H376" s="32">
        <f t="shared" si="94"/>
        <v>3.3840947546531302E-3</v>
      </c>
      <c r="I376" s="32">
        <f t="shared" si="94"/>
        <v>-2.7868852459016394E-2</v>
      </c>
      <c r="J376" s="225"/>
      <c r="L376" s="365" t="s">
        <v>290</v>
      </c>
      <c r="M376" s="428">
        <v>39622</v>
      </c>
      <c r="N376" s="428">
        <v>988</v>
      </c>
      <c r="O376" s="364">
        <v>2364</v>
      </c>
      <c r="P376" s="429">
        <v>0</v>
      </c>
      <c r="Q376" s="429">
        <v>39622</v>
      </c>
      <c r="S376" s="17" t="str">
        <f t="shared" si="97"/>
        <v>Same</v>
      </c>
      <c r="V376" s="428"/>
    </row>
    <row r="377" spans="1:22" ht="15.75" x14ac:dyDescent="0.25">
      <c r="A377" s="277"/>
      <c r="B377" s="53" t="s">
        <v>291</v>
      </c>
      <c r="C377" s="451">
        <v>7233</v>
      </c>
      <c r="D377" s="30">
        <v>7830</v>
      </c>
      <c r="E377" s="54">
        <f>BEBR2025!B367</f>
        <v>7255</v>
      </c>
      <c r="F377" s="31">
        <f t="shared" si="92"/>
        <v>22</v>
      </c>
      <c r="G377" s="31">
        <f t="shared" si="93"/>
        <v>-575</v>
      </c>
      <c r="H377" s="32">
        <f t="shared" si="94"/>
        <v>3.0416148209594911E-3</v>
      </c>
      <c r="I377" s="32">
        <f t="shared" si="94"/>
        <v>-7.3435504469987228E-2</v>
      </c>
      <c r="J377" s="225"/>
      <c r="L377" s="365" t="s">
        <v>291</v>
      </c>
      <c r="M377" s="430" t="s">
        <v>516</v>
      </c>
      <c r="N377" s="430" t="s">
        <v>516</v>
      </c>
      <c r="O377" s="364">
        <v>7233</v>
      </c>
      <c r="P377" s="429" t="s">
        <v>516</v>
      </c>
      <c r="Q377" s="429" t="s">
        <v>516</v>
      </c>
      <c r="S377" s="17" t="str">
        <f t="shared" si="97"/>
        <v>Same</v>
      </c>
      <c r="V377" s="428"/>
    </row>
    <row r="378" spans="1:22" ht="15.75" x14ac:dyDescent="0.25">
      <c r="A378" s="277"/>
      <c r="B378" s="53" t="s">
        <v>19</v>
      </c>
      <c r="C378" s="451">
        <v>1186954</v>
      </c>
      <c r="D378" s="30">
        <v>1212200</v>
      </c>
      <c r="E378" s="54">
        <f>BEBR2025!B368</f>
        <v>1223577</v>
      </c>
      <c r="F378" s="31">
        <f t="shared" si="92"/>
        <v>36623</v>
      </c>
      <c r="G378" s="31">
        <f t="shared" si="93"/>
        <v>11377</v>
      </c>
      <c r="H378" s="32">
        <f t="shared" si="94"/>
        <v>3.085460767645587E-2</v>
      </c>
      <c r="I378" s="32">
        <f t="shared" si="94"/>
        <v>9.3854149480283779E-3</v>
      </c>
      <c r="J378" s="225"/>
      <c r="L378" s="365" t="s">
        <v>143</v>
      </c>
      <c r="M378" s="428">
        <v>107053</v>
      </c>
      <c r="N378" s="428">
        <v>16701</v>
      </c>
      <c r="O378" s="364">
        <v>1186954</v>
      </c>
      <c r="P378" s="429">
        <v>67</v>
      </c>
      <c r="Q378" s="429">
        <v>106986</v>
      </c>
      <c r="S378" s="17" t="str">
        <f t="shared" si="97"/>
        <v>Same</v>
      </c>
      <c r="V378" s="428"/>
    </row>
    <row r="379" spans="1:22" ht="15.75" x14ac:dyDescent="0.25">
      <c r="A379" s="277"/>
      <c r="B379" s="231"/>
      <c r="C379" s="460" t="s">
        <v>516</v>
      </c>
      <c r="D379" s="233"/>
      <c r="E379" s="476" t="str">
        <f>BEBR2025!B369</f>
        <v/>
      </c>
      <c r="F379" s="229"/>
      <c r="G379" s="229"/>
      <c r="H379" s="230"/>
      <c r="I379" s="230"/>
      <c r="J379" s="225"/>
      <c r="L379" s="365" t="s">
        <v>516</v>
      </c>
      <c r="M379" s="428">
        <v>1752</v>
      </c>
      <c r="N379" s="428">
        <v>226</v>
      </c>
      <c r="O379" s="466" t="s">
        <v>516</v>
      </c>
      <c r="P379" s="429">
        <v>0</v>
      </c>
      <c r="Q379" s="429">
        <v>1752</v>
      </c>
      <c r="V379" s="428"/>
    </row>
    <row r="380" spans="1:22" ht="15.75" x14ac:dyDescent="0.25">
      <c r="A380" s="277"/>
      <c r="B380" s="264" t="s">
        <v>647</v>
      </c>
      <c r="C380" s="458">
        <v>82874</v>
      </c>
      <c r="D380" s="260">
        <v>76200</v>
      </c>
      <c r="E380" s="476">
        <f>BEBR2025!B370</f>
        <v>84707</v>
      </c>
      <c r="F380" s="262">
        <f t="shared" ref="F380:F386" si="98">E380-C380</f>
        <v>1833</v>
      </c>
      <c r="G380" s="262">
        <f t="shared" ref="G380:G386" si="99">E380-D380</f>
        <v>8507</v>
      </c>
      <c r="H380" s="263">
        <f t="shared" ref="H380:I386" si="100">F380/C380</f>
        <v>2.2117913941646354E-2</v>
      </c>
      <c r="I380" s="263">
        <f t="shared" si="100"/>
        <v>0.11164041994750656</v>
      </c>
      <c r="J380" s="225"/>
      <c r="L380" s="367" t="s">
        <v>561</v>
      </c>
      <c r="M380" s="428">
        <v>13958</v>
      </c>
      <c r="N380" s="428">
        <v>906</v>
      </c>
      <c r="O380" s="364">
        <v>82874</v>
      </c>
      <c r="P380" s="429">
        <v>0</v>
      </c>
      <c r="Q380" s="429">
        <v>13958</v>
      </c>
      <c r="S380" s="17" t="str">
        <f t="shared" si="97"/>
        <v>Different</v>
      </c>
      <c r="V380" s="430"/>
    </row>
    <row r="381" spans="1:22" ht="15.75" x14ac:dyDescent="0.25">
      <c r="A381" s="277"/>
      <c r="B381" s="53" t="s">
        <v>293</v>
      </c>
      <c r="C381" s="451">
        <v>7107</v>
      </c>
      <c r="D381" s="30">
        <v>6210</v>
      </c>
      <c r="E381" s="54">
        <f>BEBR2025!B371</f>
        <v>7379</v>
      </c>
      <c r="F381" s="31">
        <f t="shared" si="98"/>
        <v>272</v>
      </c>
      <c r="G381" s="31">
        <f t="shared" si="99"/>
        <v>1169</v>
      </c>
      <c r="H381" s="32">
        <f t="shared" si="100"/>
        <v>3.8272126072885888E-2</v>
      </c>
      <c r="I381" s="32">
        <f t="shared" si="100"/>
        <v>0.18824476650563607</v>
      </c>
      <c r="J381" s="225"/>
      <c r="L381" s="365" t="s">
        <v>293</v>
      </c>
      <c r="M381" s="428">
        <v>3127</v>
      </c>
      <c r="N381" s="428">
        <v>160</v>
      </c>
      <c r="O381" s="364">
        <v>7107</v>
      </c>
      <c r="P381" s="429">
        <v>0</v>
      </c>
      <c r="Q381" s="429">
        <v>3127</v>
      </c>
      <c r="S381" s="17" t="str">
        <f t="shared" si="97"/>
        <v>Same</v>
      </c>
      <c r="V381" s="428"/>
    </row>
    <row r="382" spans="1:22" ht="15.75" x14ac:dyDescent="0.25">
      <c r="A382" s="277"/>
      <c r="B382" s="53" t="s">
        <v>294</v>
      </c>
      <c r="C382" s="451">
        <v>790</v>
      </c>
      <c r="D382" s="30">
        <v>760</v>
      </c>
      <c r="E382" s="54">
        <f>BEBR2025!B372</f>
        <v>796</v>
      </c>
      <c r="F382" s="31">
        <f t="shared" si="98"/>
        <v>6</v>
      </c>
      <c r="G382" s="31">
        <f t="shared" si="99"/>
        <v>36</v>
      </c>
      <c r="H382" s="32">
        <f t="shared" si="100"/>
        <v>7.5949367088607592E-3</v>
      </c>
      <c r="I382" s="32">
        <f t="shared" si="100"/>
        <v>4.736842105263158E-2</v>
      </c>
      <c r="J382" s="225"/>
      <c r="L382" s="365" t="s">
        <v>294</v>
      </c>
      <c r="M382" s="428">
        <v>88216</v>
      </c>
      <c r="N382" s="428">
        <v>15409</v>
      </c>
      <c r="O382" s="364">
        <v>790</v>
      </c>
      <c r="P382" s="429">
        <v>67</v>
      </c>
      <c r="Q382" s="429">
        <v>88149</v>
      </c>
      <c r="S382" s="17" t="str">
        <f t="shared" si="97"/>
        <v>Same</v>
      </c>
      <c r="V382" s="428"/>
    </row>
    <row r="383" spans="1:22" ht="15.75" x14ac:dyDescent="0.25">
      <c r="A383" s="277"/>
      <c r="B383" s="53" t="s">
        <v>295</v>
      </c>
      <c r="C383" s="451">
        <v>26444</v>
      </c>
      <c r="D383" s="30">
        <v>25170</v>
      </c>
      <c r="E383" s="54">
        <f>BEBR2025!B373</f>
        <v>26526</v>
      </c>
      <c r="F383" s="31">
        <f t="shared" si="98"/>
        <v>82</v>
      </c>
      <c r="G383" s="31">
        <f t="shared" si="99"/>
        <v>1356</v>
      </c>
      <c r="H383" s="32">
        <f t="shared" si="100"/>
        <v>3.1008924519739826E-3</v>
      </c>
      <c r="I383" s="32">
        <f t="shared" si="100"/>
        <v>5.3873659117997616E-2</v>
      </c>
      <c r="J383" s="225"/>
      <c r="L383" s="365" t="s">
        <v>295</v>
      </c>
      <c r="M383" s="428" t="s">
        <v>516</v>
      </c>
      <c r="N383" s="428" t="s">
        <v>516</v>
      </c>
      <c r="O383" s="364">
        <v>26444</v>
      </c>
      <c r="P383" s="429" t="s">
        <v>516</v>
      </c>
      <c r="Q383" s="429" t="s">
        <v>516</v>
      </c>
      <c r="S383" s="17" t="str">
        <f t="shared" si="97"/>
        <v>Same</v>
      </c>
      <c r="V383" s="428"/>
    </row>
    <row r="384" spans="1:22" ht="15.75" x14ac:dyDescent="0.25">
      <c r="A384" s="277"/>
      <c r="B384" s="53" t="s">
        <v>296</v>
      </c>
      <c r="C384" s="451">
        <v>210</v>
      </c>
      <c r="D384" s="30">
        <v>180</v>
      </c>
      <c r="E384" s="54">
        <f>BEBR2025!B374</f>
        <v>221</v>
      </c>
      <c r="F384" s="31">
        <f t="shared" si="98"/>
        <v>11</v>
      </c>
      <c r="G384" s="31">
        <f t="shared" si="99"/>
        <v>41</v>
      </c>
      <c r="H384" s="32">
        <f t="shared" si="100"/>
        <v>5.2380952380952382E-2</v>
      </c>
      <c r="I384" s="32">
        <f t="shared" si="100"/>
        <v>0.22777777777777777</v>
      </c>
      <c r="J384" s="225"/>
      <c r="L384" s="365" t="s">
        <v>296</v>
      </c>
      <c r="M384" s="428">
        <v>226193</v>
      </c>
      <c r="N384" s="428">
        <v>14525</v>
      </c>
      <c r="O384" s="364">
        <v>210</v>
      </c>
      <c r="P384" s="429">
        <v>1415</v>
      </c>
      <c r="Q384" s="429">
        <v>224778</v>
      </c>
      <c r="S384" s="17" t="str">
        <f t="shared" si="97"/>
        <v>Same</v>
      </c>
      <c r="V384" s="428"/>
    </row>
    <row r="385" spans="1:22" ht="15.75" x14ac:dyDescent="0.25">
      <c r="A385" s="277"/>
      <c r="B385" s="53" t="s">
        <v>297</v>
      </c>
      <c r="C385" s="451">
        <v>9689</v>
      </c>
      <c r="D385" s="30">
        <v>8590</v>
      </c>
      <c r="E385" s="54">
        <f>BEBR2025!B375</f>
        <v>10163</v>
      </c>
      <c r="F385" s="31">
        <f t="shared" si="98"/>
        <v>474</v>
      </c>
      <c r="G385" s="31">
        <f t="shared" si="99"/>
        <v>1573</v>
      </c>
      <c r="H385" s="32">
        <f t="shared" si="100"/>
        <v>4.8921457322737123E-2</v>
      </c>
      <c r="I385" s="32">
        <f t="shared" si="100"/>
        <v>0.1831199068684517</v>
      </c>
      <c r="J385" s="225"/>
      <c r="L385" s="365" t="s">
        <v>297</v>
      </c>
      <c r="M385" s="428">
        <v>447</v>
      </c>
      <c r="N385" s="428">
        <v>-10</v>
      </c>
      <c r="O385" s="364">
        <v>9689</v>
      </c>
      <c r="P385" s="429">
        <v>0</v>
      </c>
      <c r="Q385" s="429">
        <v>447</v>
      </c>
      <c r="S385" s="17" t="str">
        <f t="shared" si="97"/>
        <v>Same</v>
      </c>
      <c r="V385" s="428"/>
    </row>
    <row r="386" spans="1:22" ht="15.75" x14ac:dyDescent="0.25">
      <c r="A386" s="277"/>
      <c r="B386" s="53" t="s">
        <v>19</v>
      </c>
      <c r="C386" s="451">
        <v>38634</v>
      </c>
      <c r="D386" s="30">
        <v>35290</v>
      </c>
      <c r="E386" s="54">
        <f>BEBR2025!B376</f>
        <v>39622</v>
      </c>
      <c r="F386" s="31">
        <f t="shared" si="98"/>
        <v>988</v>
      </c>
      <c r="G386" s="31">
        <f t="shared" si="99"/>
        <v>4332</v>
      </c>
      <c r="H386" s="32">
        <f t="shared" si="100"/>
        <v>2.5573329191903506E-2</v>
      </c>
      <c r="I386" s="32">
        <f t="shared" si="100"/>
        <v>0.12275432133748937</v>
      </c>
      <c r="J386" s="225"/>
      <c r="L386" s="365" t="s">
        <v>143</v>
      </c>
      <c r="M386" s="428">
        <v>31702</v>
      </c>
      <c r="N386" s="428">
        <v>4568</v>
      </c>
      <c r="O386" s="364">
        <v>38634</v>
      </c>
      <c r="P386" s="429">
        <v>0</v>
      </c>
      <c r="Q386" s="429">
        <v>31702</v>
      </c>
      <c r="S386" s="17" t="str">
        <f t="shared" si="97"/>
        <v>Same</v>
      </c>
      <c r="V386" s="428"/>
    </row>
    <row r="387" spans="1:22" ht="15.75" x14ac:dyDescent="0.25">
      <c r="A387" s="277"/>
      <c r="B387" s="231"/>
      <c r="C387" s="460" t="s">
        <v>516</v>
      </c>
      <c r="D387" s="233"/>
      <c r="E387" s="476" t="str">
        <f>BEBR2025!B377</f>
        <v/>
      </c>
      <c r="F387" s="229"/>
      <c r="G387" s="229"/>
      <c r="H387" s="230"/>
      <c r="I387" s="230"/>
      <c r="J387" s="225"/>
      <c r="L387" s="365" t="s">
        <v>516</v>
      </c>
      <c r="M387" s="428">
        <v>14640</v>
      </c>
      <c r="N387" s="428">
        <v>709</v>
      </c>
      <c r="O387" s="466" t="s">
        <v>516</v>
      </c>
      <c r="P387" s="429">
        <v>0</v>
      </c>
      <c r="Q387" s="429">
        <v>14640</v>
      </c>
      <c r="V387" s="428"/>
    </row>
    <row r="388" spans="1:22" ht="15.75" x14ac:dyDescent="0.25">
      <c r="A388" s="277"/>
      <c r="B388" s="264" t="s">
        <v>648</v>
      </c>
      <c r="C388" s="458">
        <v>90352</v>
      </c>
      <c r="D388" s="260">
        <v>85100</v>
      </c>
      <c r="E388" s="476">
        <f>BEBR2025!B378</f>
        <v>107053</v>
      </c>
      <c r="F388" s="262">
        <f>E388-C388</f>
        <v>16701</v>
      </c>
      <c r="G388" s="262">
        <f>E388-D388</f>
        <v>21953</v>
      </c>
      <c r="H388" s="263">
        <f t="shared" ref="H388:I392" si="101">F388/C388</f>
        <v>0.18484372233044094</v>
      </c>
      <c r="I388" s="263">
        <f t="shared" si="101"/>
        <v>0.25796709753231495</v>
      </c>
      <c r="J388" s="225"/>
      <c r="L388" s="367" t="s">
        <v>562</v>
      </c>
      <c r="M388" s="428">
        <v>21553</v>
      </c>
      <c r="N388" s="428">
        <v>631</v>
      </c>
      <c r="O388" s="364">
        <v>90352</v>
      </c>
      <c r="P388" s="429">
        <v>0</v>
      </c>
      <c r="Q388" s="429">
        <v>21553</v>
      </c>
      <c r="S388" s="17" t="str">
        <f t="shared" si="97"/>
        <v>Different</v>
      </c>
      <c r="V388" s="428"/>
    </row>
    <row r="389" spans="1:22" ht="15.75" x14ac:dyDescent="0.25">
      <c r="A389" s="277"/>
      <c r="B389" s="53" t="s">
        <v>299</v>
      </c>
      <c r="C389" s="451">
        <v>1526</v>
      </c>
      <c r="D389" s="30">
        <v>1320</v>
      </c>
      <c r="E389" s="54">
        <f>BEBR2025!B379</f>
        <v>1752</v>
      </c>
      <c r="F389" s="31">
        <f>E389-C389</f>
        <v>226</v>
      </c>
      <c r="G389" s="31">
        <f>E389-D389</f>
        <v>432</v>
      </c>
      <c r="H389" s="32">
        <f t="shared" si="101"/>
        <v>0.14809960681520315</v>
      </c>
      <c r="I389" s="32">
        <f t="shared" si="101"/>
        <v>0.32727272727272727</v>
      </c>
      <c r="J389" s="225"/>
      <c r="L389" s="365" t="s">
        <v>299</v>
      </c>
      <c r="M389" s="428">
        <v>746</v>
      </c>
      <c r="N389" s="428">
        <v>162</v>
      </c>
      <c r="O389" s="364">
        <v>1526</v>
      </c>
      <c r="P389" s="429">
        <v>0</v>
      </c>
      <c r="Q389" s="429">
        <v>746</v>
      </c>
      <c r="S389" s="17" t="str">
        <f t="shared" si="97"/>
        <v>Same</v>
      </c>
      <c r="V389" s="428"/>
    </row>
    <row r="390" spans="1:22" ht="15.75" x14ac:dyDescent="0.25">
      <c r="A390" s="277"/>
      <c r="B390" s="53" t="s">
        <v>300</v>
      </c>
      <c r="C390" s="451">
        <v>13052</v>
      </c>
      <c r="D390" s="30">
        <v>12920</v>
      </c>
      <c r="E390" s="54">
        <f>BEBR2025!B380</f>
        <v>13958</v>
      </c>
      <c r="F390" s="31">
        <f>E390-C390</f>
        <v>906</v>
      </c>
      <c r="G390" s="31">
        <f>E390-D390</f>
        <v>1038</v>
      </c>
      <c r="H390" s="32">
        <f t="shared" si="101"/>
        <v>6.9414649095924E-2</v>
      </c>
      <c r="I390" s="32">
        <f t="shared" si="101"/>
        <v>8.0340557275541791E-2</v>
      </c>
      <c r="J390" s="225"/>
      <c r="L390" s="365" t="s">
        <v>300</v>
      </c>
      <c r="M390" s="428">
        <v>4457</v>
      </c>
      <c r="N390" s="428">
        <v>475</v>
      </c>
      <c r="O390" s="364">
        <v>13052</v>
      </c>
      <c r="P390" s="429">
        <v>0</v>
      </c>
      <c r="Q390" s="429">
        <v>4457</v>
      </c>
      <c r="S390" s="17" t="str">
        <f t="shared" si="97"/>
        <v>Same</v>
      </c>
      <c r="V390" s="428"/>
    </row>
    <row r="391" spans="1:22" ht="15.75" x14ac:dyDescent="0.25">
      <c r="A391" s="277"/>
      <c r="B391" s="53" t="s">
        <v>301</v>
      </c>
      <c r="C391" s="451">
        <v>2967</v>
      </c>
      <c r="D391" s="30">
        <v>3040</v>
      </c>
      <c r="E391" s="54">
        <f>BEBR2025!B381</f>
        <v>3127</v>
      </c>
      <c r="F391" s="31">
        <f>E391-C391</f>
        <v>160</v>
      </c>
      <c r="G391" s="31">
        <f>E391-D391</f>
        <v>87</v>
      </c>
      <c r="H391" s="32">
        <f t="shared" si="101"/>
        <v>5.3926525109538256E-2</v>
      </c>
      <c r="I391" s="32">
        <f t="shared" si="101"/>
        <v>2.8618421052631578E-2</v>
      </c>
      <c r="J391" s="225"/>
      <c r="L391" s="365" t="s">
        <v>301</v>
      </c>
      <c r="M391" s="428">
        <v>17119</v>
      </c>
      <c r="N391" s="428">
        <v>1347</v>
      </c>
      <c r="O391" s="364">
        <v>2967</v>
      </c>
      <c r="P391" s="429">
        <v>0</v>
      </c>
      <c r="Q391" s="429">
        <v>17119</v>
      </c>
      <c r="S391" s="17" t="str">
        <f t="shared" si="97"/>
        <v>Same</v>
      </c>
      <c r="V391" s="428"/>
    </row>
    <row r="392" spans="1:22" ht="15.75" x14ac:dyDescent="0.25">
      <c r="A392" s="277"/>
      <c r="B392" s="53" t="s">
        <v>19</v>
      </c>
      <c r="C392" s="451">
        <v>72807</v>
      </c>
      <c r="D392" s="30">
        <v>67800</v>
      </c>
      <c r="E392" s="54">
        <f>BEBR2025!B382</f>
        <v>88216</v>
      </c>
      <c r="F392" s="31">
        <f>E392-C392</f>
        <v>15409</v>
      </c>
      <c r="G392" s="31">
        <f>E392-D392</f>
        <v>20416</v>
      </c>
      <c r="H392" s="32">
        <f t="shared" si="101"/>
        <v>0.21164173774499706</v>
      </c>
      <c r="I392" s="32">
        <f t="shared" si="101"/>
        <v>0.30112094395280237</v>
      </c>
      <c r="J392" s="225"/>
      <c r="L392" s="365" t="s">
        <v>143</v>
      </c>
      <c r="M392" s="428">
        <v>733</v>
      </c>
      <c r="N392" s="428">
        <v>-4</v>
      </c>
      <c r="O392" s="364">
        <v>72807</v>
      </c>
      <c r="P392" s="429">
        <v>0</v>
      </c>
      <c r="Q392" s="429">
        <v>733</v>
      </c>
      <c r="S392" s="17" t="str">
        <f t="shared" si="97"/>
        <v>Same</v>
      </c>
      <c r="V392" s="428"/>
    </row>
    <row r="393" spans="1:22" ht="15.75" x14ac:dyDescent="0.25">
      <c r="A393" s="277"/>
      <c r="B393" s="231"/>
      <c r="C393" s="458" t="s">
        <v>516</v>
      </c>
      <c r="D393" s="233"/>
      <c r="E393" s="476" t="str">
        <f>BEBR2025!B383</f>
        <v/>
      </c>
      <c r="F393" s="229"/>
      <c r="G393" s="229"/>
      <c r="H393" s="230"/>
      <c r="I393" s="230"/>
      <c r="J393" s="225"/>
      <c r="L393" s="365" t="s">
        <v>516</v>
      </c>
      <c r="M393" s="428">
        <v>5105</v>
      </c>
      <c r="N393" s="428">
        <v>353</v>
      </c>
      <c r="O393" s="364" t="s">
        <v>516</v>
      </c>
      <c r="P393" s="429">
        <v>0</v>
      </c>
      <c r="Q393" s="429">
        <v>5105</v>
      </c>
      <c r="V393" s="428"/>
    </row>
    <row r="394" spans="1:22" ht="15.75" x14ac:dyDescent="0.25">
      <c r="A394" s="277"/>
      <c r="B394" s="264" t="s">
        <v>649</v>
      </c>
      <c r="C394" s="458">
        <v>211668</v>
      </c>
      <c r="D394" s="260">
        <v>201500</v>
      </c>
      <c r="E394" s="476">
        <f>BEBR2025!B384</f>
        <v>226193</v>
      </c>
      <c r="F394" s="262">
        <f t="shared" ref="F394:F404" si="102">E394-C394</f>
        <v>14525</v>
      </c>
      <c r="G394" s="262">
        <f t="shared" ref="G394:G404" si="103">E394-D394</f>
        <v>24693</v>
      </c>
      <c r="H394" s="263">
        <f t="shared" ref="H394:I404" si="104">F394/C394</f>
        <v>6.8621614981952864E-2</v>
      </c>
      <c r="I394" s="263">
        <f t="shared" si="104"/>
        <v>0.12254590570719603</v>
      </c>
      <c r="J394" s="225"/>
      <c r="L394" s="367" t="s">
        <v>563</v>
      </c>
      <c r="M394" s="428">
        <v>129691</v>
      </c>
      <c r="N394" s="428">
        <v>6294</v>
      </c>
      <c r="O394" s="364">
        <v>211668</v>
      </c>
      <c r="P394" s="429">
        <v>1415</v>
      </c>
      <c r="Q394" s="429">
        <v>128276</v>
      </c>
      <c r="S394" s="17" t="str">
        <f t="shared" si="97"/>
        <v>Different</v>
      </c>
      <c r="V394" s="428"/>
    </row>
    <row r="395" spans="1:22" ht="15.75" x14ac:dyDescent="0.25">
      <c r="A395" s="277"/>
      <c r="B395" s="53" t="s">
        <v>303</v>
      </c>
      <c r="C395" s="451">
        <v>457</v>
      </c>
      <c r="D395" s="30">
        <v>420</v>
      </c>
      <c r="E395" s="54">
        <f>BEBR2025!B385</f>
        <v>447</v>
      </c>
      <c r="F395" s="31">
        <f t="shared" si="102"/>
        <v>-10</v>
      </c>
      <c r="G395" s="31">
        <f t="shared" si="103"/>
        <v>27</v>
      </c>
      <c r="H395" s="32">
        <f t="shared" si="104"/>
        <v>-2.1881838074398249E-2</v>
      </c>
      <c r="I395" s="32">
        <f t="shared" si="104"/>
        <v>6.4285714285714279E-2</v>
      </c>
      <c r="J395" s="225"/>
      <c r="L395" s="365" t="s">
        <v>303</v>
      </c>
      <c r="M395" s="430" t="s">
        <v>516</v>
      </c>
      <c r="N395" s="430" t="s">
        <v>516</v>
      </c>
      <c r="O395" s="364">
        <v>457</v>
      </c>
      <c r="P395" s="429" t="s">
        <v>516</v>
      </c>
      <c r="Q395" s="429" t="s">
        <v>516</v>
      </c>
      <c r="S395" s="17" t="str">
        <f t="shared" si="97"/>
        <v>Same</v>
      </c>
      <c r="V395" s="428"/>
    </row>
    <row r="396" spans="1:22" ht="15.75" x14ac:dyDescent="0.25">
      <c r="A396" s="277"/>
      <c r="B396" s="53" t="s">
        <v>304</v>
      </c>
      <c r="C396" s="451">
        <v>27134</v>
      </c>
      <c r="D396" s="30">
        <v>25680</v>
      </c>
      <c r="E396" s="54">
        <f>BEBR2025!B386</f>
        <v>31702</v>
      </c>
      <c r="F396" s="31">
        <f t="shared" si="102"/>
        <v>4568</v>
      </c>
      <c r="G396" s="31">
        <f t="shared" si="103"/>
        <v>6022</v>
      </c>
      <c r="H396" s="32">
        <f t="shared" si="104"/>
        <v>0.168349671998231</v>
      </c>
      <c r="I396" s="32">
        <f t="shared" si="104"/>
        <v>0.23450155763239874</v>
      </c>
      <c r="J396" s="225"/>
      <c r="L396" s="365" t="s">
        <v>304</v>
      </c>
      <c r="M396" s="428">
        <v>40314</v>
      </c>
      <c r="N396" s="428">
        <v>670</v>
      </c>
      <c r="O396" s="364">
        <v>27134</v>
      </c>
      <c r="P396" s="429">
        <v>1850</v>
      </c>
      <c r="Q396" s="429">
        <v>38464</v>
      </c>
      <c r="S396" s="17" t="str">
        <f t="shared" si="97"/>
        <v>Same</v>
      </c>
      <c r="V396" s="428"/>
    </row>
    <row r="397" spans="1:22" ht="15.75" x14ac:dyDescent="0.25">
      <c r="A397" s="277"/>
      <c r="B397" s="53" t="s">
        <v>305</v>
      </c>
      <c r="C397" s="451">
        <v>13931</v>
      </c>
      <c r="D397" s="30">
        <v>13440</v>
      </c>
      <c r="E397" s="54">
        <f>BEBR2025!B387</f>
        <v>14640</v>
      </c>
      <c r="F397" s="31">
        <f t="shared" si="102"/>
        <v>709</v>
      </c>
      <c r="G397" s="31">
        <f t="shared" si="103"/>
        <v>1200</v>
      </c>
      <c r="H397" s="32">
        <f t="shared" si="104"/>
        <v>5.0893690330916661E-2</v>
      </c>
      <c r="I397" s="32">
        <f t="shared" si="104"/>
        <v>8.9285714285714288E-2</v>
      </c>
      <c r="J397" s="225"/>
      <c r="L397" s="365" t="s">
        <v>305</v>
      </c>
      <c r="M397" s="428">
        <v>5456</v>
      </c>
      <c r="N397" s="428">
        <v>202</v>
      </c>
      <c r="O397" s="364">
        <v>13931</v>
      </c>
      <c r="P397" s="429">
        <v>0</v>
      </c>
      <c r="Q397" s="429">
        <v>5456</v>
      </c>
      <c r="S397" s="17" t="str">
        <f t="shared" si="97"/>
        <v>Same</v>
      </c>
      <c r="V397" s="428"/>
    </row>
    <row r="398" spans="1:22" ht="15.75" x14ac:dyDescent="0.25">
      <c r="A398" s="277"/>
      <c r="B398" s="53" t="s">
        <v>306</v>
      </c>
      <c r="C398" s="451">
        <v>20922</v>
      </c>
      <c r="D398" s="30">
        <v>20940</v>
      </c>
      <c r="E398" s="54">
        <f>BEBR2025!B388</f>
        <v>21553</v>
      </c>
      <c r="F398" s="31">
        <f t="shared" si="102"/>
        <v>631</v>
      </c>
      <c r="G398" s="31">
        <f t="shared" si="103"/>
        <v>613</v>
      </c>
      <c r="H398" s="32">
        <f t="shared" si="104"/>
        <v>3.0159640569735208E-2</v>
      </c>
      <c r="I398" s="32">
        <f t="shared" si="104"/>
        <v>2.9274116523400191E-2</v>
      </c>
      <c r="J398" s="225"/>
      <c r="L398" s="365" t="s">
        <v>306</v>
      </c>
      <c r="M398" s="428">
        <v>34858</v>
      </c>
      <c r="N398" s="428">
        <v>468</v>
      </c>
      <c r="O398" s="364">
        <v>20922</v>
      </c>
      <c r="P398" s="429">
        <v>1850</v>
      </c>
      <c r="Q398" s="429">
        <v>33008</v>
      </c>
      <c r="S398" s="17" t="str">
        <f t="shared" si="97"/>
        <v>Same</v>
      </c>
      <c r="V398" s="430"/>
    </row>
    <row r="399" spans="1:22" ht="15.75" x14ac:dyDescent="0.25">
      <c r="A399" s="277"/>
      <c r="B399" s="53" t="s">
        <v>307</v>
      </c>
      <c r="C399" s="451">
        <v>584</v>
      </c>
      <c r="D399" s="30">
        <v>580</v>
      </c>
      <c r="E399" s="54">
        <f>BEBR2025!B389</f>
        <v>746</v>
      </c>
      <c r="F399" s="31">
        <f t="shared" si="102"/>
        <v>162</v>
      </c>
      <c r="G399" s="31">
        <f t="shared" si="103"/>
        <v>166</v>
      </c>
      <c r="H399" s="32">
        <f t="shared" si="104"/>
        <v>0.2773972602739726</v>
      </c>
      <c r="I399" s="32">
        <f t="shared" si="104"/>
        <v>0.28620689655172415</v>
      </c>
      <c r="J399" s="225"/>
      <c r="L399" s="365" t="s">
        <v>307</v>
      </c>
      <c r="M399" s="430" t="s">
        <v>516</v>
      </c>
      <c r="N399" s="430" t="s">
        <v>516</v>
      </c>
      <c r="O399" s="364">
        <v>584</v>
      </c>
      <c r="P399" s="429" t="s">
        <v>516</v>
      </c>
      <c r="Q399" s="429" t="s">
        <v>516</v>
      </c>
      <c r="S399" s="17" t="str">
        <f t="shared" si="97"/>
        <v>Same</v>
      </c>
      <c r="V399" s="428"/>
    </row>
    <row r="400" spans="1:22" ht="15.75" x14ac:dyDescent="0.25">
      <c r="A400" s="277"/>
      <c r="B400" s="53" t="s">
        <v>308</v>
      </c>
      <c r="C400" s="451">
        <v>3982</v>
      </c>
      <c r="D400" s="30">
        <v>4010</v>
      </c>
      <c r="E400" s="54">
        <f>BEBR2025!B390</f>
        <v>4457</v>
      </c>
      <c r="F400" s="31">
        <f t="shared" si="102"/>
        <v>475</v>
      </c>
      <c r="G400" s="31">
        <f t="shared" si="103"/>
        <v>447</v>
      </c>
      <c r="H400" s="32">
        <f t="shared" si="104"/>
        <v>0.11928679055750879</v>
      </c>
      <c r="I400" s="32">
        <f t="shared" si="104"/>
        <v>0.1114713216957606</v>
      </c>
      <c r="J400" s="225"/>
      <c r="L400" s="365" t="s">
        <v>308</v>
      </c>
      <c r="M400" s="428">
        <v>1536045</v>
      </c>
      <c r="N400" s="428">
        <v>106137</v>
      </c>
      <c r="O400" s="364">
        <v>3982</v>
      </c>
      <c r="P400" s="429">
        <v>3613</v>
      </c>
      <c r="Q400" s="429">
        <v>1532432</v>
      </c>
      <c r="S400" s="17" t="str">
        <f t="shared" si="97"/>
        <v>Same</v>
      </c>
      <c r="V400" s="428"/>
    </row>
    <row r="401" spans="1:22" ht="15.75" x14ac:dyDescent="0.25">
      <c r="A401" s="277"/>
      <c r="B401" s="53" t="s">
        <v>309</v>
      </c>
      <c r="C401" s="451">
        <v>15772</v>
      </c>
      <c r="D401" s="30">
        <v>14690</v>
      </c>
      <c r="E401" s="54">
        <f>BEBR2025!B391</f>
        <v>17119</v>
      </c>
      <c r="F401" s="31">
        <f t="shared" si="102"/>
        <v>1347</v>
      </c>
      <c r="G401" s="31">
        <f t="shared" si="103"/>
        <v>2429</v>
      </c>
      <c r="H401" s="32">
        <f t="shared" si="104"/>
        <v>8.5404514329190967E-2</v>
      </c>
      <c r="I401" s="32">
        <f t="shared" si="104"/>
        <v>0.1653505786249149</v>
      </c>
      <c r="J401" s="225"/>
      <c r="L401" s="365" t="s">
        <v>309</v>
      </c>
      <c r="M401" s="428">
        <v>66580</v>
      </c>
      <c r="N401" s="428">
        <v>11707</v>
      </c>
      <c r="O401" s="364">
        <v>15772</v>
      </c>
      <c r="P401" s="429">
        <v>0</v>
      </c>
      <c r="Q401" s="429">
        <v>66580</v>
      </c>
      <c r="S401" s="17" t="str">
        <f t="shared" si="97"/>
        <v>Same</v>
      </c>
      <c r="V401" s="428"/>
    </row>
    <row r="402" spans="1:22" ht="15.75" x14ac:dyDescent="0.25">
      <c r="A402" s="277"/>
      <c r="B402" s="53" t="s">
        <v>310</v>
      </c>
      <c r="C402" s="451">
        <v>737</v>
      </c>
      <c r="D402" s="30">
        <v>840</v>
      </c>
      <c r="E402" s="54">
        <f>BEBR2025!B392</f>
        <v>733</v>
      </c>
      <c r="F402" s="31">
        <f t="shared" si="102"/>
        <v>-4</v>
      </c>
      <c r="G402" s="31">
        <f t="shared" si="103"/>
        <v>-107</v>
      </c>
      <c r="H402" s="32">
        <f t="shared" si="104"/>
        <v>-5.4274084124830389E-3</v>
      </c>
      <c r="I402" s="32">
        <f t="shared" si="104"/>
        <v>-0.12738095238095237</v>
      </c>
      <c r="J402" s="225"/>
      <c r="L402" s="365" t="s">
        <v>310</v>
      </c>
      <c r="M402" s="428">
        <v>14</v>
      </c>
      <c r="N402" s="428">
        <v>-15</v>
      </c>
      <c r="O402" s="364">
        <v>737</v>
      </c>
      <c r="P402" s="429">
        <v>0</v>
      </c>
      <c r="Q402" s="429">
        <v>14</v>
      </c>
      <c r="S402" s="17" t="str">
        <f t="shared" si="97"/>
        <v>Same</v>
      </c>
      <c r="V402" s="430"/>
    </row>
    <row r="403" spans="1:22" ht="15.75" x14ac:dyDescent="0.25">
      <c r="A403" s="277"/>
      <c r="B403" s="53" t="s">
        <v>311</v>
      </c>
      <c r="C403" s="451">
        <v>4752</v>
      </c>
      <c r="D403" s="30">
        <v>5340</v>
      </c>
      <c r="E403" s="54">
        <f>BEBR2025!B393</f>
        <v>5105</v>
      </c>
      <c r="F403" s="31">
        <f t="shared" si="102"/>
        <v>353</v>
      </c>
      <c r="G403" s="31">
        <f t="shared" si="103"/>
        <v>-235</v>
      </c>
      <c r="H403" s="32">
        <f t="shared" si="104"/>
        <v>7.4284511784511786E-2</v>
      </c>
      <c r="I403" s="32">
        <f t="shared" si="104"/>
        <v>-4.4007490636704123E-2</v>
      </c>
      <c r="J403" s="225"/>
      <c r="L403" s="365" t="s">
        <v>311</v>
      </c>
      <c r="M403" s="428">
        <v>7214</v>
      </c>
      <c r="N403" s="428">
        <v>182</v>
      </c>
      <c r="O403" s="364">
        <v>4752</v>
      </c>
      <c r="P403" s="429">
        <v>0</v>
      </c>
      <c r="Q403" s="429">
        <v>7214</v>
      </c>
      <c r="S403" s="17" t="str">
        <f t="shared" si="97"/>
        <v>Same</v>
      </c>
      <c r="V403" s="428"/>
    </row>
    <row r="404" spans="1:22" ht="15.75" x14ac:dyDescent="0.25">
      <c r="A404" s="277"/>
      <c r="B404" s="53" t="s">
        <v>19</v>
      </c>
      <c r="C404" s="451">
        <v>123397</v>
      </c>
      <c r="D404" s="30">
        <v>115580</v>
      </c>
      <c r="E404" s="54">
        <f>BEBR2025!B394</f>
        <v>129691</v>
      </c>
      <c r="F404" s="31">
        <f t="shared" si="102"/>
        <v>6294</v>
      </c>
      <c r="G404" s="31">
        <f t="shared" si="103"/>
        <v>14111</v>
      </c>
      <c r="H404" s="32">
        <f t="shared" si="104"/>
        <v>5.1006102255322254E-2</v>
      </c>
      <c r="I404" s="32">
        <f t="shared" si="104"/>
        <v>0.12208859664301783</v>
      </c>
      <c r="J404" s="225"/>
      <c r="L404" s="365" t="s">
        <v>143</v>
      </c>
      <c r="M404" s="428">
        <v>3328</v>
      </c>
      <c r="N404" s="428">
        <v>979</v>
      </c>
      <c r="O404" s="364">
        <v>123397</v>
      </c>
      <c r="P404" s="429">
        <v>0</v>
      </c>
      <c r="Q404" s="429">
        <v>3328</v>
      </c>
      <c r="S404" s="17" t="str">
        <f t="shared" si="97"/>
        <v>Same</v>
      </c>
      <c r="V404" s="428"/>
    </row>
    <row r="405" spans="1:22" ht="15.75" x14ac:dyDescent="0.25">
      <c r="A405" s="277"/>
      <c r="B405" s="231"/>
      <c r="C405" s="458"/>
      <c r="D405" s="233"/>
      <c r="E405" s="476"/>
      <c r="F405" s="229"/>
      <c r="G405" s="229"/>
      <c r="H405" s="230"/>
      <c r="I405" s="230"/>
      <c r="J405" s="225"/>
      <c r="L405" s="365"/>
      <c r="M405" s="428">
        <v>2595</v>
      </c>
      <c r="N405" s="428">
        <v>-90</v>
      </c>
      <c r="O405" s="364"/>
      <c r="P405" s="429">
        <v>0</v>
      </c>
      <c r="Q405" s="429">
        <v>2595</v>
      </c>
      <c r="V405" s="428"/>
    </row>
    <row r="406" spans="1:22" ht="15.75" x14ac:dyDescent="0.25">
      <c r="A406" s="277"/>
      <c r="B406" s="231"/>
      <c r="C406" s="460" t="s">
        <v>516</v>
      </c>
      <c r="D406" s="233"/>
      <c r="E406" s="476" t="str">
        <f>BEBR2025!B395</f>
        <v/>
      </c>
      <c r="F406" s="229"/>
      <c r="G406" s="229"/>
      <c r="H406" s="230"/>
      <c r="I406" s="230"/>
      <c r="J406" s="225"/>
      <c r="L406" s="365" t="s">
        <v>516</v>
      </c>
      <c r="M406" s="428">
        <v>21</v>
      </c>
      <c r="N406" s="428">
        <v>-3</v>
      </c>
      <c r="O406" s="466" t="s">
        <v>516</v>
      </c>
      <c r="P406" s="429">
        <v>0</v>
      </c>
      <c r="Q406" s="429">
        <v>21</v>
      </c>
      <c r="V406" s="428"/>
    </row>
    <row r="407" spans="1:22" ht="15.75" x14ac:dyDescent="0.25">
      <c r="A407" s="277"/>
      <c r="B407" s="264" t="s">
        <v>650</v>
      </c>
      <c r="C407" s="458">
        <v>39644</v>
      </c>
      <c r="D407" s="260">
        <v>41800</v>
      </c>
      <c r="E407" s="476">
        <f>BEBR2025!B396</f>
        <v>40314</v>
      </c>
      <c r="F407" s="262">
        <f>E407-C407</f>
        <v>670</v>
      </c>
      <c r="G407" s="262">
        <f>E407-D407</f>
        <v>-1486</v>
      </c>
      <c r="H407" s="263">
        <f t="shared" ref="H407:I409" si="105">F407/C407</f>
        <v>1.6900413681767732E-2</v>
      </c>
      <c r="I407" s="263">
        <f t="shared" si="105"/>
        <v>-3.5550239234449763E-2</v>
      </c>
      <c r="J407" s="225"/>
      <c r="L407" s="367" t="s">
        <v>564</v>
      </c>
      <c r="M407" s="428">
        <v>20141</v>
      </c>
      <c r="N407" s="428">
        <v>598</v>
      </c>
      <c r="O407" s="364">
        <v>39644</v>
      </c>
      <c r="P407" s="429">
        <v>0</v>
      </c>
      <c r="Q407" s="429">
        <v>20141</v>
      </c>
      <c r="S407" s="17" t="str">
        <f t="shared" ref="S407:S470" si="106">IF(L407=B407,"Same","Different")</f>
        <v>Different</v>
      </c>
      <c r="V407" s="428"/>
    </row>
    <row r="408" spans="1:22" ht="15.75" x14ac:dyDescent="0.25">
      <c r="A408" s="277"/>
      <c r="B408" s="53" t="s">
        <v>313</v>
      </c>
      <c r="C408" s="451">
        <v>5254</v>
      </c>
      <c r="D408" s="30">
        <v>5600</v>
      </c>
      <c r="E408" s="54">
        <f>BEBR2025!B397</f>
        <v>5456</v>
      </c>
      <c r="F408" s="31">
        <f>E408-C408</f>
        <v>202</v>
      </c>
      <c r="G408" s="31">
        <f>E408-D408</f>
        <v>-144</v>
      </c>
      <c r="H408" s="32">
        <f t="shared" si="105"/>
        <v>3.8446897601827179E-2</v>
      </c>
      <c r="I408" s="32">
        <f t="shared" si="105"/>
        <v>-2.5714285714285714E-2</v>
      </c>
      <c r="J408" s="225"/>
      <c r="L408" s="365" t="s">
        <v>313</v>
      </c>
      <c r="M408" s="428">
        <v>5629</v>
      </c>
      <c r="N408" s="428">
        <v>2113</v>
      </c>
      <c r="O408" s="364">
        <v>5254</v>
      </c>
      <c r="P408" s="429">
        <v>0</v>
      </c>
      <c r="Q408" s="429">
        <v>5629</v>
      </c>
      <c r="S408" s="17" t="str">
        <f t="shared" si="106"/>
        <v>Same</v>
      </c>
      <c r="V408" s="428"/>
    </row>
    <row r="409" spans="1:22" ht="15.75" x14ac:dyDescent="0.25">
      <c r="A409" s="277"/>
      <c r="B409" s="53" t="s">
        <v>19</v>
      </c>
      <c r="C409" s="451">
        <v>34390</v>
      </c>
      <c r="D409" s="30">
        <v>36210</v>
      </c>
      <c r="E409" s="54">
        <f>BEBR2025!B398</f>
        <v>34858</v>
      </c>
      <c r="F409" s="31">
        <f>E409-C409</f>
        <v>468</v>
      </c>
      <c r="G409" s="31">
        <f>E409-D409</f>
        <v>-1352</v>
      </c>
      <c r="H409" s="32">
        <f t="shared" si="105"/>
        <v>1.3608607153242221E-2</v>
      </c>
      <c r="I409" s="32">
        <f t="shared" si="105"/>
        <v>-3.7337752002209332E-2</v>
      </c>
      <c r="J409" s="225"/>
      <c r="L409" s="365" t="s">
        <v>143</v>
      </c>
      <c r="M409" s="428">
        <v>51209</v>
      </c>
      <c r="N409" s="428">
        <v>3914</v>
      </c>
      <c r="O409" s="364">
        <v>34390</v>
      </c>
      <c r="P409" s="429">
        <v>0</v>
      </c>
      <c r="Q409" s="429">
        <v>51209</v>
      </c>
      <c r="S409" s="17" t="str">
        <f t="shared" si="106"/>
        <v>Same</v>
      </c>
      <c r="V409" s="428"/>
    </row>
    <row r="410" spans="1:22" ht="15.75" x14ac:dyDescent="0.25">
      <c r="A410" s="277"/>
      <c r="B410" s="231"/>
      <c r="C410" s="460" t="s">
        <v>516</v>
      </c>
      <c r="D410" s="233"/>
      <c r="E410" s="476" t="str">
        <f>BEBR2025!B399</f>
        <v/>
      </c>
      <c r="F410" s="229"/>
      <c r="G410" s="229"/>
      <c r="H410" s="230"/>
      <c r="I410" s="230"/>
      <c r="J410" s="225"/>
      <c r="L410" s="365" t="s">
        <v>516</v>
      </c>
      <c r="M410" s="428">
        <v>340681</v>
      </c>
      <c r="N410" s="428">
        <v>33108</v>
      </c>
      <c r="O410" s="466" t="s">
        <v>516</v>
      </c>
      <c r="P410" s="429">
        <v>682</v>
      </c>
      <c r="Q410" s="429">
        <v>339999</v>
      </c>
      <c r="V410" s="428"/>
    </row>
    <row r="411" spans="1:22" ht="15.75" x14ac:dyDescent="0.25">
      <c r="A411" s="277"/>
      <c r="B411" s="264" t="s">
        <v>651</v>
      </c>
      <c r="C411" s="458">
        <v>1429908</v>
      </c>
      <c r="D411" s="260">
        <v>1386100</v>
      </c>
      <c r="E411" s="476">
        <f>BEBR2025!B400</f>
        <v>1536045</v>
      </c>
      <c r="F411" s="262">
        <f t="shared" ref="F411:F425" si="107">E411-C411</f>
        <v>106137</v>
      </c>
      <c r="G411" s="262">
        <f t="shared" ref="G411:G425" si="108">E411-D411</f>
        <v>149945</v>
      </c>
      <c r="H411" s="263">
        <f t="shared" ref="H411:I425" si="109">F411/C411</f>
        <v>7.4226453729890313E-2</v>
      </c>
      <c r="I411" s="263">
        <f t="shared" si="109"/>
        <v>0.10817762066228988</v>
      </c>
      <c r="J411" s="225"/>
      <c r="L411" s="367" t="s">
        <v>565</v>
      </c>
      <c r="M411" s="428">
        <v>3186</v>
      </c>
      <c r="N411" s="428">
        <v>156</v>
      </c>
      <c r="O411" s="364">
        <v>1429908</v>
      </c>
      <c r="P411" s="429">
        <v>0</v>
      </c>
      <c r="Q411" s="429">
        <v>3186</v>
      </c>
      <c r="S411" s="17" t="str">
        <f t="shared" si="106"/>
        <v>Different</v>
      </c>
      <c r="V411" s="428"/>
    </row>
    <row r="412" spans="1:22" ht="15.75" x14ac:dyDescent="0.25">
      <c r="A412" s="277"/>
      <c r="B412" s="53" t="s">
        <v>315</v>
      </c>
      <c r="C412" s="451">
        <v>54873</v>
      </c>
      <c r="D412" s="30">
        <v>52400</v>
      </c>
      <c r="E412" s="54">
        <f>BEBR2025!B401</f>
        <v>66580</v>
      </c>
      <c r="F412" s="31">
        <f t="shared" si="107"/>
        <v>11707</v>
      </c>
      <c r="G412" s="31">
        <f t="shared" si="108"/>
        <v>14180</v>
      </c>
      <c r="H412" s="32">
        <f t="shared" si="109"/>
        <v>0.21334718349643722</v>
      </c>
      <c r="I412" s="32">
        <f t="shared" si="109"/>
        <v>0.27061068702290075</v>
      </c>
      <c r="J412" s="225"/>
      <c r="L412" s="365" t="s">
        <v>315</v>
      </c>
      <c r="M412" s="428">
        <v>52479</v>
      </c>
      <c r="N412" s="428">
        <v>5515</v>
      </c>
      <c r="O412" s="364">
        <v>54873</v>
      </c>
      <c r="P412" s="429">
        <v>0</v>
      </c>
      <c r="Q412" s="429">
        <v>52479</v>
      </c>
      <c r="S412" s="17" t="str">
        <f t="shared" si="106"/>
        <v>Same</v>
      </c>
      <c r="V412" s="428"/>
    </row>
    <row r="413" spans="1:22" ht="15.75" x14ac:dyDescent="0.25">
      <c r="A413" s="277"/>
      <c r="B413" s="53" t="s">
        <v>316</v>
      </c>
      <c r="C413" s="451">
        <v>29</v>
      </c>
      <c r="D413" s="30">
        <v>20</v>
      </c>
      <c r="E413" s="54">
        <f>BEBR2025!B402</f>
        <v>14</v>
      </c>
      <c r="F413" s="31">
        <f t="shared" si="107"/>
        <v>-15</v>
      </c>
      <c r="G413" s="31">
        <f t="shared" si="108"/>
        <v>-6</v>
      </c>
      <c r="H413" s="32">
        <f t="shared" si="109"/>
        <v>-0.51724137931034486</v>
      </c>
      <c r="I413" s="32">
        <f t="shared" si="109"/>
        <v>-0.3</v>
      </c>
      <c r="J413" s="225"/>
      <c r="L413" s="365" t="s">
        <v>316</v>
      </c>
      <c r="M413" s="428">
        <v>30600</v>
      </c>
      <c r="N413" s="428">
        <v>805</v>
      </c>
      <c r="O413" s="364">
        <v>29</v>
      </c>
      <c r="P413" s="429">
        <v>0</v>
      </c>
      <c r="Q413" s="429">
        <v>30600</v>
      </c>
      <c r="S413" s="17" t="str">
        <f t="shared" si="106"/>
        <v>Same</v>
      </c>
      <c r="V413" s="428"/>
    </row>
    <row r="414" spans="1:22" ht="15.75" x14ac:dyDescent="0.25">
      <c r="A414" s="277"/>
      <c r="B414" s="53" t="s">
        <v>317</v>
      </c>
      <c r="C414" s="451">
        <v>7032</v>
      </c>
      <c r="D414" s="30">
        <v>7370</v>
      </c>
      <c r="E414" s="54">
        <f>BEBR2025!B403</f>
        <v>7214</v>
      </c>
      <c r="F414" s="31">
        <f t="shared" si="107"/>
        <v>182</v>
      </c>
      <c r="G414" s="31">
        <f t="shared" si="108"/>
        <v>-156</v>
      </c>
      <c r="H414" s="32">
        <f t="shared" si="109"/>
        <v>2.5881683731513082E-2</v>
      </c>
      <c r="I414" s="32">
        <f t="shared" si="109"/>
        <v>-2.1166892808683852E-2</v>
      </c>
      <c r="J414" s="225"/>
      <c r="L414" s="365" t="s">
        <v>317</v>
      </c>
      <c r="M414" s="428">
        <v>952368</v>
      </c>
      <c r="N414" s="428">
        <v>47168</v>
      </c>
      <c r="O414" s="364">
        <v>7032</v>
      </c>
      <c r="P414" s="429">
        <v>2931</v>
      </c>
      <c r="Q414" s="429">
        <v>949437</v>
      </c>
      <c r="S414" s="17" t="str">
        <f t="shared" si="106"/>
        <v>Same</v>
      </c>
      <c r="V414" s="428"/>
    </row>
    <row r="415" spans="1:22" ht="15.75" x14ac:dyDescent="0.25">
      <c r="A415" s="277"/>
      <c r="B415" s="53" t="s">
        <v>318</v>
      </c>
      <c r="C415" s="451">
        <v>2349</v>
      </c>
      <c r="D415" s="30">
        <v>2350</v>
      </c>
      <c r="E415" s="54">
        <f>BEBR2025!B404</f>
        <v>3328</v>
      </c>
      <c r="F415" s="31">
        <f t="shared" si="107"/>
        <v>979</v>
      </c>
      <c r="G415" s="31">
        <f t="shared" si="108"/>
        <v>978</v>
      </c>
      <c r="H415" s="32">
        <f t="shared" si="109"/>
        <v>0.41677309493401449</v>
      </c>
      <c r="I415" s="32">
        <f t="shared" si="109"/>
        <v>0.41617021276595745</v>
      </c>
      <c r="J415" s="225"/>
      <c r="L415" s="365" t="s">
        <v>318</v>
      </c>
      <c r="M415" s="430" t="s">
        <v>516</v>
      </c>
      <c r="N415" s="430" t="s">
        <v>516</v>
      </c>
      <c r="O415" s="364">
        <v>2349</v>
      </c>
      <c r="P415" s="429" t="s">
        <v>516</v>
      </c>
      <c r="Q415" s="429" t="s">
        <v>516</v>
      </c>
      <c r="S415" s="17" t="str">
        <f t="shared" si="106"/>
        <v>Same</v>
      </c>
      <c r="V415" s="428"/>
    </row>
    <row r="416" spans="1:22" ht="15.75" x14ac:dyDescent="0.25">
      <c r="A416" s="277"/>
      <c r="B416" s="53" t="s">
        <v>319</v>
      </c>
      <c r="C416" s="451">
        <v>2685</v>
      </c>
      <c r="D416" s="30">
        <v>2720</v>
      </c>
      <c r="E416" s="54">
        <f>BEBR2025!B405</f>
        <v>2595</v>
      </c>
      <c r="F416" s="31">
        <f t="shared" si="107"/>
        <v>-90</v>
      </c>
      <c r="G416" s="31">
        <f t="shared" si="108"/>
        <v>-125</v>
      </c>
      <c r="H416" s="32">
        <f t="shared" si="109"/>
        <v>-3.3519553072625698E-2</v>
      </c>
      <c r="I416" s="32">
        <f t="shared" si="109"/>
        <v>-4.595588235294118E-2</v>
      </c>
      <c r="J416" s="225"/>
      <c r="L416" s="365" t="s">
        <v>319</v>
      </c>
      <c r="M416" s="428">
        <v>484915</v>
      </c>
      <c r="N416" s="428">
        <v>96259</v>
      </c>
      <c r="O416" s="364">
        <v>2685</v>
      </c>
      <c r="P416" s="429">
        <v>318</v>
      </c>
      <c r="Q416" s="429">
        <v>484597</v>
      </c>
      <c r="S416" s="17" t="str">
        <f t="shared" si="106"/>
        <v>Same</v>
      </c>
      <c r="V416" s="428"/>
    </row>
    <row r="417" spans="1:22" ht="15.75" x14ac:dyDescent="0.25">
      <c r="A417" s="277"/>
      <c r="B417" s="53" t="s">
        <v>320</v>
      </c>
      <c r="C417" s="451">
        <v>24</v>
      </c>
      <c r="D417" s="30">
        <v>20</v>
      </c>
      <c r="E417" s="54">
        <f>BEBR2025!B406</f>
        <v>21</v>
      </c>
      <c r="F417" s="31">
        <f t="shared" si="107"/>
        <v>-3</v>
      </c>
      <c r="G417" s="31">
        <f t="shared" si="108"/>
        <v>1</v>
      </c>
      <c r="H417" s="32">
        <f t="shared" si="109"/>
        <v>-0.125</v>
      </c>
      <c r="I417" s="32">
        <f t="shared" si="109"/>
        <v>0.05</v>
      </c>
      <c r="J417" s="225"/>
      <c r="L417" s="365" t="s">
        <v>320</v>
      </c>
      <c r="M417" s="428">
        <v>87664</v>
      </c>
      <c r="N417" s="428">
        <v>8438</v>
      </c>
      <c r="O417" s="364">
        <v>24</v>
      </c>
      <c r="P417" s="429">
        <v>222</v>
      </c>
      <c r="Q417" s="429">
        <v>87442</v>
      </c>
      <c r="S417" s="17" t="str">
        <f t="shared" si="106"/>
        <v>Same</v>
      </c>
      <c r="V417" s="428"/>
    </row>
    <row r="418" spans="1:22" ht="15.75" x14ac:dyDescent="0.25">
      <c r="A418" s="277"/>
      <c r="B418" s="53" t="s">
        <v>321</v>
      </c>
      <c r="C418" s="451">
        <v>19543</v>
      </c>
      <c r="D418" s="30">
        <v>21100</v>
      </c>
      <c r="E418" s="54">
        <f>BEBR2025!B407</f>
        <v>20141</v>
      </c>
      <c r="F418" s="31">
        <f t="shared" si="107"/>
        <v>598</v>
      </c>
      <c r="G418" s="31">
        <f t="shared" si="108"/>
        <v>-959</v>
      </c>
      <c r="H418" s="32">
        <f t="shared" si="109"/>
        <v>3.0599191526377731E-2</v>
      </c>
      <c r="I418" s="32">
        <f t="shared" si="109"/>
        <v>-4.5450236966824646E-2</v>
      </c>
      <c r="J418" s="225"/>
      <c r="L418" s="365" t="s">
        <v>321</v>
      </c>
      <c r="M418" s="428">
        <v>71242</v>
      </c>
      <c r="N418" s="428">
        <v>12278</v>
      </c>
      <c r="O418" s="364">
        <v>19543</v>
      </c>
      <c r="P418" s="429">
        <v>0</v>
      </c>
      <c r="Q418" s="429">
        <v>71242</v>
      </c>
      <c r="S418" s="17" t="str">
        <f t="shared" si="106"/>
        <v>Same</v>
      </c>
      <c r="V418" s="430"/>
    </row>
    <row r="419" spans="1:22" ht="15.75" x14ac:dyDescent="0.25">
      <c r="A419" s="277"/>
      <c r="B419" s="53" t="s">
        <v>322</v>
      </c>
      <c r="C419" s="451">
        <v>3516</v>
      </c>
      <c r="D419" s="30">
        <v>3370</v>
      </c>
      <c r="E419" s="54">
        <f>BEBR2025!B408</f>
        <v>5629</v>
      </c>
      <c r="F419" s="31">
        <f t="shared" si="107"/>
        <v>2113</v>
      </c>
      <c r="G419" s="31">
        <f t="shared" si="108"/>
        <v>2259</v>
      </c>
      <c r="H419" s="32">
        <f t="shared" si="109"/>
        <v>0.60096700796359503</v>
      </c>
      <c r="I419" s="32">
        <f t="shared" si="109"/>
        <v>0.670326409495549</v>
      </c>
      <c r="J419" s="225"/>
      <c r="L419" s="365" t="s">
        <v>322</v>
      </c>
      <c r="M419" s="428">
        <v>326009</v>
      </c>
      <c r="N419" s="428">
        <v>75543</v>
      </c>
      <c r="O419" s="364">
        <v>3516</v>
      </c>
      <c r="P419" s="429">
        <v>96</v>
      </c>
      <c r="Q419" s="429">
        <v>325913</v>
      </c>
      <c r="S419" s="17" t="str">
        <f t="shared" si="106"/>
        <v>Same</v>
      </c>
      <c r="V419" s="428"/>
    </row>
    <row r="420" spans="1:22" ht="15.75" x14ac:dyDescent="0.25">
      <c r="A420" s="277"/>
      <c r="B420" s="53" t="s">
        <v>323</v>
      </c>
      <c r="C420" s="451">
        <v>47295</v>
      </c>
      <c r="D420" s="30">
        <v>47580</v>
      </c>
      <c r="E420" s="54">
        <f>BEBR2025!B409</f>
        <v>51209</v>
      </c>
      <c r="F420" s="31">
        <f t="shared" si="107"/>
        <v>3914</v>
      </c>
      <c r="G420" s="31">
        <f t="shared" si="108"/>
        <v>3629</v>
      </c>
      <c r="H420" s="32">
        <f t="shared" si="109"/>
        <v>8.2757162490749547E-2</v>
      </c>
      <c r="I420" s="32">
        <f t="shared" si="109"/>
        <v>7.6271542664985287E-2</v>
      </c>
      <c r="J420" s="225"/>
      <c r="L420" s="365" t="s">
        <v>323</v>
      </c>
      <c r="M420" s="430" t="s">
        <v>516</v>
      </c>
      <c r="N420" s="430" t="s">
        <v>516</v>
      </c>
      <c r="O420" s="364">
        <v>47295</v>
      </c>
      <c r="P420" s="429" t="s">
        <v>516</v>
      </c>
      <c r="Q420" s="429" t="s">
        <v>516</v>
      </c>
      <c r="S420" s="17" t="str">
        <f t="shared" si="106"/>
        <v>Same</v>
      </c>
      <c r="V420" s="428"/>
    </row>
    <row r="421" spans="1:22" ht="15.75" x14ac:dyDescent="0.25">
      <c r="A421" s="277"/>
      <c r="B421" s="53" t="s">
        <v>324</v>
      </c>
      <c r="C421" s="451">
        <v>307573</v>
      </c>
      <c r="D421" s="30">
        <v>291800</v>
      </c>
      <c r="E421" s="54">
        <f>BEBR2025!B410</f>
        <v>340681</v>
      </c>
      <c r="F421" s="31">
        <f t="shared" si="107"/>
        <v>33108</v>
      </c>
      <c r="G421" s="31">
        <f t="shared" si="108"/>
        <v>48881</v>
      </c>
      <c r="H421" s="32">
        <f t="shared" si="109"/>
        <v>0.10764273847184246</v>
      </c>
      <c r="I421" s="32">
        <f t="shared" si="109"/>
        <v>0.16751542152159013</v>
      </c>
      <c r="J421" s="225"/>
      <c r="L421" s="365" t="s">
        <v>324</v>
      </c>
      <c r="M421" s="428">
        <v>1556161</v>
      </c>
      <c r="N421" s="428">
        <v>63970</v>
      </c>
      <c r="O421" s="364">
        <v>307573</v>
      </c>
      <c r="P421" s="429">
        <v>2795</v>
      </c>
      <c r="Q421" s="429">
        <v>1553366</v>
      </c>
      <c r="S421" s="17" t="str">
        <f t="shared" si="106"/>
        <v>Same</v>
      </c>
      <c r="V421" s="428"/>
    </row>
    <row r="422" spans="1:22" ht="15.75" x14ac:dyDescent="0.25">
      <c r="A422" s="277"/>
      <c r="B422" s="53" t="s">
        <v>325</v>
      </c>
      <c r="C422" s="451">
        <v>3030</v>
      </c>
      <c r="D422" s="30">
        <v>2970</v>
      </c>
      <c r="E422" s="54">
        <f>BEBR2025!B411</f>
        <v>3186</v>
      </c>
      <c r="F422" s="31">
        <f t="shared" si="107"/>
        <v>156</v>
      </c>
      <c r="G422" s="31">
        <f t="shared" si="108"/>
        <v>216</v>
      </c>
      <c r="H422" s="32">
        <f t="shared" si="109"/>
        <v>5.1485148514851482E-2</v>
      </c>
      <c r="I422" s="32">
        <f t="shared" si="109"/>
        <v>7.2727272727272724E-2</v>
      </c>
      <c r="J422" s="225"/>
      <c r="L422" s="365" t="s">
        <v>325</v>
      </c>
      <c r="M422" s="428">
        <v>2138</v>
      </c>
      <c r="N422" s="428">
        <v>-4</v>
      </c>
      <c r="O422" s="364">
        <v>3030</v>
      </c>
      <c r="P422" s="429">
        <v>0</v>
      </c>
      <c r="Q422" s="429">
        <v>2138</v>
      </c>
      <c r="S422" s="17" t="str">
        <f t="shared" si="106"/>
        <v>Same</v>
      </c>
      <c r="V422" s="428"/>
    </row>
    <row r="423" spans="1:22" ht="15.75" x14ac:dyDescent="0.25">
      <c r="A423" s="277"/>
      <c r="B423" s="53" t="s">
        <v>326</v>
      </c>
      <c r="C423" s="451">
        <v>46964</v>
      </c>
      <c r="D423" s="30">
        <v>47250</v>
      </c>
      <c r="E423" s="54">
        <f>BEBR2025!B412</f>
        <v>52479</v>
      </c>
      <c r="F423" s="31">
        <f t="shared" si="107"/>
        <v>5515</v>
      </c>
      <c r="G423" s="31">
        <f t="shared" si="108"/>
        <v>5229</v>
      </c>
      <c r="H423" s="32">
        <f t="shared" si="109"/>
        <v>0.11743037219998297</v>
      </c>
      <c r="I423" s="32">
        <f t="shared" si="109"/>
        <v>0.11066666666666666</v>
      </c>
      <c r="J423" s="225"/>
      <c r="L423" s="365" t="s">
        <v>326</v>
      </c>
      <c r="M423" s="428">
        <v>17542</v>
      </c>
      <c r="N423" s="428">
        <v>844</v>
      </c>
      <c r="O423" s="364">
        <v>46964</v>
      </c>
      <c r="P423" s="429">
        <v>0</v>
      </c>
      <c r="Q423" s="429">
        <v>17542</v>
      </c>
      <c r="S423" s="17" t="str">
        <f t="shared" si="106"/>
        <v>Same</v>
      </c>
      <c r="V423" s="430"/>
    </row>
    <row r="424" spans="1:22" ht="15.75" x14ac:dyDescent="0.25">
      <c r="A424" s="277"/>
      <c r="B424" s="53" t="s">
        <v>327</v>
      </c>
      <c r="C424" s="451">
        <v>29795</v>
      </c>
      <c r="D424" s="30">
        <v>30240</v>
      </c>
      <c r="E424" s="54">
        <f>BEBR2025!B413</f>
        <v>30600</v>
      </c>
      <c r="F424" s="31">
        <f t="shared" si="107"/>
        <v>805</v>
      </c>
      <c r="G424" s="31">
        <f t="shared" si="108"/>
        <v>360</v>
      </c>
      <c r="H424" s="32">
        <f t="shared" si="109"/>
        <v>2.7017956032891425E-2</v>
      </c>
      <c r="I424" s="32">
        <f t="shared" si="109"/>
        <v>1.1904761904761904E-2</v>
      </c>
      <c r="J424" s="225"/>
      <c r="L424" s="365" t="s">
        <v>327</v>
      </c>
      <c r="M424" s="428">
        <v>100897</v>
      </c>
      <c r="N424" s="428">
        <v>3475</v>
      </c>
      <c r="O424" s="364">
        <v>29795</v>
      </c>
      <c r="P424" s="429">
        <v>0</v>
      </c>
      <c r="Q424" s="429">
        <v>100897</v>
      </c>
      <c r="S424" s="17" t="str">
        <f t="shared" si="106"/>
        <v>Same</v>
      </c>
      <c r="V424" s="428"/>
    </row>
    <row r="425" spans="1:22" ht="15.75" x14ac:dyDescent="0.25">
      <c r="A425" s="277"/>
      <c r="B425" s="53" t="s">
        <v>19</v>
      </c>
      <c r="C425" s="451">
        <v>905200</v>
      </c>
      <c r="D425" s="30">
        <v>876910</v>
      </c>
      <c r="E425" s="54">
        <f>BEBR2025!B414</f>
        <v>952368</v>
      </c>
      <c r="F425" s="31">
        <f t="shared" si="107"/>
        <v>47168</v>
      </c>
      <c r="G425" s="31">
        <f t="shared" si="108"/>
        <v>75458</v>
      </c>
      <c r="H425" s="32">
        <f t="shared" si="109"/>
        <v>5.2107821475916923E-2</v>
      </c>
      <c r="I425" s="32">
        <f t="shared" si="109"/>
        <v>8.604987969118838E-2</v>
      </c>
      <c r="J425" s="225"/>
      <c r="L425" s="365" t="s">
        <v>143</v>
      </c>
      <c r="M425" s="428">
        <v>82937</v>
      </c>
      <c r="N425" s="428">
        <v>2557</v>
      </c>
      <c r="O425" s="364">
        <v>905200</v>
      </c>
      <c r="P425" s="429">
        <v>0</v>
      </c>
      <c r="Q425" s="429">
        <v>82937</v>
      </c>
      <c r="S425" s="17" t="str">
        <f t="shared" si="106"/>
        <v>Same</v>
      </c>
      <c r="V425" s="428"/>
    </row>
    <row r="426" spans="1:22" ht="15.75" x14ac:dyDescent="0.25">
      <c r="A426" s="277"/>
      <c r="B426" s="231"/>
      <c r="C426" s="460" t="s">
        <v>516</v>
      </c>
      <c r="D426" s="233"/>
      <c r="E426" s="476" t="str">
        <f>BEBR2025!B415</f>
        <v/>
      </c>
      <c r="F426" s="229"/>
      <c r="G426" s="229"/>
      <c r="H426" s="230"/>
      <c r="I426" s="230"/>
      <c r="J426" s="225"/>
      <c r="L426" s="365" t="s">
        <v>516</v>
      </c>
      <c r="M426" s="428">
        <v>494</v>
      </c>
      <c r="N426" s="428">
        <v>-8</v>
      </c>
      <c r="O426" s="466" t="s">
        <v>516</v>
      </c>
      <c r="P426" s="429">
        <v>0</v>
      </c>
      <c r="Q426" s="429">
        <v>494</v>
      </c>
      <c r="V426" s="428"/>
    </row>
    <row r="427" spans="1:22" ht="15.75" x14ac:dyDescent="0.25">
      <c r="A427" s="277"/>
      <c r="B427" s="264" t="s">
        <v>652</v>
      </c>
      <c r="C427" s="458">
        <v>388656</v>
      </c>
      <c r="D427" s="260">
        <v>370600</v>
      </c>
      <c r="E427" s="476">
        <f>BEBR2025!B416</f>
        <v>484915</v>
      </c>
      <c r="F427" s="262">
        <f>E427-C427</f>
        <v>96259</v>
      </c>
      <c r="G427" s="262">
        <f>E427-D427</f>
        <v>114315</v>
      </c>
      <c r="H427" s="263">
        <f t="shared" ref="H427:I430" si="110">F427/C427</f>
        <v>0.24767146268165163</v>
      </c>
      <c r="I427" s="263">
        <f t="shared" si="110"/>
        <v>0.30845925526173773</v>
      </c>
      <c r="J427" s="225"/>
      <c r="L427" s="367" t="s">
        <v>566</v>
      </c>
      <c r="M427" s="428">
        <v>139</v>
      </c>
      <c r="N427" s="428">
        <v>5</v>
      </c>
      <c r="O427" s="364">
        <v>388656</v>
      </c>
      <c r="P427" s="429">
        <v>0</v>
      </c>
      <c r="Q427" s="429">
        <v>139</v>
      </c>
      <c r="S427" s="17" t="str">
        <f t="shared" si="106"/>
        <v>Different</v>
      </c>
      <c r="V427" s="428"/>
    </row>
    <row r="428" spans="1:22" ht="15.75" x14ac:dyDescent="0.25">
      <c r="A428" s="277"/>
      <c r="B428" s="53" t="s">
        <v>329</v>
      </c>
      <c r="C428" s="451">
        <v>79226</v>
      </c>
      <c r="D428" s="30">
        <v>74800</v>
      </c>
      <c r="E428" s="54">
        <f>BEBR2025!B417</f>
        <v>87664</v>
      </c>
      <c r="F428" s="31">
        <f>E428-C428</f>
        <v>8438</v>
      </c>
      <c r="G428" s="31">
        <f>E428-D428</f>
        <v>12864</v>
      </c>
      <c r="H428" s="32">
        <f t="shared" si="110"/>
        <v>0.10650544013328958</v>
      </c>
      <c r="I428" s="32">
        <f t="shared" si="110"/>
        <v>0.17197860962566844</v>
      </c>
      <c r="J428" s="225"/>
      <c r="L428" s="365" t="s">
        <v>329</v>
      </c>
      <c r="M428" s="428">
        <v>69038</v>
      </c>
      <c r="N428" s="428">
        <v>2192</v>
      </c>
      <c r="O428" s="364">
        <v>79226</v>
      </c>
      <c r="P428" s="429">
        <v>0</v>
      </c>
      <c r="Q428" s="429">
        <v>69038</v>
      </c>
      <c r="S428" s="17" t="str">
        <f t="shared" si="106"/>
        <v>Same</v>
      </c>
      <c r="V428" s="428"/>
    </row>
    <row r="429" spans="1:22" ht="15.75" x14ac:dyDescent="0.25">
      <c r="A429" s="277"/>
      <c r="B429" s="53" t="s">
        <v>330</v>
      </c>
      <c r="C429" s="451">
        <v>58964</v>
      </c>
      <c r="D429" s="30">
        <v>47870</v>
      </c>
      <c r="E429" s="54">
        <f>BEBR2025!B418</f>
        <v>71242</v>
      </c>
      <c r="F429" s="31">
        <f>E429-C429</f>
        <v>12278</v>
      </c>
      <c r="G429" s="31">
        <f>E429-D429</f>
        <v>23372</v>
      </c>
      <c r="H429" s="32">
        <f t="shared" si="110"/>
        <v>0.20822874974560748</v>
      </c>
      <c r="I429" s="32">
        <f t="shared" si="110"/>
        <v>0.48823898057238352</v>
      </c>
      <c r="J429" s="225"/>
      <c r="L429" s="365" t="s">
        <v>330</v>
      </c>
      <c r="M429" s="428">
        <v>216</v>
      </c>
      <c r="N429" s="428">
        <v>-1</v>
      </c>
      <c r="O429" s="364">
        <v>58964</v>
      </c>
      <c r="P429" s="429">
        <v>0</v>
      </c>
      <c r="Q429" s="429">
        <v>216</v>
      </c>
      <c r="S429" s="17" t="str">
        <f t="shared" si="106"/>
        <v>Same</v>
      </c>
      <c r="V429" s="428"/>
    </row>
    <row r="430" spans="1:22" ht="15.75" x14ac:dyDescent="0.25">
      <c r="A430" s="277"/>
      <c r="B430" s="53" t="s">
        <v>19</v>
      </c>
      <c r="C430" s="451">
        <v>250466</v>
      </c>
      <c r="D430" s="30">
        <v>247880</v>
      </c>
      <c r="E430" s="54">
        <f>BEBR2025!B419</f>
        <v>326009</v>
      </c>
      <c r="F430" s="31">
        <f>E430-C430</f>
        <v>75543</v>
      </c>
      <c r="G430" s="31">
        <f>E430-D430</f>
        <v>78129</v>
      </c>
      <c r="H430" s="32">
        <f t="shared" si="110"/>
        <v>0.30160979933404136</v>
      </c>
      <c r="I430" s="32">
        <f t="shared" si="110"/>
        <v>0.31518880103275776</v>
      </c>
      <c r="J430" s="225"/>
      <c r="L430" s="365" t="s">
        <v>143</v>
      </c>
      <c r="M430" s="428">
        <v>284</v>
      </c>
      <c r="N430" s="428">
        <v>29</v>
      </c>
      <c r="O430" s="364">
        <v>250466</v>
      </c>
      <c r="P430" s="429">
        <v>0</v>
      </c>
      <c r="Q430" s="429">
        <v>284</v>
      </c>
      <c r="S430" s="17" t="str">
        <f t="shared" si="106"/>
        <v>Same</v>
      </c>
      <c r="V430" s="428"/>
    </row>
    <row r="431" spans="1:22" ht="15.75" x14ac:dyDescent="0.25">
      <c r="A431" s="277"/>
      <c r="B431" s="231"/>
      <c r="C431" s="460" t="s">
        <v>516</v>
      </c>
      <c r="D431" s="233"/>
      <c r="E431" s="476" t="str">
        <f>BEBR2025!B420</f>
        <v/>
      </c>
      <c r="F431" s="229"/>
      <c r="G431" s="229"/>
      <c r="H431" s="230"/>
      <c r="I431" s="230"/>
      <c r="J431" s="225"/>
      <c r="L431" s="365" t="s">
        <v>516</v>
      </c>
      <c r="M431" s="428">
        <v>45403</v>
      </c>
      <c r="N431" s="428">
        <v>1413</v>
      </c>
      <c r="O431" s="466" t="s">
        <v>516</v>
      </c>
      <c r="P431" s="429">
        <v>0</v>
      </c>
      <c r="Q431" s="429">
        <v>45403</v>
      </c>
      <c r="V431" s="428"/>
    </row>
    <row r="432" spans="1:22" ht="15.75" x14ac:dyDescent="0.25">
      <c r="A432" s="277"/>
      <c r="B432" s="264" t="s">
        <v>653</v>
      </c>
      <c r="C432" s="458">
        <v>1492191</v>
      </c>
      <c r="D432" s="260">
        <v>1447900</v>
      </c>
      <c r="E432" s="476">
        <f>BEBR2025!B421</f>
        <v>1556161</v>
      </c>
      <c r="F432" s="262">
        <f t="shared" ref="F432:F472" si="111">E432-C432</f>
        <v>63970</v>
      </c>
      <c r="G432" s="262">
        <f t="shared" ref="G432:G472" si="112">E432-D432</f>
        <v>108261</v>
      </c>
      <c r="H432" s="263">
        <f t="shared" ref="H432:I472" si="113">F432/C432</f>
        <v>4.2869847090620437E-2</v>
      </c>
      <c r="I432" s="263">
        <f t="shared" si="113"/>
        <v>7.4771047724290357E-2</v>
      </c>
      <c r="J432" s="225"/>
      <c r="L432" s="367" t="s">
        <v>567</v>
      </c>
      <c r="M432" s="428">
        <v>957</v>
      </c>
      <c r="N432" s="428">
        <v>3</v>
      </c>
      <c r="O432" s="364">
        <v>1492191</v>
      </c>
      <c r="P432" s="429">
        <v>0</v>
      </c>
      <c r="Q432" s="429">
        <v>957</v>
      </c>
      <c r="S432" s="17" t="str">
        <f t="shared" si="106"/>
        <v>Different</v>
      </c>
      <c r="V432" s="428"/>
    </row>
    <row r="433" spans="1:22" ht="15.75" x14ac:dyDescent="0.25">
      <c r="A433" s="277"/>
      <c r="B433" s="53" t="s">
        <v>332</v>
      </c>
      <c r="C433" s="451">
        <v>2142</v>
      </c>
      <c r="D433" s="30">
        <v>2040</v>
      </c>
      <c r="E433" s="54">
        <f>BEBR2025!B422</f>
        <v>2138</v>
      </c>
      <c r="F433" s="31">
        <f t="shared" si="111"/>
        <v>-4</v>
      </c>
      <c r="G433" s="31">
        <f t="shared" si="112"/>
        <v>98</v>
      </c>
      <c r="H433" s="32">
        <f t="shared" si="113"/>
        <v>-1.8674136321195146E-3</v>
      </c>
      <c r="I433" s="32">
        <f t="shared" si="113"/>
        <v>4.8039215686274513E-2</v>
      </c>
      <c r="J433" s="225"/>
      <c r="L433" s="365" t="s">
        <v>332</v>
      </c>
      <c r="M433" s="428">
        <v>2274</v>
      </c>
      <c r="N433" s="428">
        <v>87</v>
      </c>
      <c r="O433" s="364">
        <v>2142</v>
      </c>
      <c r="P433" s="429">
        <v>0</v>
      </c>
      <c r="Q433" s="429">
        <v>2274</v>
      </c>
      <c r="S433" s="17" t="str">
        <f t="shared" si="106"/>
        <v>Same</v>
      </c>
      <c r="V433" s="428"/>
    </row>
    <row r="434" spans="1:22" ht="15.75" x14ac:dyDescent="0.25">
      <c r="A434" s="277"/>
      <c r="B434" s="53" t="s">
        <v>333</v>
      </c>
      <c r="C434" s="451">
        <v>16698</v>
      </c>
      <c r="D434" s="30">
        <v>17980</v>
      </c>
      <c r="E434" s="54">
        <f>BEBR2025!B423</f>
        <v>17542</v>
      </c>
      <c r="F434" s="31">
        <f t="shared" si="111"/>
        <v>844</v>
      </c>
      <c r="G434" s="31">
        <f t="shared" si="112"/>
        <v>-438</v>
      </c>
      <c r="H434" s="32">
        <f t="shared" si="113"/>
        <v>5.0544975446161218E-2</v>
      </c>
      <c r="I434" s="32">
        <f t="shared" si="113"/>
        <v>-2.4360400444938819E-2</v>
      </c>
      <c r="J434" s="225"/>
      <c r="L434" s="365" t="s">
        <v>333</v>
      </c>
      <c r="M434" s="428">
        <v>4279</v>
      </c>
      <c r="N434" s="428">
        <v>-16</v>
      </c>
      <c r="O434" s="364">
        <v>16698</v>
      </c>
      <c r="P434" s="429">
        <v>0</v>
      </c>
      <c r="Q434" s="429">
        <v>4279</v>
      </c>
      <c r="S434" s="17" t="str">
        <f t="shared" si="106"/>
        <v>Same</v>
      </c>
      <c r="V434" s="428"/>
    </row>
    <row r="435" spans="1:22" ht="15.75" x14ac:dyDescent="0.25">
      <c r="A435" s="277"/>
      <c r="B435" s="53" t="s">
        <v>334</v>
      </c>
      <c r="C435" s="451">
        <v>97422</v>
      </c>
      <c r="D435" s="30">
        <v>94490</v>
      </c>
      <c r="E435" s="54">
        <f>BEBR2025!B424</f>
        <v>100897</v>
      </c>
      <c r="F435" s="31">
        <f t="shared" si="111"/>
        <v>3475</v>
      </c>
      <c r="G435" s="31">
        <f t="shared" si="112"/>
        <v>6407</v>
      </c>
      <c r="H435" s="32">
        <f t="shared" si="113"/>
        <v>3.5669561290057689E-2</v>
      </c>
      <c r="I435" s="32">
        <f t="shared" si="113"/>
        <v>6.7806117049423215E-2</v>
      </c>
      <c r="J435" s="225"/>
      <c r="L435" s="365" t="s">
        <v>334</v>
      </c>
      <c r="M435" s="428">
        <v>2670</v>
      </c>
      <c r="N435" s="428">
        <v>-17</v>
      </c>
      <c r="O435" s="364">
        <v>97422</v>
      </c>
      <c r="P435" s="429">
        <v>0</v>
      </c>
      <c r="Q435" s="429">
        <v>2670</v>
      </c>
      <c r="S435" s="17" t="str">
        <f t="shared" si="106"/>
        <v>Same</v>
      </c>
      <c r="V435" s="428"/>
    </row>
    <row r="436" spans="1:22" ht="15.75" x14ac:dyDescent="0.25">
      <c r="A436" s="277"/>
      <c r="B436" s="53" t="s">
        <v>335</v>
      </c>
      <c r="C436" s="451">
        <v>80380</v>
      </c>
      <c r="D436" s="30">
        <v>77700</v>
      </c>
      <c r="E436" s="54">
        <f>BEBR2025!B425</f>
        <v>82937</v>
      </c>
      <c r="F436" s="31">
        <f t="shared" si="111"/>
        <v>2557</v>
      </c>
      <c r="G436" s="31">
        <f t="shared" si="112"/>
        <v>5237</v>
      </c>
      <c r="H436" s="32">
        <f t="shared" si="113"/>
        <v>3.1811395869619306E-2</v>
      </c>
      <c r="I436" s="32">
        <f t="shared" si="113"/>
        <v>6.7400257400257402E-2</v>
      </c>
      <c r="J436" s="225"/>
      <c r="L436" s="365" t="s">
        <v>335</v>
      </c>
      <c r="M436" s="428">
        <v>3895</v>
      </c>
      <c r="N436" s="428">
        <v>37</v>
      </c>
      <c r="O436" s="364">
        <v>80380</v>
      </c>
      <c r="P436" s="429">
        <v>0</v>
      </c>
      <c r="Q436" s="429">
        <v>3895</v>
      </c>
      <c r="S436" s="17" t="str">
        <f t="shared" si="106"/>
        <v>Same</v>
      </c>
      <c r="V436" s="428"/>
    </row>
    <row r="437" spans="1:22" ht="15.75" x14ac:dyDescent="0.25">
      <c r="A437" s="277"/>
      <c r="B437" s="53" t="s">
        <v>336</v>
      </c>
      <c r="C437" s="451">
        <v>502</v>
      </c>
      <c r="D437" s="30">
        <v>610</v>
      </c>
      <c r="E437" s="54">
        <f>BEBR2025!B426</f>
        <v>494</v>
      </c>
      <c r="F437" s="31">
        <f t="shared" si="111"/>
        <v>-8</v>
      </c>
      <c r="G437" s="31">
        <f t="shared" si="112"/>
        <v>-116</v>
      </c>
      <c r="H437" s="32">
        <f t="shared" si="113"/>
        <v>-1.5936254980079681E-2</v>
      </c>
      <c r="I437" s="32">
        <f t="shared" si="113"/>
        <v>-0.1901639344262295</v>
      </c>
      <c r="J437" s="225"/>
      <c r="L437" s="365" t="s">
        <v>336</v>
      </c>
      <c r="M437" s="428">
        <v>61246</v>
      </c>
      <c r="N437" s="428">
        <v>199</v>
      </c>
      <c r="O437" s="364">
        <v>502</v>
      </c>
      <c r="P437" s="429">
        <v>0</v>
      </c>
      <c r="Q437" s="429">
        <v>61246</v>
      </c>
      <c r="S437" s="17" t="str">
        <f t="shared" si="106"/>
        <v>Same</v>
      </c>
      <c r="V437" s="428"/>
    </row>
    <row r="438" spans="1:22" ht="15.75" x14ac:dyDescent="0.25">
      <c r="A438" s="277"/>
      <c r="B438" s="53" t="s">
        <v>337</v>
      </c>
      <c r="C438" s="451">
        <v>134</v>
      </c>
      <c r="D438" s="30">
        <v>140</v>
      </c>
      <c r="E438" s="54">
        <f>BEBR2025!B427</f>
        <v>139</v>
      </c>
      <c r="F438" s="31">
        <f t="shared" si="111"/>
        <v>5</v>
      </c>
      <c r="G438" s="31">
        <f t="shared" si="112"/>
        <v>-1</v>
      </c>
      <c r="H438" s="32">
        <f t="shared" si="113"/>
        <v>3.7313432835820892E-2</v>
      </c>
      <c r="I438" s="32">
        <f t="shared" si="113"/>
        <v>-7.1428571428571426E-3</v>
      </c>
      <c r="J438" s="225"/>
      <c r="L438" s="365" t="s">
        <v>337</v>
      </c>
      <c r="M438" s="428">
        <v>410</v>
      </c>
      <c r="N438" s="428">
        <v>5</v>
      </c>
      <c r="O438" s="364">
        <v>134</v>
      </c>
      <c r="P438" s="429">
        <v>0</v>
      </c>
      <c r="Q438" s="429">
        <v>410</v>
      </c>
      <c r="S438" s="17" t="str">
        <f t="shared" si="106"/>
        <v>Same</v>
      </c>
      <c r="V438" s="428"/>
    </row>
    <row r="439" spans="1:22" ht="15.75" x14ac:dyDescent="0.25">
      <c r="A439" s="277"/>
      <c r="B439" s="53" t="s">
        <v>338</v>
      </c>
      <c r="C439" s="451">
        <v>66846</v>
      </c>
      <c r="D439" s="30">
        <v>67100</v>
      </c>
      <c r="E439" s="54">
        <f>BEBR2025!B428</f>
        <v>69038</v>
      </c>
      <c r="F439" s="31">
        <f t="shared" si="111"/>
        <v>2192</v>
      </c>
      <c r="G439" s="31">
        <f t="shared" si="112"/>
        <v>1938</v>
      </c>
      <c r="H439" s="32">
        <f t="shared" si="113"/>
        <v>3.2791790084672229E-2</v>
      </c>
      <c r="I439" s="32">
        <f t="shared" si="113"/>
        <v>2.8882265275707898E-2</v>
      </c>
      <c r="J439" s="225"/>
      <c r="L439" s="365" t="s">
        <v>338</v>
      </c>
      <c r="M439" s="428">
        <v>3547</v>
      </c>
      <c r="N439" s="428">
        <v>-17</v>
      </c>
      <c r="O439" s="364">
        <v>66846</v>
      </c>
      <c r="P439" s="429">
        <v>0</v>
      </c>
      <c r="Q439" s="429">
        <v>3547</v>
      </c>
      <c r="S439" s="17" t="str">
        <f t="shared" si="106"/>
        <v>Same</v>
      </c>
      <c r="V439" s="428"/>
    </row>
    <row r="440" spans="1:22" ht="15.75" x14ac:dyDescent="0.25">
      <c r="A440" s="277"/>
      <c r="B440" s="53" t="s">
        <v>339</v>
      </c>
      <c r="C440" s="451">
        <v>217</v>
      </c>
      <c r="D440" s="30">
        <v>230</v>
      </c>
      <c r="E440" s="54">
        <f>BEBR2025!B429</f>
        <v>216</v>
      </c>
      <c r="F440" s="31">
        <f t="shared" si="111"/>
        <v>-1</v>
      </c>
      <c r="G440" s="31">
        <f t="shared" si="112"/>
        <v>-14</v>
      </c>
      <c r="H440" s="32">
        <f t="shared" si="113"/>
        <v>-4.608294930875576E-3</v>
      </c>
      <c r="I440" s="32">
        <f t="shared" si="113"/>
        <v>-6.0869565217391307E-2</v>
      </c>
      <c r="J440" s="225"/>
      <c r="L440" s="365" t="s">
        <v>339</v>
      </c>
      <c r="M440" s="428">
        <v>9174</v>
      </c>
      <c r="N440" s="428">
        <v>127</v>
      </c>
      <c r="O440" s="364">
        <v>217</v>
      </c>
      <c r="P440" s="429">
        <v>0</v>
      </c>
      <c r="Q440" s="429">
        <v>9174</v>
      </c>
      <c r="S440" s="17" t="str">
        <f t="shared" si="106"/>
        <v>Same</v>
      </c>
      <c r="V440" s="428"/>
    </row>
    <row r="441" spans="1:22" ht="15.75" x14ac:dyDescent="0.25">
      <c r="A441" s="277"/>
      <c r="B441" s="53" t="s">
        <v>340</v>
      </c>
      <c r="C441" s="451">
        <v>255</v>
      </c>
      <c r="D441" s="30">
        <v>260</v>
      </c>
      <c r="E441" s="54">
        <f>BEBR2025!B430</f>
        <v>284</v>
      </c>
      <c r="F441" s="31">
        <f t="shared" si="111"/>
        <v>29</v>
      </c>
      <c r="G441" s="31">
        <f t="shared" si="112"/>
        <v>24</v>
      </c>
      <c r="H441" s="32">
        <f t="shared" si="113"/>
        <v>0.11372549019607843</v>
      </c>
      <c r="I441" s="32">
        <f t="shared" si="113"/>
        <v>9.2307692307692313E-2</v>
      </c>
      <c r="J441" s="225"/>
      <c r="L441" s="365" t="s">
        <v>340</v>
      </c>
      <c r="M441" s="428">
        <v>43596</v>
      </c>
      <c r="N441" s="428">
        <v>1377</v>
      </c>
      <c r="O441" s="364">
        <v>255</v>
      </c>
      <c r="P441" s="429">
        <v>0</v>
      </c>
      <c r="Q441" s="429">
        <v>43596</v>
      </c>
      <c r="S441" s="17" t="str">
        <f t="shared" si="106"/>
        <v>Same</v>
      </c>
      <c r="V441" s="428"/>
    </row>
    <row r="442" spans="1:22" ht="15.75" x14ac:dyDescent="0.25">
      <c r="A442" s="277"/>
      <c r="B442" s="53" t="s">
        <v>341</v>
      </c>
      <c r="C442" s="451">
        <v>43990</v>
      </c>
      <c r="D442" s="30">
        <v>39810</v>
      </c>
      <c r="E442" s="54">
        <f>BEBR2025!B431</f>
        <v>45403</v>
      </c>
      <c r="F442" s="31">
        <f t="shared" si="111"/>
        <v>1413</v>
      </c>
      <c r="G442" s="31">
        <f t="shared" si="112"/>
        <v>5593</v>
      </c>
      <c r="H442" s="32">
        <f t="shared" si="113"/>
        <v>3.212093657649466E-2</v>
      </c>
      <c r="I442" s="32">
        <f t="shared" si="113"/>
        <v>0.14049233860838986</v>
      </c>
      <c r="J442" s="225"/>
      <c r="L442" s="365" t="s">
        <v>341</v>
      </c>
      <c r="M442" s="428">
        <v>12248</v>
      </c>
      <c r="N442" s="428">
        <v>744</v>
      </c>
      <c r="O442" s="364">
        <v>43990</v>
      </c>
      <c r="P442" s="429">
        <v>22</v>
      </c>
      <c r="Q442" s="429">
        <v>12226</v>
      </c>
      <c r="S442" s="17" t="str">
        <f t="shared" si="106"/>
        <v>Same</v>
      </c>
      <c r="V442" s="428"/>
    </row>
    <row r="443" spans="1:22" ht="15.75" x14ac:dyDescent="0.25">
      <c r="A443" s="277"/>
      <c r="B443" s="53" t="s">
        <v>342</v>
      </c>
      <c r="C443" s="451">
        <v>954</v>
      </c>
      <c r="D443" s="30">
        <v>1030</v>
      </c>
      <c r="E443" s="54">
        <f>BEBR2025!B432</f>
        <v>957</v>
      </c>
      <c r="F443" s="31">
        <f t="shared" si="111"/>
        <v>3</v>
      </c>
      <c r="G443" s="31">
        <f t="shared" si="112"/>
        <v>-73</v>
      </c>
      <c r="H443" s="32">
        <f t="shared" si="113"/>
        <v>3.1446540880503146E-3</v>
      </c>
      <c r="I443" s="32">
        <f t="shared" si="113"/>
        <v>-7.0873786407766995E-2</v>
      </c>
      <c r="J443" s="225"/>
      <c r="L443" s="365" t="s">
        <v>342</v>
      </c>
      <c r="M443" s="428">
        <v>3384</v>
      </c>
      <c r="N443" s="428">
        <v>29</v>
      </c>
      <c r="O443" s="364">
        <v>954</v>
      </c>
      <c r="P443" s="429">
        <v>0</v>
      </c>
      <c r="Q443" s="429">
        <v>3384</v>
      </c>
      <c r="S443" s="17" t="str">
        <f t="shared" si="106"/>
        <v>Same</v>
      </c>
      <c r="V443" s="428"/>
    </row>
    <row r="444" spans="1:22" ht="15.75" x14ac:dyDescent="0.25">
      <c r="A444" s="277"/>
      <c r="B444" s="53" t="s">
        <v>343</v>
      </c>
      <c r="C444" s="451">
        <v>2187</v>
      </c>
      <c r="D444" s="30">
        <v>2100</v>
      </c>
      <c r="E444" s="54">
        <f>BEBR2025!B433</f>
        <v>2274</v>
      </c>
      <c r="F444" s="31">
        <f t="shared" si="111"/>
        <v>87</v>
      </c>
      <c r="G444" s="31">
        <f t="shared" si="112"/>
        <v>174</v>
      </c>
      <c r="H444" s="32">
        <f t="shared" si="113"/>
        <v>3.9780521262002745E-2</v>
      </c>
      <c r="I444" s="32">
        <f t="shared" si="113"/>
        <v>8.2857142857142851E-2</v>
      </c>
      <c r="J444" s="225"/>
      <c r="L444" s="365" t="s">
        <v>343</v>
      </c>
      <c r="M444" s="428">
        <v>412</v>
      </c>
      <c r="N444" s="428">
        <v>-7</v>
      </c>
      <c r="O444" s="364">
        <v>2187</v>
      </c>
      <c r="P444" s="429">
        <v>0</v>
      </c>
      <c r="Q444" s="429">
        <v>412</v>
      </c>
      <c r="S444" s="17" t="str">
        <f t="shared" si="106"/>
        <v>Same</v>
      </c>
      <c r="V444" s="428"/>
    </row>
    <row r="445" spans="1:22" ht="15.75" x14ac:dyDescent="0.25">
      <c r="A445" s="277"/>
      <c r="B445" s="53" t="s">
        <v>344</v>
      </c>
      <c r="C445" s="451">
        <v>4295</v>
      </c>
      <c r="D445" s="30">
        <v>3670</v>
      </c>
      <c r="E445" s="54">
        <f>BEBR2025!B434</f>
        <v>4279</v>
      </c>
      <c r="F445" s="31">
        <f t="shared" si="111"/>
        <v>-16</v>
      </c>
      <c r="G445" s="31">
        <f t="shared" si="112"/>
        <v>609</v>
      </c>
      <c r="H445" s="32">
        <f t="shared" si="113"/>
        <v>-3.7252619324796275E-3</v>
      </c>
      <c r="I445" s="32">
        <f t="shared" si="113"/>
        <v>0.16594005449591281</v>
      </c>
      <c r="J445" s="225"/>
      <c r="L445" s="365" t="s">
        <v>344</v>
      </c>
      <c r="M445" s="428">
        <v>2530</v>
      </c>
      <c r="N445" s="428">
        <v>388</v>
      </c>
      <c r="O445" s="364">
        <v>4295</v>
      </c>
      <c r="P445" s="429">
        <v>0</v>
      </c>
      <c r="Q445" s="429">
        <v>2530</v>
      </c>
      <c r="S445" s="17" t="str">
        <f t="shared" si="106"/>
        <v>Same</v>
      </c>
      <c r="V445" s="428"/>
    </row>
    <row r="446" spans="1:22" ht="15.75" x14ac:dyDescent="0.25">
      <c r="A446" s="277"/>
      <c r="B446" s="53" t="s">
        <v>345</v>
      </c>
      <c r="C446" s="451">
        <v>2687</v>
      </c>
      <c r="D446" s="30">
        <v>2790</v>
      </c>
      <c r="E446" s="54">
        <f>BEBR2025!B435</f>
        <v>2670</v>
      </c>
      <c r="F446" s="31">
        <f t="shared" si="111"/>
        <v>-17</v>
      </c>
      <c r="G446" s="31">
        <f t="shared" si="112"/>
        <v>-120</v>
      </c>
      <c r="H446" s="32">
        <f t="shared" si="113"/>
        <v>-6.3267584666914772E-3</v>
      </c>
      <c r="I446" s="32">
        <f t="shared" si="113"/>
        <v>-4.3010752688172046E-2</v>
      </c>
      <c r="J446" s="225"/>
      <c r="L446" s="365" t="s">
        <v>345</v>
      </c>
      <c r="M446" s="428">
        <v>13111</v>
      </c>
      <c r="N446" s="428">
        <v>-51</v>
      </c>
      <c r="O446" s="364">
        <v>2687</v>
      </c>
      <c r="P446" s="429">
        <v>0</v>
      </c>
      <c r="Q446" s="429">
        <v>13111</v>
      </c>
      <c r="S446" s="17" t="str">
        <f t="shared" si="106"/>
        <v>Same</v>
      </c>
      <c r="V446" s="428"/>
    </row>
    <row r="447" spans="1:22" ht="15.75" x14ac:dyDescent="0.25">
      <c r="A447" s="277"/>
      <c r="B447" s="53" t="s">
        <v>346</v>
      </c>
      <c r="C447" s="451">
        <v>3858</v>
      </c>
      <c r="D447" s="30">
        <v>3440</v>
      </c>
      <c r="E447" s="54">
        <f>BEBR2025!B436</f>
        <v>3895</v>
      </c>
      <c r="F447" s="31">
        <f t="shared" si="111"/>
        <v>37</v>
      </c>
      <c r="G447" s="31">
        <f t="shared" si="112"/>
        <v>455</v>
      </c>
      <c r="H447" s="32">
        <f t="shared" si="113"/>
        <v>9.5904613789528255E-3</v>
      </c>
      <c r="I447" s="32">
        <f t="shared" si="113"/>
        <v>0.13226744186046513</v>
      </c>
      <c r="J447" s="225"/>
      <c r="L447" s="365" t="s">
        <v>346</v>
      </c>
      <c r="M447" s="428">
        <v>1819</v>
      </c>
      <c r="N447" s="428">
        <v>-11</v>
      </c>
      <c r="O447" s="364">
        <v>3858</v>
      </c>
      <c r="P447" s="429">
        <v>0</v>
      </c>
      <c r="Q447" s="429">
        <v>1819</v>
      </c>
      <c r="S447" s="17" t="str">
        <f t="shared" si="106"/>
        <v>Same</v>
      </c>
      <c r="V447" s="428"/>
    </row>
    <row r="448" spans="1:22" ht="15.75" x14ac:dyDescent="0.25">
      <c r="A448" s="277"/>
      <c r="B448" s="53" t="s">
        <v>347</v>
      </c>
      <c r="C448" s="451">
        <v>61047</v>
      </c>
      <c r="D448" s="30">
        <v>62500</v>
      </c>
      <c r="E448" s="54">
        <f>BEBR2025!B437</f>
        <v>61246</v>
      </c>
      <c r="F448" s="31">
        <f t="shared" si="111"/>
        <v>199</v>
      </c>
      <c r="G448" s="31">
        <f t="shared" si="112"/>
        <v>-1254</v>
      </c>
      <c r="H448" s="32">
        <f t="shared" si="113"/>
        <v>3.2597834455419593E-3</v>
      </c>
      <c r="I448" s="32">
        <f t="shared" si="113"/>
        <v>-2.0063999999999999E-2</v>
      </c>
      <c r="J448" s="225"/>
      <c r="L448" s="365" t="s">
        <v>347</v>
      </c>
      <c r="M448" s="428">
        <v>5612</v>
      </c>
      <c r="N448" s="428">
        <v>88</v>
      </c>
      <c r="O448" s="364">
        <v>61047</v>
      </c>
      <c r="P448" s="429">
        <v>361</v>
      </c>
      <c r="Q448" s="429">
        <v>5251</v>
      </c>
      <c r="S448" s="17" t="str">
        <f t="shared" si="106"/>
        <v>Same</v>
      </c>
      <c r="V448" s="428"/>
    </row>
    <row r="449" spans="1:22" ht="15.75" x14ac:dyDescent="0.25">
      <c r="A449" s="277"/>
      <c r="B449" s="53" t="s">
        <v>348</v>
      </c>
      <c r="C449" s="451">
        <v>405</v>
      </c>
      <c r="D449" s="30">
        <v>410</v>
      </c>
      <c r="E449" s="54">
        <f>BEBR2025!B438</f>
        <v>410</v>
      </c>
      <c r="F449" s="31">
        <f t="shared" si="111"/>
        <v>5</v>
      </c>
      <c r="G449" s="31">
        <f t="shared" si="112"/>
        <v>0</v>
      </c>
      <c r="H449" s="32">
        <f t="shared" si="113"/>
        <v>1.2345679012345678E-2</v>
      </c>
      <c r="I449" s="32">
        <f t="shared" si="113"/>
        <v>0</v>
      </c>
      <c r="J449" s="225"/>
      <c r="L449" s="365" t="s">
        <v>348</v>
      </c>
      <c r="M449" s="428">
        <v>9191</v>
      </c>
      <c r="N449" s="428">
        <v>-54</v>
      </c>
      <c r="O449" s="364">
        <v>405</v>
      </c>
      <c r="P449" s="429">
        <v>0</v>
      </c>
      <c r="Q449" s="429">
        <v>9191</v>
      </c>
      <c r="S449" s="17" t="str">
        <f t="shared" si="106"/>
        <v>Same</v>
      </c>
      <c r="V449" s="428"/>
    </row>
    <row r="450" spans="1:22" ht="15.75" x14ac:dyDescent="0.25">
      <c r="A450" s="277"/>
      <c r="B450" s="53" t="s">
        <v>349</v>
      </c>
      <c r="C450" s="451">
        <v>3564</v>
      </c>
      <c r="D450" s="30">
        <v>3420</v>
      </c>
      <c r="E450" s="54">
        <f>BEBR2025!B439</f>
        <v>3547</v>
      </c>
      <c r="F450" s="31">
        <f t="shared" si="111"/>
        <v>-17</v>
      </c>
      <c r="G450" s="31">
        <f t="shared" si="112"/>
        <v>127</v>
      </c>
      <c r="H450" s="32">
        <f t="shared" si="113"/>
        <v>-4.7699214365881032E-3</v>
      </c>
      <c r="I450" s="32">
        <f t="shared" si="113"/>
        <v>3.713450292397661E-2</v>
      </c>
      <c r="J450" s="225"/>
      <c r="L450" s="365" t="s">
        <v>349</v>
      </c>
      <c r="M450" s="428">
        <v>64547</v>
      </c>
      <c r="N450" s="428">
        <v>5365</v>
      </c>
      <c r="O450" s="364">
        <v>3564</v>
      </c>
      <c r="P450" s="429">
        <v>0</v>
      </c>
      <c r="Q450" s="429">
        <v>64547</v>
      </c>
      <c r="S450" s="17" t="str">
        <f t="shared" si="106"/>
        <v>Same</v>
      </c>
      <c r="V450" s="428"/>
    </row>
    <row r="451" spans="1:22" ht="15.75" x14ac:dyDescent="0.25">
      <c r="A451" s="277"/>
      <c r="B451" s="53" t="s">
        <v>350</v>
      </c>
      <c r="C451" s="451">
        <v>9047</v>
      </c>
      <c r="D451" s="30">
        <v>8920</v>
      </c>
      <c r="E451" s="54">
        <f>BEBR2025!B440</f>
        <v>9174</v>
      </c>
      <c r="F451" s="31">
        <f t="shared" si="111"/>
        <v>127</v>
      </c>
      <c r="G451" s="31">
        <f t="shared" si="112"/>
        <v>254</v>
      </c>
      <c r="H451" s="32">
        <f t="shared" si="113"/>
        <v>1.4037802586492761E-2</v>
      </c>
      <c r="I451" s="32">
        <f t="shared" si="113"/>
        <v>2.8475336322869957E-2</v>
      </c>
      <c r="J451" s="225"/>
      <c r="L451" s="365" t="s">
        <v>350</v>
      </c>
      <c r="M451" s="428">
        <v>1295</v>
      </c>
      <c r="N451" s="428">
        <v>-35</v>
      </c>
      <c r="O451" s="364">
        <v>9047</v>
      </c>
      <c r="P451" s="429">
        <v>0</v>
      </c>
      <c r="Q451" s="429">
        <v>1295</v>
      </c>
      <c r="S451" s="17" t="str">
        <f t="shared" si="106"/>
        <v>Same</v>
      </c>
      <c r="V451" s="428"/>
    </row>
    <row r="452" spans="1:22" ht="15.75" x14ac:dyDescent="0.25">
      <c r="A452" s="277"/>
      <c r="B452" s="53" t="s">
        <v>351</v>
      </c>
      <c r="C452" s="451">
        <v>42219</v>
      </c>
      <c r="D452" s="30">
        <v>38480</v>
      </c>
      <c r="E452" s="54">
        <f>BEBR2025!B441</f>
        <v>43596</v>
      </c>
      <c r="F452" s="31">
        <f t="shared" si="111"/>
        <v>1377</v>
      </c>
      <c r="G452" s="31">
        <f t="shared" si="112"/>
        <v>5116</v>
      </c>
      <c r="H452" s="32">
        <f t="shared" si="113"/>
        <v>3.2615646983585586E-2</v>
      </c>
      <c r="I452" s="32">
        <f t="shared" si="113"/>
        <v>0.13295218295218295</v>
      </c>
      <c r="J452" s="225"/>
      <c r="L452" s="365" t="s">
        <v>351</v>
      </c>
      <c r="M452" s="428">
        <v>27928</v>
      </c>
      <c r="N452" s="428">
        <v>1038</v>
      </c>
      <c r="O452" s="364">
        <v>42219</v>
      </c>
      <c r="P452" s="429">
        <v>0</v>
      </c>
      <c r="Q452" s="429">
        <v>27928</v>
      </c>
      <c r="S452" s="17" t="str">
        <f t="shared" si="106"/>
        <v>Same</v>
      </c>
      <c r="V452" s="428"/>
    </row>
    <row r="453" spans="1:22" ht="15.75" x14ac:dyDescent="0.25">
      <c r="A453" s="277"/>
      <c r="B453" s="53" t="s">
        <v>352</v>
      </c>
      <c r="C453" s="451">
        <v>11504</v>
      </c>
      <c r="D453" s="30">
        <v>11420</v>
      </c>
      <c r="E453" s="54">
        <f>BEBR2025!B442</f>
        <v>12248</v>
      </c>
      <c r="F453" s="31">
        <f t="shared" si="111"/>
        <v>744</v>
      </c>
      <c r="G453" s="31">
        <f t="shared" si="112"/>
        <v>828</v>
      </c>
      <c r="H453" s="32">
        <f t="shared" si="113"/>
        <v>6.4673157162726008E-2</v>
      </c>
      <c r="I453" s="32">
        <f t="shared" si="113"/>
        <v>7.2504378283712784E-2</v>
      </c>
      <c r="J453" s="225"/>
      <c r="L453" s="365" t="s">
        <v>352</v>
      </c>
      <c r="M453" s="428">
        <v>39644</v>
      </c>
      <c r="N453" s="428">
        <v>2040</v>
      </c>
      <c r="O453" s="364">
        <v>11504</v>
      </c>
      <c r="P453" s="429">
        <v>0</v>
      </c>
      <c r="Q453" s="429">
        <v>39644</v>
      </c>
      <c r="S453" s="17" t="str">
        <f t="shared" si="106"/>
        <v>Same</v>
      </c>
      <c r="V453" s="428"/>
    </row>
    <row r="454" spans="1:22" ht="15.75" x14ac:dyDescent="0.25">
      <c r="A454" s="277"/>
      <c r="B454" s="53" t="s">
        <v>353</v>
      </c>
      <c r="C454" s="451">
        <v>3355</v>
      </c>
      <c r="D454" s="38">
        <v>3400</v>
      </c>
      <c r="E454" s="54">
        <f>BEBR2025!B443</f>
        <v>3384</v>
      </c>
      <c r="F454" s="31">
        <f t="shared" si="111"/>
        <v>29</v>
      </c>
      <c r="G454" s="31">
        <f t="shared" si="112"/>
        <v>-16</v>
      </c>
      <c r="H454" s="32">
        <f t="shared" si="113"/>
        <v>8.6438152011922512E-3</v>
      </c>
      <c r="I454" s="32">
        <f t="shared" si="113"/>
        <v>-4.7058823529411761E-3</v>
      </c>
      <c r="J454" s="225"/>
      <c r="L454" s="365" t="s">
        <v>353</v>
      </c>
      <c r="M454" s="428">
        <v>41165</v>
      </c>
      <c r="N454" s="428">
        <v>2233</v>
      </c>
      <c r="O454" s="364">
        <v>3355</v>
      </c>
      <c r="P454" s="429">
        <v>0</v>
      </c>
      <c r="Q454" s="429">
        <v>41165</v>
      </c>
      <c r="S454" s="17" t="str">
        <f t="shared" si="106"/>
        <v>Same</v>
      </c>
      <c r="V454" s="428"/>
    </row>
    <row r="455" spans="1:22" ht="15.75" x14ac:dyDescent="0.25">
      <c r="A455" s="277"/>
      <c r="B455" s="53" t="s">
        <v>354</v>
      </c>
      <c r="C455" s="451">
        <v>419</v>
      </c>
      <c r="D455" s="30">
        <v>430</v>
      </c>
      <c r="E455" s="54">
        <f>BEBR2025!B444</f>
        <v>412</v>
      </c>
      <c r="F455" s="31">
        <f t="shared" si="111"/>
        <v>-7</v>
      </c>
      <c r="G455" s="31">
        <f t="shared" si="112"/>
        <v>-18</v>
      </c>
      <c r="H455" s="32">
        <f t="shared" si="113"/>
        <v>-1.6706443914081145E-2</v>
      </c>
      <c r="I455" s="32">
        <f t="shared" si="113"/>
        <v>-4.1860465116279069E-2</v>
      </c>
      <c r="J455" s="225"/>
      <c r="L455" s="365" t="s">
        <v>354</v>
      </c>
      <c r="M455" s="428">
        <v>4982</v>
      </c>
      <c r="N455" s="428">
        <v>122</v>
      </c>
      <c r="O455" s="364">
        <v>419</v>
      </c>
      <c r="P455" s="429">
        <v>1933</v>
      </c>
      <c r="Q455" s="429">
        <v>3049</v>
      </c>
      <c r="S455" s="17" t="str">
        <f t="shared" si="106"/>
        <v>Same</v>
      </c>
      <c r="V455" s="428"/>
    </row>
    <row r="456" spans="1:22" ht="15.75" x14ac:dyDescent="0.25">
      <c r="A456" s="277"/>
      <c r="B456" s="53" t="s">
        <v>355</v>
      </c>
      <c r="C456" s="451">
        <v>2142</v>
      </c>
      <c r="D456" s="30">
        <v>2060</v>
      </c>
      <c r="E456" s="54">
        <f>BEBR2025!B445</f>
        <v>2530</v>
      </c>
      <c r="F456" s="31">
        <f t="shared" si="111"/>
        <v>388</v>
      </c>
      <c r="G456" s="31">
        <f t="shared" si="112"/>
        <v>470</v>
      </c>
      <c r="H456" s="32">
        <f t="shared" si="113"/>
        <v>0.1811391223155929</v>
      </c>
      <c r="I456" s="32">
        <f t="shared" si="113"/>
        <v>0.22815533980582525</v>
      </c>
      <c r="J456" s="225"/>
      <c r="L456" s="365" t="s">
        <v>355</v>
      </c>
      <c r="M456" s="428">
        <v>1466</v>
      </c>
      <c r="N456" s="428">
        <v>-5</v>
      </c>
      <c r="O456" s="364">
        <v>2142</v>
      </c>
      <c r="P456" s="429">
        <v>0</v>
      </c>
      <c r="Q456" s="429">
        <v>1466</v>
      </c>
      <c r="S456" s="17" t="str">
        <f t="shared" si="106"/>
        <v>Same</v>
      </c>
      <c r="V456" s="428"/>
    </row>
    <row r="457" spans="1:22" ht="15.75" x14ac:dyDescent="0.25">
      <c r="A457" s="277"/>
      <c r="B457" s="53" t="s">
        <v>356</v>
      </c>
      <c r="C457" s="451">
        <v>13162</v>
      </c>
      <c r="D457" s="30">
        <v>12620</v>
      </c>
      <c r="E457" s="54">
        <f>BEBR2025!B446</f>
        <v>13111</v>
      </c>
      <c r="F457" s="31">
        <f t="shared" si="111"/>
        <v>-51</v>
      </c>
      <c r="G457" s="31">
        <f t="shared" si="112"/>
        <v>491</v>
      </c>
      <c r="H457" s="32">
        <f t="shared" si="113"/>
        <v>-3.8747910651876615E-3</v>
      </c>
      <c r="I457" s="32">
        <f t="shared" si="113"/>
        <v>3.8906497622820918E-2</v>
      </c>
      <c r="J457" s="225"/>
      <c r="L457" s="365" t="s">
        <v>356</v>
      </c>
      <c r="M457" s="428">
        <v>6116</v>
      </c>
      <c r="N457" s="428">
        <v>-42</v>
      </c>
      <c r="O457" s="364">
        <v>13162</v>
      </c>
      <c r="P457" s="429">
        <v>0</v>
      </c>
      <c r="Q457" s="429">
        <v>6116</v>
      </c>
      <c r="S457" s="17" t="str">
        <f t="shared" si="106"/>
        <v>Same</v>
      </c>
      <c r="V457" s="428"/>
    </row>
    <row r="458" spans="1:22" ht="15.75" x14ac:dyDescent="0.25">
      <c r="A458" s="277"/>
      <c r="B458" s="53" t="s">
        <v>357</v>
      </c>
      <c r="C458" s="451">
        <v>1830</v>
      </c>
      <c r="D458" s="30">
        <v>1840</v>
      </c>
      <c r="E458" s="54">
        <f>BEBR2025!B447</f>
        <v>1819</v>
      </c>
      <c r="F458" s="31">
        <f t="shared" si="111"/>
        <v>-11</v>
      </c>
      <c r="G458" s="31">
        <f t="shared" si="112"/>
        <v>-21</v>
      </c>
      <c r="H458" s="32">
        <f t="shared" si="113"/>
        <v>-6.0109289617486343E-3</v>
      </c>
      <c r="I458" s="32">
        <f t="shared" si="113"/>
        <v>-1.141304347826087E-2</v>
      </c>
      <c r="J458" s="225"/>
      <c r="L458" s="365" t="s">
        <v>357</v>
      </c>
      <c r="M458" s="428">
        <v>61836</v>
      </c>
      <c r="N458" s="428">
        <v>199</v>
      </c>
      <c r="O458" s="364">
        <v>1830</v>
      </c>
      <c r="P458" s="429">
        <v>0</v>
      </c>
      <c r="Q458" s="429">
        <v>61836</v>
      </c>
      <c r="S458" s="17" t="str">
        <f t="shared" si="106"/>
        <v>Same</v>
      </c>
      <c r="V458" s="428"/>
    </row>
    <row r="459" spans="1:22" ht="15.75" x14ac:dyDescent="0.25">
      <c r="A459" s="277"/>
      <c r="B459" s="53" t="s">
        <v>358</v>
      </c>
      <c r="C459" s="451">
        <v>5524</v>
      </c>
      <c r="D459" s="30">
        <v>5910</v>
      </c>
      <c r="E459" s="54">
        <f>BEBR2025!B448</f>
        <v>5612</v>
      </c>
      <c r="F459" s="31">
        <f t="shared" si="111"/>
        <v>88</v>
      </c>
      <c r="G459" s="31">
        <f t="shared" si="112"/>
        <v>-298</v>
      </c>
      <c r="H459" s="32">
        <f t="shared" si="113"/>
        <v>1.5930485155684286E-2</v>
      </c>
      <c r="I459" s="32">
        <f t="shared" si="113"/>
        <v>-5.0423011844331643E-2</v>
      </c>
      <c r="J459" s="225"/>
      <c r="L459" s="365" t="s">
        <v>358</v>
      </c>
      <c r="M459" s="428">
        <v>6685</v>
      </c>
      <c r="N459" s="428">
        <v>5779</v>
      </c>
      <c r="O459" s="364">
        <v>5524</v>
      </c>
      <c r="P459" s="429">
        <v>0</v>
      </c>
      <c r="Q459" s="429">
        <v>6685</v>
      </c>
      <c r="S459" s="17" t="str">
        <f t="shared" si="106"/>
        <v>Same</v>
      </c>
      <c r="V459" s="428"/>
    </row>
    <row r="460" spans="1:22" ht="15.75" x14ac:dyDescent="0.25">
      <c r="A460" s="277"/>
      <c r="B460" s="53" t="s">
        <v>359</v>
      </c>
      <c r="C460" s="451">
        <v>9245</v>
      </c>
      <c r="D460" s="30">
        <v>8320</v>
      </c>
      <c r="E460" s="54">
        <f>BEBR2025!B449</f>
        <v>9191</v>
      </c>
      <c r="F460" s="31">
        <f t="shared" si="111"/>
        <v>-54</v>
      </c>
      <c r="G460" s="31">
        <f t="shared" si="112"/>
        <v>871</v>
      </c>
      <c r="H460" s="32">
        <f t="shared" si="113"/>
        <v>-5.8409951325040562E-3</v>
      </c>
      <c r="I460" s="32">
        <f t="shared" si="113"/>
        <v>0.1046875</v>
      </c>
      <c r="J460" s="225"/>
      <c r="L460" s="365" t="s">
        <v>359</v>
      </c>
      <c r="M460" s="428">
        <v>126944</v>
      </c>
      <c r="N460" s="428">
        <v>9529</v>
      </c>
      <c r="O460" s="364">
        <v>9245</v>
      </c>
      <c r="P460" s="429">
        <v>79</v>
      </c>
      <c r="Q460" s="429">
        <v>126865</v>
      </c>
      <c r="S460" s="17" t="str">
        <f t="shared" si="106"/>
        <v>Same</v>
      </c>
      <c r="V460" s="428"/>
    </row>
    <row r="461" spans="1:22" ht="15.75" x14ac:dyDescent="0.25">
      <c r="A461" s="277"/>
      <c r="B461" s="53" t="s">
        <v>360</v>
      </c>
      <c r="C461" s="452">
        <v>59182</v>
      </c>
      <c r="D461" s="30">
        <v>55620</v>
      </c>
      <c r="E461" s="54">
        <f>BEBR2025!B450</f>
        <v>64547</v>
      </c>
      <c r="F461" s="31">
        <f t="shared" si="111"/>
        <v>5365</v>
      </c>
      <c r="G461" s="31">
        <f t="shared" si="112"/>
        <v>8927</v>
      </c>
      <c r="H461" s="32">
        <f t="shared" si="113"/>
        <v>9.0652563279375487E-2</v>
      </c>
      <c r="I461" s="32">
        <f t="shared" si="113"/>
        <v>0.16049982020855807</v>
      </c>
      <c r="J461" s="225"/>
      <c r="L461" s="365" t="s">
        <v>360</v>
      </c>
      <c r="M461" s="428">
        <v>674110</v>
      </c>
      <c r="N461" s="428">
        <v>24334</v>
      </c>
      <c r="O461" s="467">
        <v>59182</v>
      </c>
      <c r="P461" s="429">
        <v>400</v>
      </c>
      <c r="Q461" s="429">
        <v>673710</v>
      </c>
      <c r="S461" s="17" t="str">
        <f t="shared" si="106"/>
        <v>Same</v>
      </c>
      <c r="V461" s="428"/>
    </row>
    <row r="462" spans="1:22" ht="15.75" x14ac:dyDescent="0.25">
      <c r="A462" s="277"/>
      <c r="B462" s="53" t="s">
        <v>361</v>
      </c>
      <c r="C462" s="451">
        <v>1330</v>
      </c>
      <c r="D462" s="30">
        <v>1190</v>
      </c>
      <c r="E462" s="54">
        <f>BEBR2025!B451</f>
        <v>1295</v>
      </c>
      <c r="F462" s="31">
        <f t="shared" si="111"/>
        <v>-35</v>
      </c>
      <c r="G462" s="31">
        <f t="shared" si="112"/>
        <v>105</v>
      </c>
      <c r="H462" s="32">
        <f t="shared" si="113"/>
        <v>-2.6315789473684209E-2</v>
      </c>
      <c r="I462" s="32">
        <f t="shared" si="113"/>
        <v>8.8235294117647065E-2</v>
      </c>
      <c r="J462" s="225"/>
      <c r="L462" s="365" t="s">
        <v>361</v>
      </c>
      <c r="M462" s="430" t="s">
        <v>516</v>
      </c>
      <c r="N462" s="430" t="s">
        <v>516</v>
      </c>
      <c r="O462" s="364">
        <v>1330</v>
      </c>
      <c r="P462" s="429" t="s">
        <v>516</v>
      </c>
      <c r="Q462" s="429" t="s">
        <v>516</v>
      </c>
      <c r="S462" s="17" t="str">
        <f t="shared" si="106"/>
        <v>Same</v>
      </c>
      <c r="V462" s="428"/>
    </row>
    <row r="463" spans="1:22" ht="15.75" x14ac:dyDescent="0.25">
      <c r="A463" s="277"/>
      <c r="B463" s="53" t="s">
        <v>362</v>
      </c>
      <c r="C463" s="451">
        <v>26890</v>
      </c>
      <c r="D463" s="30">
        <v>23560</v>
      </c>
      <c r="E463" s="54">
        <f>BEBR2025!B452</f>
        <v>27928</v>
      </c>
      <c r="F463" s="31">
        <f t="shared" si="111"/>
        <v>1038</v>
      </c>
      <c r="G463" s="31">
        <f t="shared" si="112"/>
        <v>4368</v>
      </c>
      <c r="H463" s="32">
        <f t="shared" si="113"/>
        <v>3.8601710673112681E-2</v>
      </c>
      <c r="I463" s="32">
        <f t="shared" si="113"/>
        <v>0.18539898132427843</v>
      </c>
      <c r="J463" s="225"/>
      <c r="L463" s="365" t="s">
        <v>362</v>
      </c>
      <c r="M463" s="428">
        <v>648369</v>
      </c>
      <c r="N463" s="428">
        <v>86478</v>
      </c>
      <c r="O463" s="364">
        <v>26890</v>
      </c>
      <c r="P463" s="429">
        <v>652</v>
      </c>
      <c r="Q463" s="429">
        <v>647717</v>
      </c>
      <c r="S463" s="17" t="str">
        <f t="shared" si="106"/>
        <v>Same</v>
      </c>
      <c r="V463" s="428"/>
    </row>
    <row r="464" spans="1:22" ht="15.75" x14ac:dyDescent="0.25">
      <c r="A464" s="277"/>
      <c r="B464" s="53" t="s">
        <v>363</v>
      </c>
      <c r="C464" s="451">
        <v>37604</v>
      </c>
      <c r="D464" s="30">
        <v>35740</v>
      </c>
      <c r="E464" s="54">
        <f>BEBR2025!B453</f>
        <v>39644</v>
      </c>
      <c r="F464" s="31">
        <f t="shared" si="111"/>
        <v>2040</v>
      </c>
      <c r="G464" s="31">
        <f t="shared" si="112"/>
        <v>3904</v>
      </c>
      <c r="H464" s="32">
        <f t="shared" si="113"/>
        <v>5.4249547920433995E-2</v>
      </c>
      <c r="I464" s="32">
        <f t="shared" si="113"/>
        <v>0.10923335198656967</v>
      </c>
      <c r="J464" s="225"/>
      <c r="L464" s="365" t="s">
        <v>363</v>
      </c>
      <c r="M464" s="428">
        <v>10206</v>
      </c>
      <c r="N464" s="428">
        <v>2931</v>
      </c>
      <c r="O464" s="364">
        <v>37604</v>
      </c>
      <c r="P464" s="429">
        <v>0</v>
      </c>
      <c r="Q464" s="429">
        <v>10206</v>
      </c>
      <c r="S464" s="17" t="str">
        <f t="shared" si="106"/>
        <v>Same</v>
      </c>
      <c r="V464" s="428"/>
    </row>
    <row r="465" spans="1:22" ht="15.75" x14ac:dyDescent="0.25">
      <c r="A465" s="277"/>
      <c r="B465" s="53" t="s">
        <v>364</v>
      </c>
      <c r="C465" s="451">
        <v>38932</v>
      </c>
      <c r="D465" s="30">
        <v>38690</v>
      </c>
      <c r="E465" s="54">
        <f>BEBR2025!B454</f>
        <v>41165</v>
      </c>
      <c r="F465" s="31">
        <f t="shared" si="111"/>
        <v>2233</v>
      </c>
      <c r="G465" s="31">
        <f t="shared" si="112"/>
        <v>2475</v>
      </c>
      <c r="H465" s="32">
        <f t="shared" si="113"/>
        <v>5.7356416315627247E-2</v>
      </c>
      <c r="I465" s="32">
        <f t="shared" si="113"/>
        <v>6.3970018092530376E-2</v>
      </c>
      <c r="J465" s="225"/>
      <c r="L465" s="365" t="s">
        <v>364</v>
      </c>
      <c r="M465" s="428">
        <v>16977</v>
      </c>
      <c r="N465" s="428">
        <v>249</v>
      </c>
      <c r="O465" s="364">
        <v>38932</v>
      </c>
      <c r="P465" s="429">
        <v>0</v>
      </c>
      <c r="Q465" s="429">
        <v>16977</v>
      </c>
      <c r="S465" s="17" t="str">
        <f t="shared" si="106"/>
        <v>Same</v>
      </c>
      <c r="V465" s="430"/>
    </row>
    <row r="466" spans="1:22" ht="15.75" x14ac:dyDescent="0.25">
      <c r="A466" s="277"/>
      <c r="B466" s="53" t="s">
        <v>365</v>
      </c>
      <c r="C466" s="451">
        <v>4860</v>
      </c>
      <c r="D466" s="30">
        <v>5270</v>
      </c>
      <c r="E466" s="54">
        <f>BEBR2025!B455</f>
        <v>4982</v>
      </c>
      <c r="F466" s="31">
        <f t="shared" si="111"/>
        <v>122</v>
      </c>
      <c r="G466" s="31">
        <f t="shared" si="112"/>
        <v>-288</v>
      </c>
      <c r="H466" s="32">
        <f t="shared" si="113"/>
        <v>2.5102880658436213E-2</v>
      </c>
      <c r="I466" s="32">
        <f t="shared" si="113"/>
        <v>-5.4648956356736243E-2</v>
      </c>
      <c r="J466" s="225"/>
      <c r="L466" s="365" t="s">
        <v>365</v>
      </c>
      <c r="M466" s="428">
        <v>2970</v>
      </c>
      <c r="N466" s="428">
        <v>-82</v>
      </c>
      <c r="O466" s="364">
        <v>4860</v>
      </c>
      <c r="P466" s="429">
        <v>0</v>
      </c>
      <c r="Q466" s="429">
        <v>2970</v>
      </c>
      <c r="S466" s="17" t="str">
        <f t="shared" si="106"/>
        <v>Same</v>
      </c>
      <c r="V466" s="428"/>
    </row>
    <row r="467" spans="1:22" ht="15.75" x14ac:dyDescent="0.25">
      <c r="A467" s="277"/>
      <c r="B467" s="53" t="s">
        <v>366</v>
      </c>
      <c r="C467" s="451">
        <v>1471</v>
      </c>
      <c r="D467" s="30">
        <v>1450</v>
      </c>
      <c r="E467" s="54">
        <f>BEBR2025!B456</f>
        <v>1466</v>
      </c>
      <c r="F467" s="31">
        <f t="shared" si="111"/>
        <v>-5</v>
      </c>
      <c r="G467" s="31">
        <f t="shared" si="112"/>
        <v>16</v>
      </c>
      <c r="H467" s="32">
        <f t="shared" si="113"/>
        <v>-3.3990482664853841E-3</v>
      </c>
      <c r="I467" s="32">
        <f t="shared" si="113"/>
        <v>1.1034482758620689E-2</v>
      </c>
      <c r="J467" s="225"/>
      <c r="L467" s="365" t="s">
        <v>366</v>
      </c>
      <c r="M467" s="428">
        <v>2290</v>
      </c>
      <c r="N467" s="428">
        <v>-72</v>
      </c>
      <c r="O467" s="364">
        <v>1471</v>
      </c>
      <c r="P467" s="429">
        <v>0</v>
      </c>
      <c r="Q467" s="429">
        <v>2290</v>
      </c>
      <c r="S467" s="17" t="str">
        <f t="shared" si="106"/>
        <v>Same</v>
      </c>
      <c r="V467" s="428"/>
    </row>
    <row r="468" spans="1:22" ht="15.75" x14ac:dyDescent="0.25">
      <c r="A468" s="277"/>
      <c r="B468" s="53" t="s">
        <v>367</v>
      </c>
      <c r="C468" s="451">
        <v>6158</v>
      </c>
      <c r="D468" s="30">
        <v>5850</v>
      </c>
      <c r="E468" s="54">
        <f>BEBR2025!B457</f>
        <v>6116</v>
      </c>
      <c r="F468" s="31">
        <f t="shared" si="111"/>
        <v>-42</v>
      </c>
      <c r="G468" s="31">
        <f t="shared" si="112"/>
        <v>266</v>
      </c>
      <c r="H468" s="32">
        <f t="shared" si="113"/>
        <v>-6.8203962325430337E-3</v>
      </c>
      <c r="I468" s="32">
        <f t="shared" si="113"/>
        <v>4.5470085470085471E-2</v>
      </c>
      <c r="J468" s="225"/>
      <c r="L468" s="365" t="s">
        <v>367</v>
      </c>
      <c r="M468" s="428">
        <v>1541</v>
      </c>
      <c r="N468" s="428">
        <v>244</v>
      </c>
      <c r="O468" s="364">
        <v>6158</v>
      </c>
      <c r="P468" s="429">
        <v>0</v>
      </c>
      <c r="Q468" s="429">
        <v>1541</v>
      </c>
      <c r="S468" s="17" t="str">
        <f t="shared" si="106"/>
        <v>Same</v>
      </c>
      <c r="V468" s="428"/>
    </row>
    <row r="469" spans="1:22" ht="15.75" x14ac:dyDescent="0.25">
      <c r="A469" s="277"/>
      <c r="B469" s="53" t="s">
        <v>368</v>
      </c>
      <c r="C469" s="451">
        <v>61637</v>
      </c>
      <c r="D469" s="30">
        <v>62370</v>
      </c>
      <c r="E469" s="54">
        <f>BEBR2025!B458</f>
        <v>61836</v>
      </c>
      <c r="F469" s="31">
        <f t="shared" si="111"/>
        <v>199</v>
      </c>
      <c r="G469" s="31">
        <f t="shared" si="112"/>
        <v>-534</v>
      </c>
      <c r="H469" s="32">
        <f t="shared" si="113"/>
        <v>3.2285802358972696E-3</v>
      </c>
      <c r="I469" s="32">
        <f t="shared" si="113"/>
        <v>-8.5618085618085621E-3</v>
      </c>
      <c r="J469" s="225"/>
      <c r="L469" s="365" t="s">
        <v>368</v>
      </c>
      <c r="M469" s="428">
        <v>19691</v>
      </c>
      <c r="N469" s="428">
        <v>2497</v>
      </c>
      <c r="O469" s="364">
        <v>61637</v>
      </c>
      <c r="P469" s="429">
        <v>0</v>
      </c>
      <c r="Q469" s="429">
        <v>19691</v>
      </c>
      <c r="S469" s="17" t="str">
        <f t="shared" si="106"/>
        <v>Same</v>
      </c>
      <c r="V469" s="428"/>
    </row>
    <row r="470" spans="1:22" ht="15.75" x14ac:dyDescent="0.25">
      <c r="A470" s="277"/>
      <c r="B470" s="53" t="s">
        <v>369</v>
      </c>
      <c r="C470" s="451">
        <v>906</v>
      </c>
      <c r="D470" s="30">
        <v>380</v>
      </c>
      <c r="E470" s="54">
        <f>BEBR2025!B459</f>
        <v>6685</v>
      </c>
      <c r="F470" s="31">
        <f t="shared" si="111"/>
        <v>5779</v>
      </c>
      <c r="G470" s="31">
        <f t="shared" si="112"/>
        <v>6305</v>
      </c>
      <c r="H470" s="253" t="s">
        <v>217</v>
      </c>
      <c r="I470" s="32">
        <f t="shared" si="113"/>
        <v>16.592105263157894</v>
      </c>
      <c r="J470" s="225"/>
      <c r="L470" s="365" t="s">
        <v>369</v>
      </c>
      <c r="M470" s="428">
        <v>594694</v>
      </c>
      <c r="N470" s="428">
        <v>80711</v>
      </c>
      <c r="O470" s="364">
        <v>906</v>
      </c>
      <c r="P470" s="429">
        <v>652</v>
      </c>
      <c r="Q470" s="429">
        <v>594042</v>
      </c>
      <c r="S470" s="17" t="str">
        <f t="shared" si="106"/>
        <v>Same</v>
      </c>
      <c r="V470" s="428"/>
    </row>
    <row r="471" spans="1:22" ht="15.75" x14ac:dyDescent="0.25">
      <c r="A471" s="277"/>
      <c r="B471" s="53" t="s">
        <v>370</v>
      </c>
      <c r="C471" s="451">
        <v>117415</v>
      </c>
      <c r="D471" s="30">
        <v>115180</v>
      </c>
      <c r="E471" s="54">
        <f>BEBR2025!B460</f>
        <v>126944</v>
      </c>
      <c r="F471" s="31">
        <f t="shared" si="111"/>
        <v>9529</v>
      </c>
      <c r="G471" s="31">
        <f t="shared" si="112"/>
        <v>11764</v>
      </c>
      <c r="H471" s="32">
        <f t="shared" si="113"/>
        <v>8.115658135672614E-2</v>
      </c>
      <c r="I471" s="32">
        <f t="shared" si="113"/>
        <v>0.10213578746310123</v>
      </c>
      <c r="J471" s="225"/>
      <c r="L471" s="365" t="s">
        <v>370</v>
      </c>
      <c r="M471" s="430" t="s">
        <v>516</v>
      </c>
      <c r="N471" s="430" t="s">
        <v>516</v>
      </c>
      <c r="O471" s="364">
        <v>117415</v>
      </c>
      <c r="P471" s="429" t="s">
        <v>516</v>
      </c>
      <c r="Q471" s="429" t="s">
        <v>516</v>
      </c>
      <c r="S471" s="17" t="str">
        <f t="shared" ref="S471:S534" si="114">IF(L471=B471,"Same","Different")</f>
        <v>Same</v>
      </c>
      <c r="V471" s="428"/>
    </row>
    <row r="472" spans="1:22" ht="15.75" x14ac:dyDescent="0.25">
      <c r="A472" s="277"/>
      <c r="B472" s="53" t="s">
        <v>19</v>
      </c>
      <c r="C472" s="451">
        <v>649776</v>
      </c>
      <c r="D472" s="30">
        <v>629450</v>
      </c>
      <c r="E472" s="54">
        <f>BEBR2025!B461</f>
        <v>674110</v>
      </c>
      <c r="F472" s="31">
        <f t="shared" si="111"/>
        <v>24334</v>
      </c>
      <c r="G472" s="31">
        <f t="shared" si="112"/>
        <v>44660</v>
      </c>
      <c r="H472" s="32">
        <f t="shared" si="113"/>
        <v>3.7449828864100858E-2</v>
      </c>
      <c r="I472" s="32">
        <f t="shared" si="113"/>
        <v>7.09508300897609E-2</v>
      </c>
      <c r="J472" s="225"/>
      <c r="L472" s="365" t="s">
        <v>143</v>
      </c>
      <c r="M472" s="428">
        <v>966933</v>
      </c>
      <c r="N472" s="428">
        <v>7826</v>
      </c>
      <c r="O472" s="364">
        <v>649776</v>
      </c>
      <c r="P472" s="429">
        <v>828</v>
      </c>
      <c r="Q472" s="429">
        <v>966105</v>
      </c>
      <c r="S472" s="17" t="str">
        <f t="shared" si="114"/>
        <v>Same</v>
      </c>
      <c r="V472" s="428"/>
    </row>
    <row r="473" spans="1:22" ht="15.75" x14ac:dyDescent="0.25">
      <c r="A473" s="277"/>
      <c r="B473" s="231"/>
      <c r="C473" s="460" t="s">
        <v>516</v>
      </c>
      <c r="D473" s="233"/>
      <c r="E473" s="476" t="str">
        <f>BEBR2025!B462</f>
        <v/>
      </c>
      <c r="F473" s="229"/>
      <c r="G473" s="229"/>
      <c r="H473" s="230"/>
      <c r="I473" s="230"/>
      <c r="J473" s="225"/>
      <c r="L473" s="365" t="s">
        <v>516</v>
      </c>
      <c r="M473" s="428">
        <v>4306</v>
      </c>
      <c r="N473" s="428">
        <v>33</v>
      </c>
      <c r="O473" s="466" t="s">
        <v>516</v>
      </c>
      <c r="P473" s="429">
        <v>0</v>
      </c>
      <c r="Q473" s="429">
        <v>4306</v>
      </c>
      <c r="V473" s="428"/>
    </row>
    <row r="474" spans="1:22" ht="15.75" x14ac:dyDescent="0.25">
      <c r="A474" s="277"/>
      <c r="B474" s="264" t="s">
        <v>654</v>
      </c>
      <c r="C474" s="458">
        <v>561891</v>
      </c>
      <c r="D474" s="260">
        <v>527100</v>
      </c>
      <c r="E474" s="476">
        <f>BEBR2025!B463</f>
        <v>648369</v>
      </c>
      <c r="F474" s="262">
        <f t="shared" ref="F474:F481" si="115">E474-C474</f>
        <v>86478</v>
      </c>
      <c r="G474" s="262">
        <f t="shared" ref="G474:G481" si="116">E474-D474</f>
        <v>121269</v>
      </c>
      <c r="H474" s="263">
        <f t="shared" ref="H474:I481" si="117">F474/C474</f>
        <v>0.15390529479916923</v>
      </c>
      <c r="I474" s="263">
        <f t="shared" si="117"/>
        <v>0.23006829823562891</v>
      </c>
      <c r="J474" s="225"/>
      <c r="L474" s="367" t="s">
        <v>568</v>
      </c>
      <c r="M474" s="428">
        <v>1534</v>
      </c>
      <c r="N474" s="428">
        <v>-99</v>
      </c>
      <c r="O474" s="364">
        <v>561891</v>
      </c>
      <c r="P474" s="429">
        <v>0</v>
      </c>
      <c r="Q474" s="429">
        <v>1534</v>
      </c>
      <c r="S474" s="17" t="str">
        <f t="shared" si="114"/>
        <v>Different</v>
      </c>
      <c r="V474" s="430"/>
    </row>
    <row r="475" spans="1:22" ht="15.75" x14ac:dyDescent="0.25">
      <c r="A475" s="277"/>
      <c r="B475" s="53" t="s">
        <v>372</v>
      </c>
      <c r="C475" s="451">
        <v>7275</v>
      </c>
      <c r="D475" s="30">
        <v>7310</v>
      </c>
      <c r="E475" s="54">
        <f>BEBR2025!B464</f>
        <v>10206</v>
      </c>
      <c r="F475" s="31">
        <f t="shared" si="115"/>
        <v>2931</v>
      </c>
      <c r="G475" s="31">
        <f t="shared" si="116"/>
        <v>2896</v>
      </c>
      <c r="H475" s="32">
        <f t="shared" si="117"/>
        <v>0.40288659793814435</v>
      </c>
      <c r="I475" s="32">
        <f t="shared" si="117"/>
        <v>0.39616963064295485</v>
      </c>
      <c r="J475" s="225"/>
      <c r="L475" s="365" t="s">
        <v>372</v>
      </c>
      <c r="M475" s="430">
        <v>2298</v>
      </c>
      <c r="N475" s="428">
        <v>-13</v>
      </c>
      <c r="O475" s="364">
        <v>7275</v>
      </c>
      <c r="P475" s="429">
        <v>0</v>
      </c>
      <c r="Q475" s="429">
        <v>2298</v>
      </c>
      <c r="S475" s="17" t="str">
        <f t="shared" si="114"/>
        <v>Same</v>
      </c>
      <c r="V475" s="428"/>
    </row>
    <row r="476" spans="1:22" ht="15.75" x14ac:dyDescent="0.25">
      <c r="A476" s="277"/>
      <c r="B476" s="53" t="s">
        <v>373</v>
      </c>
      <c r="C476" s="451">
        <v>16728</v>
      </c>
      <c r="D476" s="30">
        <v>16030</v>
      </c>
      <c r="E476" s="54">
        <f>BEBR2025!B465</f>
        <v>16977</v>
      </c>
      <c r="F476" s="31">
        <f t="shared" si="115"/>
        <v>249</v>
      </c>
      <c r="G476" s="31">
        <f t="shared" si="116"/>
        <v>947</v>
      </c>
      <c r="H476" s="32">
        <f t="shared" si="117"/>
        <v>1.4885222381635581E-2</v>
      </c>
      <c r="I476" s="32">
        <f t="shared" si="117"/>
        <v>5.9076731129132878E-2</v>
      </c>
      <c r="J476" s="225"/>
      <c r="L476" s="365" t="s">
        <v>373</v>
      </c>
      <c r="M476" s="430">
        <v>66</v>
      </c>
      <c r="N476" s="428">
        <v>-7</v>
      </c>
      <c r="O476" s="364">
        <v>16728</v>
      </c>
      <c r="P476" s="429">
        <v>0</v>
      </c>
      <c r="Q476" s="429">
        <v>66</v>
      </c>
      <c r="S476" s="17" t="str">
        <f t="shared" si="114"/>
        <v>Same</v>
      </c>
      <c r="V476" s="428"/>
    </row>
    <row r="477" spans="1:22" ht="15.75" x14ac:dyDescent="0.25">
      <c r="A477" s="277"/>
      <c r="B477" s="53" t="s">
        <v>374</v>
      </c>
      <c r="C477" s="451">
        <v>3052</v>
      </c>
      <c r="D477" s="30">
        <v>2860</v>
      </c>
      <c r="E477" s="54">
        <f>BEBR2025!B466</f>
        <v>2970</v>
      </c>
      <c r="F477" s="31">
        <f t="shared" si="115"/>
        <v>-82</v>
      </c>
      <c r="G477" s="31">
        <f t="shared" si="116"/>
        <v>110</v>
      </c>
      <c r="H477" s="32">
        <f t="shared" si="117"/>
        <v>-2.6867627785058978E-2</v>
      </c>
      <c r="I477" s="32">
        <f t="shared" si="117"/>
        <v>3.8461538461538464E-2</v>
      </c>
      <c r="J477" s="225"/>
      <c r="L477" s="365" t="s">
        <v>374</v>
      </c>
      <c r="M477" s="430">
        <v>118327</v>
      </c>
      <c r="N477" s="428">
        <v>1035</v>
      </c>
      <c r="O477" s="364">
        <v>3052</v>
      </c>
      <c r="P477" s="429">
        <v>0</v>
      </c>
      <c r="Q477" s="429">
        <v>118327</v>
      </c>
      <c r="S477" s="17" t="str">
        <f t="shared" si="114"/>
        <v>Same</v>
      </c>
      <c r="V477" s="428"/>
    </row>
    <row r="478" spans="1:22" ht="15.75" x14ac:dyDescent="0.25">
      <c r="A478" s="277"/>
      <c r="B478" s="53" t="s">
        <v>375</v>
      </c>
      <c r="C478" s="451">
        <v>2362</v>
      </c>
      <c r="D478" s="30">
        <v>1330</v>
      </c>
      <c r="E478" s="54">
        <f>BEBR2025!B467</f>
        <v>2290</v>
      </c>
      <c r="F478" s="31">
        <f t="shared" si="115"/>
        <v>-72</v>
      </c>
      <c r="G478" s="31">
        <f t="shared" si="116"/>
        <v>960</v>
      </c>
      <c r="H478" s="32">
        <f t="shared" si="117"/>
        <v>-3.0482641828958511E-2</v>
      </c>
      <c r="I478" s="32">
        <f t="shared" si="117"/>
        <v>0.72180451127819545</v>
      </c>
      <c r="J478" s="225"/>
      <c r="L478" s="365" t="s">
        <v>375</v>
      </c>
      <c r="M478" s="428">
        <v>35742</v>
      </c>
      <c r="N478" s="428">
        <v>-326</v>
      </c>
      <c r="O478" s="364">
        <v>2362</v>
      </c>
      <c r="P478" s="429">
        <v>6</v>
      </c>
      <c r="Q478" s="429">
        <v>35736</v>
      </c>
      <c r="S478" s="17" t="str">
        <f t="shared" si="114"/>
        <v>Same</v>
      </c>
      <c r="V478" s="428"/>
    </row>
    <row r="479" spans="1:22" ht="15.75" x14ac:dyDescent="0.25">
      <c r="A479" s="277"/>
      <c r="B479" s="53" t="s">
        <v>376</v>
      </c>
      <c r="C479" s="451">
        <v>1297</v>
      </c>
      <c r="D479" s="30">
        <v>1320</v>
      </c>
      <c r="E479" s="54">
        <f>BEBR2025!B468</f>
        <v>1541</v>
      </c>
      <c r="F479" s="31">
        <f t="shared" si="115"/>
        <v>244</v>
      </c>
      <c r="G479" s="31">
        <f t="shared" si="116"/>
        <v>221</v>
      </c>
      <c r="H479" s="32">
        <f t="shared" si="117"/>
        <v>0.18812644564379338</v>
      </c>
      <c r="I479" s="32">
        <f t="shared" si="117"/>
        <v>0.16742424242424242</v>
      </c>
      <c r="J479" s="225"/>
      <c r="L479" s="365" t="s">
        <v>376</v>
      </c>
      <c r="M479" s="428">
        <v>11525</v>
      </c>
      <c r="N479" s="428">
        <v>-258</v>
      </c>
      <c r="O479" s="364">
        <v>1297</v>
      </c>
      <c r="P479" s="429">
        <v>0</v>
      </c>
      <c r="Q479" s="429">
        <v>11525</v>
      </c>
      <c r="S479" s="17" t="str">
        <f t="shared" si="114"/>
        <v>Same</v>
      </c>
      <c r="V479" s="428"/>
    </row>
    <row r="480" spans="1:22" ht="15.75" x14ac:dyDescent="0.25">
      <c r="A480" s="277"/>
      <c r="B480" s="53" t="s">
        <v>377</v>
      </c>
      <c r="C480" s="451">
        <v>17194</v>
      </c>
      <c r="D480" s="30">
        <v>16670</v>
      </c>
      <c r="E480" s="54">
        <f>BEBR2025!B469</f>
        <v>19691</v>
      </c>
      <c r="F480" s="31">
        <f t="shared" si="115"/>
        <v>2497</v>
      </c>
      <c r="G480" s="31">
        <f t="shared" si="116"/>
        <v>3021</v>
      </c>
      <c r="H480" s="32">
        <f t="shared" si="117"/>
        <v>0.1452250785157613</v>
      </c>
      <c r="I480" s="32">
        <f t="shared" si="117"/>
        <v>0.18122375524895021</v>
      </c>
      <c r="J480" s="225"/>
      <c r="L480" s="365" t="s">
        <v>377</v>
      </c>
      <c r="M480" s="428">
        <v>3433</v>
      </c>
      <c r="N480" s="428">
        <v>-240</v>
      </c>
      <c r="O480" s="364">
        <v>17194</v>
      </c>
      <c r="P480" s="429">
        <v>0</v>
      </c>
      <c r="Q480" s="429">
        <v>3433</v>
      </c>
      <c r="S480" s="17" t="str">
        <f t="shared" si="114"/>
        <v>Same</v>
      </c>
      <c r="V480" s="428"/>
    </row>
    <row r="481" spans="1:22" ht="15.75" x14ac:dyDescent="0.25">
      <c r="A481" s="277"/>
      <c r="B481" s="53" t="s">
        <v>19</v>
      </c>
      <c r="C481" s="451">
        <v>513983</v>
      </c>
      <c r="D481" s="30">
        <v>481600</v>
      </c>
      <c r="E481" s="54">
        <f>BEBR2025!B470</f>
        <v>594694</v>
      </c>
      <c r="F481" s="31">
        <f t="shared" si="115"/>
        <v>80711</v>
      </c>
      <c r="G481" s="31">
        <f t="shared" si="116"/>
        <v>113094</v>
      </c>
      <c r="H481" s="32">
        <f t="shared" si="117"/>
        <v>0.15703048544407111</v>
      </c>
      <c r="I481" s="32">
        <f t="shared" si="117"/>
        <v>0.23482973421926912</v>
      </c>
      <c r="J481" s="225"/>
      <c r="L481" s="365" t="s">
        <v>143</v>
      </c>
      <c r="M481" s="428">
        <v>1158</v>
      </c>
      <c r="N481" s="428">
        <v>-32</v>
      </c>
      <c r="O481" s="364">
        <v>513983</v>
      </c>
      <c r="P481" s="429">
        <v>0</v>
      </c>
      <c r="Q481" s="429">
        <v>1158</v>
      </c>
      <c r="S481" s="17" t="str">
        <f t="shared" si="114"/>
        <v>Same</v>
      </c>
      <c r="V481" s="428"/>
    </row>
    <row r="482" spans="1:22" ht="15.75" x14ac:dyDescent="0.25">
      <c r="A482" s="277"/>
      <c r="B482" s="231"/>
      <c r="C482" s="460" t="s">
        <v>516</v>
      </c>
      <c r="D482" s="233"/>
      <c r="E482" s="476" t="str">
        <f>BEBR2025!B471</f>
        <v/>
      </c>
      <c r="F482" s="229"/>
      <c r="G482" s="229"/>
      <c r="H482" s="230"/>
      <c r="I482" s="230"/>
      <c r="J482" s="225"/>
      <c r="L482" s="365" t="s">
        <v>516</v>
      </c>
      <c r="M482" s="428">
        <v>4957</v>
      </c>
      <c r="N482" s="428">
        <v>-90</v>
      </c>
      <c r="O482" s="466" t="s">
        <v>516</v>
      </c>
      <c r="P482" s="429">
        <v>0</v>
      </c>
      <c r="Q482" s="429">
        <v>4957</v>
      </c>
      <c r="V482" s="428"/>
    </row>
    <row r="483" spans="1:22" ht="15.75" x14ac:dyDescent="0.25">
      <c r="A483" s="277"/>
      <c r="B483" s="264" t="s">
        <v>655</v>
      </c>
      <c r="C483" s="458">
        <v>959107</v>
      </c>
      <c r="D483" s="260">
        <v>978000</v>
      </c>
      <c r="E483" s="476">
        <f>BEBR2025!B472</f>
        <v>966933</v>
      </c>
      <c r="F483" s="262">
        <f t="shared" ref="F483:F508" si="118">E483-C483</f>
        <v>7826</v>
      </c>
      <c r="G483" s="262">
        <f t="shared" ref="G483:G508" si="119">E483-D483</f>
        <v>-11067</v>
      </c>
      <c r="H483" s="263">
        <f t="shared" ref="H483:I508" si="120">F483/C483</f>
        <v>8.1596735296478907E-3</v>
      </c>
      <c r="I483" s="263">
        <f t="shared" si="120"/>
        <v>-1.1315950920245399E-2</v>
      </c>
      <c r="J483" s="225"/>
      <c r="L483" s="367" t="s">
        <v>569</v>
      </c>
      <c r="M483" s="428">
        <v>84075</v>
      </c>
      <c r="N483" s="428">
        <v>1590</v>
      </c>
      <c r="O483" s="364">
        <v>959107</v>
      </c>
      <c r="P483" s="429">
        <v>0</v>
      </c>
      <c r="Q483" s="429">
        <v>84075</v>
      </c>
      <c r="S483" s="17" t="str">
        <f t="shared" si="114"/>
        <v>Different</v>
      </c>
      <c r="V483" s="428"/>
    </row>
    <row r="484" spans="1:22" ht="15.75" x14ac:dyDescent="0.25">
      <c r="A484" s="277"/>
      <c r="B484" s="53" t="s">
        <v>379</v>
      </c>
      <c r="C484" s="451">
        <v>4273</v>
      </c>
      <c r="D484" s="30">
        <v>4050</v>
      </c>
      <c r="E484" s="54">
        <f>BEBR2025!B473</f>
        <v>4306</v>
      </c>
      <c r="F484" s="31">
        <f t="shared" si="118"/>
        <v>33</v>
      </c>
      <c r="G484" s="31">
        <f t="shared" si="119"/>
        <v>256</v>
      </c>
      <c r="H484" s="32">
        <f t="shared" si="120"/>
        <v>7.7229113035338168E-3</v>
      </c>
      <c r="I484" s="32">
        <f t="shared" si="120"/>
        <v>6.3209876543209878E-2</v>
      </c>
      <c r="J484" s="225"/>
      <c r="L484" s="365" t="s">
        <v>379</v>
      </c>
      <c r="M484" s="428">
        <v>3629</v>
      </c>
      <c r="N484" s="428">
        <v>-266</v>
      </c>
      <c r="O484" s="364">
        <v>4273</v>
      </c>
      <c r="P484" s="429">
        <v>0</v>
      </c>
      <c r="Q484" s="429">
        <v>3629</v>
      </c>
      <c r="S484" s="17" t="str">
        <f t="shared" si="114"/>
        <v>Same</v>
      </c>
      <c r="V484" s="428"/>
    </row>
    <row r="485" spans="1:22" ht="15.75" x14ac:dyDescent="0.25">
      <c r="A485" s="277"/>
      <c r="B485" s="53" t="s">
        <v>380</v>
      </c>
      <c r="C485" s="451">
        <v>1633</v>
      </c>
      <c r="D485" s="30">
        <v>1590</v>
      </c>
      <c r="E485" s="54">
        <f>BEBR2025!B474</f>
        <v>1534</v>
      </c>
      <c r="F485" s="31">
        <f t="shared" si="118"/>
        <v>-99</v>
      </c>
      <c r="G485" s="31">
        <f t="shared" si="119"/>
        <v>-56</v>
      </c>
      <c r="H485" s="32">
        <f t="shared" si="120"/>
        <v>-6.0624617268830373E-2</v>
      </c>
      <c r="I485" s="32">
        <f t="shared" si="120"/>
        <v>-3.5220125786163521E-2</v>
      </c>
      <c r="J485" s="225"/>
      <c r="L485" s="365" t="s">
        <v>380</v>
      </c>
      <c r="M485" s="428">
        <v>1389</v>
      </c>
      <c r="N485" s="428">
        <v>-106</v>
      </c>
      <c r="O485" s="364">
        <v>1633</v>
      </c>
      <c r="P485" s="429">
        <v>0</v>
      </c>
      <c r="Q485" s="429">
        <v>1389</v>
      </c>
      <c r="S485" s="17" t="str">
        <f t="shared" si="114"/>
        <v>Same</v>
      </c>
      <c r="V485" s="428"/>
    </row>
    <row r="486" spans="1:22" ht="15.75" x14ac:dyDescent="0.25">
      <c r="A486" s="277"/>
      <c r="B486" s="53" t="s">
        <v>381</v>
      </c>
      <c r="C486" s="451">
        <v>2311</v>
      </c>
      <c r="D486" s="30">
        <v>2090</v>
      </c>
      <c r="E486" s="54">
        <f>BEBR2025!B475</f>
        <v>2298</v>
      </c>
      <c r="F486" s="31">
        <f t="shared" si="118"/>
        <v>-13</v>
      </c>
      <c r="G486" s="31">
        <f t="shared" si="119"/>
        <v>208</v>
      </c>
      <c r="H486" s="32">
        <f t="shared" si="120"/>
        <v>-5.6252704456945047E-3</v>
      </c>
      <c r="I486" s="32">
        <f t="shared" si="120"/>
        <v>9.9521531100478469E-2</v>
      </c>
      <c r="J486" s="225"/>
      <c r="L486" s="365" t="s">
        <v>381</v>
      </c>
      <c r="M486" s="428">
        <v>14879</v>
      </c>
      <c r="N486" s="428">
        <v>-19</v>
      </c>
      <c r="O486" s="364">
        <v>2311</v>
      </c>
      <c r="P486" s="429">
        <v>0</v>
      </c>
      <c r="Q486" s="429">
        <v>14879</v>
      </c>
      <c r="S486" s="17" t="str">
        <f t="shared" si="114"/>
        <v>Same</v>
      </c>
      <c r="V486" s="428"/>
    </row>
    <row r="487" spans="1:22" ht="15.75" x14ac:dyDescent="0.25">
      <c r="A487" s="277"/>
      <c r="B487" s="53" t="s">
        <v>382</v>
      </c>
      <c r="C487" s="451">
        <v>73</v>
      </c>
      <c r="D487" s="30">
        <v>120</v>
      </c>
      <c r="E487" s="54">
        <f>BEBR2025!B476</f>
        <v>66</v>
      </c>
      <c r="F487" s="31">
        <f t="shared" si="118"/>
        <v>-7</v>
      </c>
      <c r="G487" s="31">
        <f t="shared" si="119"/>
        <v>-54</v>
      </c>
      <c r="H487" s="32">
        <f t="shared" si="120"/>
        <v>-9.5890410958904104E-2</v>
      </c>
      <c r="I487" s="32">
        <f t="shared" si="120"/>
        <v>-0.45</v>
      </c>
      <c r="J487" s="225"/>
      <c r="L487" s="365" t="s">
        <v>382</v>
      </c>
      <c r="M487" s="428">
        <v>55055</v>
      </c>
      <c r="N487" s="428">
        <v>1962</v>
      </c>
      <c r="O487" s="364">
        <v>73</v>
      </c>
      <c r="P487" s="429">
        <v>0</v>
      </c>
      <c r="Q487" s="429">
        <v>55055</v>
      </c>
      <c r="S487" s="17" t="str">
        <f t="shared" si="114"/>
        <v>Same</v>
      </c>
      <c r="V487" s="428"/>
    </row>
    <row r="488" spans="1:22" ht="15.75" x14ac:dyDescent="0.25">
      <c r="A488" s="277"/>
      <c r="B488" s="53" t="s">
        <v>383</v>
      </c>
      <c r="C488" s="451">
        <v>117292</v>
      </c>
      <c r="D488" s="30">
        <v>116590</v>
      </c>
      <c r="E488" s="54">
        <f>BEBR2025!B477</f>
        <v>118327</v>
      </c>
      <c r="F488" s="31">
        <f t="shared" si="118"/>
        <v>1035</v>
      </c>
      <c r="G488" s="31">
        <f t="shared" si="119"/>
        <v>1737</v>
      </c>
      <c r="H488" s="32">
        <f t="shared" si="120"/>
        <v>8.824131228046244E-3</v>
      </c>
      <c r="I488" s="32">
        <f t="shared" si="120"/>
        <v>1.4898361780598678E-2</v>
      </c>
      <c r="J488" s="225"/>
      <c r="L488" s="365" t="s">
        <v>383</v>
      </c>
      <c r="M488" s="428">
        <v>1224</v>
      </c>
      <c r="N488" s="428">
        <v>-152</v>
      </c>
      <c r="O488" s="364">
        <v>117292</v>
      </c>
      <c r="P488" s="429">
        <v>0</v>
      </c>
      <c r="Q488" s="429">
        <v>1224</v>
      </c>
      <c r="S488" s="17" t="str">
        <f t="shared" si="114"/>
        <v>Same</v>
      </c>
      <c r="V488" s="428"/>
    </row>
    <row r="489" spans="1:22" ht="15.75" x14ac:dyDescent="0.25">
      <c r="A489" s="277"/>
      <c r="B489" s="53" t="s">
        <v>384</v>
      </c>
      <c r="C489" s="451">
        <v>36068</v>
      </c>
      <c r="D489" s="30">
        <v>37620</v>
      </c>
      <c r="E489" s="54">
        <f>BEBR2025!B478</f>
        <v>35742</v>
      </c>
      <c r="F489" s="31">
        <f t="shared" si="118"/>
        <v>-326</v>
      </c>
      <c r="G489" s="31">
        <f t="shared" si="119"/>
        <v>-1878</v>
      </c>
      <c r="H489" s="32">
        <f t="shared" si="120"/>
        <v>-9.0384828656981265E-3</v>
      </c>
      <c r="I489" s="32">
        <f t="shared" si="120"/>
        <v>-4.992025518341308E-2</v>
      </c>
      <c r="J489" s="225"/>
      <c r="L489" s="365" t="s">
        <v>384</v>
      </c>
      <c r="M489" s="428">
        <v>1955</v>
      </c>
      <c r="N489" s="428">
        <v>-221</v>
      </c>
      <c r="O489" s="364">
        <v>36068</v>
      </c>
      <c r="P489" s="429">
        <v>0</v>
      </c>
      <c r="Q489" s="429">
        <v>1955</v>
      </c>
      <c r="S489" s="17" t="str">
        <f t="shared" si="114"/>
        <v>Same</v>
      </c>
      <c r="V489" s="428"/>
    </row>
    <row r="490" spans="1:22" ht="15.75" x14ac:dyDescent="0.25">
      <c r="A490" s="277"/>
      <c r="B490" s="53" t="s">
        <v>385</v>
      </c>
      <c r="C490" s="451">
        <v>11783</v>
      </c>
      <c r="D490" s="30">
        <v>12580</v>
      </c>
      <c r="E490" s="54">
        <f>BEBR2025!B479</f>
        <v>11525</v>
      </c>
      <c r="F490" s="31">
        <f t="shared" si="118"/>
        <v>-258</v>
      </c>
      <c r="G490" s="31">
        <f t="shared" si="119"/>
        <v>-1055</v>
      </c>
      <c r="H490" s="32">
        <f t="shared" si="120"/>
        <v>-2.1895951794958839E-2</v>
      </c>
      <c r="I490" s="32">
        <f t="shared" si="120"/>
        <v>-8.3863275039745624E-2</v>
      </c>
      <c r="J490" s="225"/>
      <c r="L490" s="365" t="s">
        <v>385</v>
      </c>
      <c r="M490" s="428">
        <v>16808</v>
      </c>
      <c r="N490" s="428">
        <v>-264</v>
      </c>
      <c r="O490" s="364">
        <v>11783</v>
      </c>
      <c r="P490" s="429">
        <v>0</v>
      </c>
      <c r="Q490" s="429">
        <v>16808</v>
      </c>
      <c r="S490" s="17" t="str">
        <f t="shared" si="114"/>
        <v>Same</v>
      </c>
      <c r="V490" s="428"/>
    </row>
    <row r="491" spans="1:22" ht="15.75" x14ac:dyDescent="0.25">
      <c r="A491" s="277"/>
      <c r="B491" s="53" t="s">
        <v>386</v>
      </c>
      <c r="C491" s="451">
        <v>3673</v>
      </c>
      <c r="D491" s="30">
        <v>4430</v>
      </c>
      <c r="E491" s="54">
        <f>BEBR2025!B480</f>
        <v>3433</v>
      </c>
      <c r="F491" s="31">
        <f t="shared" si="118"/>
        <v>-240</v>
      </c>
      <c r="G491" s="31">
        <f t="shared" si="119"/>
        <v>-997</v>
      </c>
      <c r="H491" s="32">
        <f t="shared" si="120"/>
        <v>-6.5341682548325619E-2</v>
      </c>
      <c r="I491" s="32">
        <f t="shared" si="120"/>
        <v>-0.22505643340857787</v>
      </c>
      <c r="J491" s="225"/>
      <c r="L491" s="365" t="s">
        <v>386</v>
      </c>
      <c r="M491" s="428">
        <v>8424</v>
      </c>
      <c r="N491" s="428">
        <v>-455</v>
      </c>
      <c r="O491" s="364">
        <v>3673</v>
      </c>
      <c r="P491" s="429">
        <v>0</v>
      </c>
      <c r="Q491" s="429">
        <v>8424</v>
      </c>
      <c r="S491" s="17" t="str">
        <f t="shared" si="114"/>
        <v>Same</v>
      </c>
      <c r="V491" s="428"/>
    </row>
    <row r="492" spans="1:22" ht="15.75" x14ac:dyDescent="0.25">
      <c r="A492" s="277"/>
      <c r="B492" s="53" t="s">
        <v>387</v>
      </c>
      <c r="C492" s="451">
        <v>1190</v>
      </c>
      <c r="D492" s="30">
        <v>1470</v>
      </c>
      <c r="E492" s="54">
        <f>BEBR2025!B481</f>
        <v>1158</v>
      </c>
      <c r="F492" s="31">
        <f t="shared" si="118"/>
        <v>-32</v>
      </c>
      <c r="G492" s="31">
        <f t="shared" si="119"/>
        <v>-312</v>
      </c>
      <c r="H492" s="32">
        <f t="shared" si="120"/>
        <v>-2.689075630252101E-2</v>
      </c>
      <c r="I492" s="32">
        <f t="shared" si="120"/>
        <v>-0.21224489795918366</v>
      </c>
      <c r="J492" s="225"/>
      <c r="L492" s="365" t="s">
        <v>387</v>
      </c>
      <c r="M492" s="428">
        <v>266153</v>
      </c>
      <c r="N492" s="428">
        <v>7845</v>
      </c>
      <c r="O492" s="364">
        <v>1190</v>
      </c>
      <c r="P492" s="429">
        <v>350</v>
      </c>
      <c r="Q492" s="429">
        <v>265803</v>
      </c>
      <c r="S492" s="17" t="str">
        <f t="shared" si="114"/>
        <v>Same</v>
      </c>
      <c r="V492" s="428"/>
    </row>
    <row r="493" spans="1:22" ht="15.75" x14ac:dyDescent="0.25">
      <c r="A493" s="277"/>
      <c r="B493" s="53" t="s">
        <v>388</v>
      </c>
      <c r="C493" s="451">
        <v>5047</v>
      </c>
      <c r="D493" s="30">
        <v>5110</v>
      </c>
      <c r="E493" s="54">
        <f>BEBR2025!B482</f>
        <v>4957</v>
      </c>
      <c r="F493" s="31">
        <f t="shared" si="118"/>
        <v>-90</v>
      </c>
      <c r="G493" s="31">
        <f t="shared" si="119"/>
        <v>-153</v>
      </c>
      <c r="H493" s="32">
        <f t="shared" si="120"/>
        <v>-1.7832375668714089E-2</v>
      </c>
      <c r="I493" s="32">
        <f t="shared" si="120"/>
        <v>-2.9941291585127202E-2</v>
      </c>
      <c r="J493" s="225"/>
      <c r="L493" s="365" t="s">
        <v>388</v>
      </c>
      <c r="M493" s="428">
        <v>19323</v>
      </c>
      <c r="N493" s="428">
        <v>-41</v>
      </c>
      <c r="O493" s="364">
        <v>5047</v>
      </c>
      <c r="P493" s="429">
        <v>0</v>
      </c>
      <c r="Q493" s="429">
        <v>19323</v>
      </c>
      <c r="S493" s="17" t="str">
        <f t="shared" si="114"/>
        <v>Same</v>
      </c>
      <c r="V493" s="428"/>
    </row>
    <row r="494" spans="1:22" ht="15.75" x14ac:dyDescent="0.25">
      <c r="A494" s="277"/>
      <c r="B494" s="53" t="s">
        <v>389</v>
      </c>
      <c r="C494" s="451">
        <v>82485</v>
      </c>
      <c r="D494" s="30">
        <v>83740</v>
      </c>
      <c r="E494" s="54">
        <f>BEBR2025!B483</f>
        <v>84075</v>
      </c>
      <c r="F494" s="31">
        <f t="shared" si="118"/>
        <v>1590</v>
      </c>
      <c r="G494" s="31">
        <f t="shared" si="119"/>
        <v>335</v>
      </c>
      <c r="H494" s="32">
        <f t="shared" si="120"/>
        <v>1.9276232042189489E-2</v>
      </c>
      <c r="I494" s="32">
        <f t="shared" si="120"/>
        <v>4.0004776689753999E-3</v>
      </c>
      <c r="J494" s="225"/>
      <c r="L494" s="365" t="s">
        <v>389</v>
      </c>
      <c r="M494" s="428">
        <v>4958</v>
      </c>
      <c r="N494" s="428">
        <v>-395</v>
      </c>
      <c r="O494" s="364">
        <v>82485</v>
      </c>
      <c r="P494" s="429">
        <v>0</v>
      </c>
      <c r="Q494" s="429">
        <v>4958</v>
      </c>
      <c r="S494" s="17" t="str">
        <f t="shared" si="114"/>
        <v>Same</v>
      </c>
      <c r="V494" s="428"/>
    </row>
    <row r="495" spans="1:22" ht="15.75" x14ac:dyDescent="0.25">
      <c r="A495" s="277"/>
      <c r="B495" s="53" t="s">
        <v>390</v>
      </c>
      <c r="C495" s="451">
        <v>3895</v>
      </c>
      <c r="D495" s="30">
        <v>4420</v>
      </c>
      <c r="E495" s="54">
        <f>BEBR2025!B484</f>
        <v>3629</v>
      </c>
      <c r="F495" s="31">
        <f t="shared" si="118"/>
        <v>-266</v>
      </c>
      <c r="G495" s="31">
        <f t="shared" si="119"/>
        <v>-791</v>
      </c>
      <c r="H495" s="32">
        <f t="shared" si="120"/>
        <v>-6.8292682926829273E-2</v>
      </c>
      <c r="I495" s="32">
        <f t="shared" si="120"/>
        <v>-0.17895927601809955</v>
      </c>
      <c r="J495" s="225"/>
      <c r="L495" s="365" t="s">
        <v>390</v>
      </c>
      <c r="M495" s="428">
        <v>25676</v>
      </c>
      <c r="N495" s="428">
        <v>559</v>
      </c>
      <c r="O495" s="364">
        <v>3895</v>
      </c>
      <c r="P495" s="429">
        <v>0</v>
      </c>
      <c r="Q495" s="429">
        <v>25676</v>
      </c>
      <c r="S495" s="17" t="str">
        <f t="shared" si="114"/>
        <v>Same</v>
      </c>
      <c r="V495" s="428"/>
    </row>
    <row r="496" spans="1:22" ht="15.75" x14ac:dyDescent="0.25">
      <c r="A496" s="277"/>
      <c r="B496" s="53" t="s">
        <v>391</v>
      </c>
      <c r="C496" s="451">
        <v>1495</v>
      </c>
      <c r="D496" s="30">
        <v>1500</v>
      </c>
      <c r="E496" s="54">
        <f>BEBR2025!B485</f>
        <v>1389</v>
      </c>
      <c r="F496" s="31">
        <f t="shared" si="118"/>
        <v>-106</v>
      </c>
      <c r="G496" s="31">
        <f t="shared" si="119"/>
        <v>-111</v>
      </c>
      <c r="H496" s="32">
        <f t="shared" si="120"/>
        <v>-7.0903010033444819E-2</v>
      </c>
      <c r="I496" s="32">
        <f t="shared" si="120"/>
        <v>-7.3999999999999996E-2</v>
      </c>
      <c r="J496" s="225"/>
      <c r="L496" s="365" t="s">
        <v>391</v>
      </c>
      <c r="M496" s="428">
        <v>6103</v>
      </c>
      <c r="N496" s="428">
        <v>-481</v>
      </c>
      <c r="O496" s="364">
        <v>1495</v>
      </c>
      <c r="P496" s="429">
        <v>0</v>
      </c>
      <c r="Q496" s="429">
        <v>6103</v>
      </c>
      <c r="S496" s="17" t="str">
        <f t="shared" si="114"/>
        <v>Same</v>
      </c>
      <c r="V496" s="428"/>
    </row>
    <row r="497" spans="1:22" ht="15.75" x14ac:dyDescent="0.25">
      <c r="A497" s="277"/>
      <c r="B497" s="53" t="s">
        <v>392</v>
      </c>
      <c r="C497" s="451">
        <v>14898</v>
      </c>
      <c r="D497" s="30">
        <v>14800</v>
      </c>
      <c r="E497" s="54">
        <f>BEBR2025!B486</f>
        <v>14879</v>
      </c>
      <c r="F497" s="31">
        <f t="shared" si="118"/>
        <v>-19</v>
      </c>
      <c r="G497" s="31">
        <f t="shared" si="119"/>
        <v>79</v>
      </c>
      <c r="H497" s="32">
        <f t="shared" si="120"/>
        <v>-1.2753389716740502E-3</v>
      </c>
      <c r="I497" s="32">
        <f t="shared" si="120"/>
        <v>5.337837837837838E-3</v>
      </c>
      <c r="J497" s="225"/>
      <c r="L497" s="365" t="s">
        <v>392</v>
      </c>
      <c r="M497" s="428">
        <v>273936</v>
      </c>
      <c r="N497" s="428">
        <v>-1733</v>
      </c>
      <c r="O497" s="364">
        <v>14898</v>
      </c>
      <c r="P497" s="429">
        <v>472</v>
      </c>
      <c r="Q497" s="429">
        <v>273464</v>
      </c>
      <c r="S497" s="17" t="str">
        <f t="shared" si="114"/>
        <v>Same</v>
      </c>
      <c r="V497" s="428"/>
    </row>
    <row r="498" spans="1:22" ht="15.75" x14ac:dyDescent="0.25">
      <c r="A498" s="277"/>
      <c r="B498" s="53" t="s">
        <v>393</v>
      </c>
      <c r="C498" s="451">
        <v>53093</v>
      </c>
      <c r="D498" s="30">
        <v>53280</v>
      </c>
      <c r="E498" s="54">
        <f>BEBR2025!B487</f>
        <v>55055</v>
      </c>
      <c r="F498" s="31">
        <f t="shared" si="118"/>
        <v>1962</v>
      </c>
      <c r="G498" s="31">
        <f t="shared" si="119"/>
        <v>1775</v>
      </c>
      <c r="H498" s="32">
        <f t="shared" si="120"/>
        <v>3.6954024070969808E-2</v>
      </c>
      <c r="I498" s="32">
        <f t="shared" si="120"/>
        <v>3.3314564564564567E-2</v>
      </c>
      <c r="J498" s="225"/>
      <c r="L498" s="365" t="s">
        <v>393</v>
      </c>
      <c r="M498" s="430" t="s">
        <v>516</v>
      </c>
      <c r="N498" s="430" t="s">
        <v>516</v>
      </c>
      <c r="O498" s="364">
        <v>53093</v>
      </c>
      <c r="P498" s="429" t="s">
        <v>516</v>
      </c>
      <c r="Q498" s="429" t="s">
        <v>516</v>
      </c>
      <c r="S498" s="17" t="str">
        <f t="shared" si="114"/>
        <v>Same</v>
      </c>
      <c r="V498" s="428"/>
    </row>
    <row r="499" spans="1:22" ht="15.75" x14ac:dyDescent="0.25">
      <c r="A499" s="277"/>
      <c r="B499" s="53" t="s">
        <v>394</v>
      </c>
      <c r="C499" s="451">
        <v>1376</v>
      </c>
      <c r="D499" s="30">
        <v>1480</v>
      </c>
      <c r="E499" s="54">
        <f>BEBR2025!B488</f>
        <v>1224</v>
      </c>
      <c r="F499" s="31">
        <f t="shared" si="118"/>
        <v>-152</v>
      </c>
      <c r="G499" s="31">
        <f t="shared" si="119"/>
        <v>-256</v>
      </c>
      <c r="H499" s="32">
        <f t="shared" si="120"/>
        <v>-0.11046511627906977</v>
      </c>
      <c r="I499" s="32">
        <f t="shared" si="120"/>
        <v>-0.17297297297297298</v>
      </c>
      <c r="J499" s="225"/>
      <c r="L499" s="365" t="s">
        <v>394</v>
      </c>
      <c r="M499" s="428">
        <v>846896</v>
      </c>
      <c r="N499" s="428">
        <v>121850</v>
      </c>
      <c r="O499" s="364">
        <v>1376</v>
      </c>
      <c r="P499" s="429">
        <v>3231</v>
      </c>
      <c r="Q499" s="429">
        <v>843665</v>
      </c>
      <c r="S499" s="17" t="str">
        <f t="shared" si="114"/>
        <v>Same</v>
      </c>
      <c r="V499" s="428"/>
    </row>
    <row r="500" spans="1:22" ht="15.75" x14ac:dyDescent="0.25">
      <c r="A500" s="277"/>
      <c r="B500" s="53" t="s">
        <v>395</v>
      </c>
      <c r="C500" s="451">
        <v>2176</v>
      </c>
      <c r="D500" s="30">
        <v>2210</v>
      </c>
      <c r="E500" s="54">
        <f>BEBR2025!B489</f>
        <v>1955</v>
      </c>
      <c r="F500" s="31">
        <f t="shared" si="118"/>
        <v>-221</v>
      </c>
      <c r="G500" s="31">
        <f t="shared" si="119"/>
        <v>-255</v>
      </c>
      <c r="H500" s="32">
        <f t="shared" si="120"/>
        <v>-0.1015625</v>
      </c>
      <c r="I500" s="32">
        <f t="shared" si="120"/>
        <v>-0.11538461538461539</v>
      </c>
      <c r="J500" s="225"/>
      <c r="L500" s="365" t="s">
        <v>395</v>
      </c>
      <c r="M500" s="428">
        <v>21677</v>
      </c>
      <c r="N500" s="428">
        <v>6061</v>
      </c>
      <c r="O500" s="364">
        <v>2176</v>
      </c>
      <c r="P500" s="429">
        <v>0</v>
      </c>
      <c r="Q500" s="429">
        <v>21677</v>
      </c>
      <c r="S500" s="17" t="str">
        <f t="shared" si="114"/>
        <v>Same</v>
      </c>
      <c r="V500" s="428"/>
    </row>
    <row r="501" spans="1:22" ht="15.75" x14ac:dyDescent="0.25">
      <c r="A501" s="277"/>
      <c r="B501" s="53" t="s">
        <v>396</v>
      </c>
      <c r="C501" s="451">
        <v>17072</v>
      </c>
      <c r="D501" s="30">
        <v>17610</v>
      </c>
      <c r="E501" s="54">
        <f>BEBR2025!B490</f>
        <v>16808</v>
      </c>
      <c r="F501" s="31">
        <f t="shared" si="118"/>
        <v>-264</v>
      </c>
      <c r="G501" s="31">
        <f t="shared" si="119"/>
        <v>-802</v>
      </c>
      <c r="H501" s="32">
        <f t="shared" si="120"/>
        <v>-1.5463917525773196E-2</v>
      </c>
      <c r="I501" s="32">
        <f t="shared" si="120"/>
        <v>-4.554230550823396E-2</v>
      </c>
      <c r="J501" s="225"/>
      <c r="L501" s="365" t="s">
        <v>396</v>
      </c>
      <c r="M501" s="428">
        <v>23135</v>
      </c>
      <c r="N501" s="428">
        <v>3826</v>
      </c>
      <c r="O501" s="364">
        <v>17072</v>
      </c>
      <c r="P501" s="429">
        <v>177</v>
      </c>
      <c r="Q501" s="429">
        <v>22958</v>
      </c>
      <c r="S501" s="17" t="str">
        <f t="shared" si="114"/>
        <v>Same</v>
      </c>
      <c r="V501" s="430"/>
    </row>
    <row r="502" spans="1:22" ht="15.75" x14ac:dyDescent="0.25">
      <c r="A502" s="277"/>
      <c r="B502" s="53" t="s">
        <v>397</v>
      </c>
      <c r="C502" s="451">
        <v>8879</v>
      </c>
      <c r="D502" s="30">
        <v>9520</v>
      </c>
      <c r="E502" s="54">
        <f>BEBR2025!B491</f>
        <v>8424</v>
      </c>
      <c r="F502" s="31">
        <f t="shared" si="118"/>
        <v>-455</v>
      </c>
      <c r="G502" s="31">
        <f t="shared" si="119"/>
        <v>-1096</v>
      </c>
      <c r="H502" s="32">
        <f t="shared" si="120"/>
        <v>-5.1244509516837483E-2</v>
      </c>
      <c r="I502" s="32">
        <f t="shared" si="120"/>
        <v>-0.11512605042016806</v>
      </c>
      <c r="J502" s="225"/>
      <c r="L502" s="365" t="s">
        <v>397</v>
      </c>
      <c r="M502" s="428">
        <v>13993</v>
      </c>
      <c r="N502" s="428">
        <v>4950</v>
      </c>
      <c r="O502" s="364">
        <v>8879</v>
      </c>
      <c r="P502" s="429">
        <v>0</v>
      </c>
      <c r="Q502" s="429">
        <v>13993</v>
      </c>
      <c r="S502" s="17" t="str">
        <f t="shared" si="114"/>
        <v>Same</v>
      </c>
      <c r="V502" s="428"/>
    </row>
    <row r="503" spans="1:22" ht="15.75" x14ac:dyDescent="0.25">
      <c r="A503" s="277"/>
      <c r="B503" s="53" t="s">
        <v>398</v>
      </c>
      <c r="C503" s="451">
        <v>258308</v>
      </c>
      <c r="D503" s="30">
        <v>269360</v>
      </c>
      <c r="E503" s="54">
        <f>BEBR2025!B492</f>
        <v>266153</v>
      </c>
      <c r="F503" s="31">
        <f t="shared" si="118"/>
        <v>7845</v>
      </c>
      <c r="G503" s="31">
        <f t="shared" si="119"/>
        <v>-3207</v>
      </c>
      <c r="H503" s="32">
        <f t="shared" si="120"/>
        <v>3.037072022546727E-2</v>
      </c>
      <c r="I503" s="32">
        <f t="shared" si="120"/>
        <v>-1.1905999405999406E-2</v>
      </c>
      <c r="J503" s="225"/>
      <c r="L503" s="365" t="s">
        <v>398</v>
      </c>
      <c r="M503" s="428">
        <v>5847</v>
      </c>
      <c r="N503" s="428">
        <v>612</v>
      </c>
      <c r="O503" s="364">
        <v>258308</v>
      </c>
      <c r="P503" s="429">
        <v>0</v>
      </c>
      <c r="Q503" s="429">
        <v>5847</v>
      </c>
      <c r="S503" s="17" t="str">
        <f t="shared" si="114"/>
        <v>Same</v>
      </c>
      <c r="V503" s="428"/>
    </row>
    <row r="504" spans="1:22" ht="15.75" x14ac:dyDescent="0.25">
      <c r="A504" s="277"/>
      <c r="B504" s="53" t="s">
        <v>399</v>
      </c>
      <c r="C504" s="451">
        <v>19364</v>
      </c>
      <c r="D504" s="30">
        <v>19450</v>
      </c>
      <c r="E504" s="54">
        <f>BEBR2025!B493</f>
        <v>19323</v>
      </c>
      <c r="F504" s="31">
        <f t="shared" si="118"/>
        <v>-41</v>
      </c>
      <c r="G504" s="31">
        <f t="shared" si="119"/>
        <v>-127</v>
      </c>
      <c r="H504" s="32">
        <f t="shared" si="120"/>
        <v>-2.1173311299318323E-3</v>
      </c>
      <c r="I504" s="32">
        <f t="shared" si="120"/>
        <v>-6.5295629820051413E-3</v>
      </c>
      <c r="J504" s="225"/>
      <c r="L504" s="365" t="s">
        <v>399</v>
      </c>
      <c r="M504" s="428">
        <v>6206</v>
      </c>
      <c r="N504" s="428">
        <v>3198</v>
      </c>
      <c r="O504" s="364">
        <v>19364</v>
      </c>
      <c r="P504" s="429">
        <v>0</v>
      </c>
      <c r="Q504" s="429">
        <v>6206</v>
      </c>
      <c r="S504" s="17" t="str">
        <f t="shared" si="114"/>
        <v>Same</v>
      </c>
      <c r="V504" s="428"/>
    </row>
    <row r="505" spans="1:22" ht="15.75" x14ac:dyDescent="0.25">
      <c r="A505" s="277"/>
      <c r="B505" s="53" t="s">
        <v>400</v>
      </c>
      <c r="C505" s="451">
        <v>5353</v>
      </c>
      <c r="D505" s="30">
        <v>5090</v>
      </c>
      <c r="E505" s="54">
        <f>BEBR2025!B494</f>
        <v>4958</v>
      </c>
      <c r="F505" s="31">
        <f t="shared" si="118"/>
        <v>-395</v>
      </c>
      <c r="G505" s="31">
        <f t="shared" si="119"/>
        <v>-132</v>
      </c>
      <c r="H505" s="32">
        <f t="shared" si="120"/>
        <v>-7.3790397907715299E-2</v>
      </c>
      <c r="I505" s="32">
        <f t="shared" si="120"/>
        <v>-2.5933202357563849E-2</v>
      </c>
      <c r="J505" s="225"/>
      <c r="L505" s="365" t="s">
        <v>400</v>
      </c>
      <c r="M505" s="428">
        <v>5179</v>
      </c>
      <c r="N505" s="428">
        <v>79</v>
      </c>
      <c r="O505" s="364">
        <v>5353</v>
      </c>
      <c r="P505" s="429">
        <v>0</v>
      </c>
      <c r="Q505" s="429">
        <v>5179</v>
      </c>
      <c r="S505" s="17" t="str">
        <f t="shared" si="114"/>
        <v>Same</v>
      </c>
      <c r="V505" s="428"/>
    </row>
    <row r="506" spans="1:22" ht="15.75" x14ac:dyDescent="0.25">
      <c r="A506" s="277"/>
      <c r="B506" s="53" t="s">
        <v>401</v>
      </c>
      <c r="C506" s="451">
        <v>25117</v>
      </c>
      <c r="D506" s="30">
        <v>25510</v>
      </c>
      <c r="E506" s="54">
        <f>BEBR2025!B495</f>
        <v>25676</v>
      </c>
      <c r="F506" s="31">
        <f t="shared" si="118"/>
        <v>559</v>
      </c>
      <c r="G506" s="31">
        <f t="shared" si="119"/>
        <v>166</v>
      </c>
      <c r="H506" s="32">
        <f t="shared" si="120"/>
        <v>2.2255842656368197E-2</v>
      </c>
      <c r="I506" s="32">
        <f t="shared" si="120"/>
        <v>6.5072520580164639E-3</v>
      </c>
      <c r="J506" s="225"/>
      <c r="L506" s="365" t="s">
        <v>401</v>
      </c>
      <c r="M506" s="428">
        <v>2993</v>
      </c>
      <c r="N506" s="428">
        <v>116</v>
      </c>
      <c r="O506" s="364">
        <v>25117</v>
      </c>
      <c r="P506" s="429">
        <v>0</v>
      </c>
      <c r="Q506" s="429">
        <v>2993</v>
      </c>
      <c r="S506" s="17" t="str">
        <f t="shared" si="114"/>
        <v>Same</v>
      </c>
      <c r="V506" s="428"/>
    </row>
    <row r="507" spans="1:22" ht="15.75" x14ac:dyDescent="0.25">
      <c r="A507" s="277"/>
      <c r="B507" s="53" t="s">
        <v>402</v>
      </c>
      <c r="C507" s="451">
        <v>6584</v>
      </c>
      <c r="D507" s="30">
        <v>6870</v>
      </c>
      <c r="E507" s="54">
        <f>BEBR2025!B496</f>
        <v>6103</v>
      </c>
      <c r="F507" s="31">
        <f t="shared" si="118"/>
        <v>-481</v>
      </c>
      <c r="G507" s="31">
        <f t="shared" si="119"/>
        <v>-767</v>
      </c>
      <c r="H507" s="32">
        <f t="shared" si="120"/>
        <v>-7.3055893074119083E-2</v>
      </c>
      <c r="I507" s="32">
        <f t="shared" si="120"/>
        <v>-0.11164483260553129</v>
      </c>
      <c r="J507" s="225"/>
      <c r="L507" s="365" t="s">
        <v>402</v>
      </c>
      <c r="M507" s="428">
        <v>44215</v>
      </c>
      <c r="N507" s="428">
        <v>17546</v>
      </c>
      <c r="O507" s="364">
        <v>6584</v>
      </c>
      <c r="P507" s="429">
        <v>0</v>
      </c>
      <c r="Q507" s="429">
        <v>44215</v>
      </c>
      <c r="S507" s="17" t="str">
        <f t="shared" si="114"/>
        <v>Same</v>
      </c>
      <c r="V507" s="428"/>
    </row>
    <row r="508" spans="1:22" ht="15.75" x14ac:dyDescent="0.25">
      <c r="A508" s="277"/>
      <c r="B508" s="53" t="s">
        <v>19</v>
      </c>
      <c r="C508" s="451">
        <v>275669</v>
      </c>
      <c r="D508" s="30">
        <v>277560</v>
      </c>
      <c r="E508" s="54">
        <f>BEBR2025!B497</f>
        <v>273936</v>
      </c>
      <c r="F508" s="31">
        <f t="shared" si="118"/>
        <v>-1733</v>
      </c>
      <c r="G508" s="31">
        <f t="shared" si="119"/>
        <v>-3624</v>
      </c>
      <c r="H508" s="32">
        <f t="shared" si="120"/>
        <v>-6.286524781531474E-3</v>
      </c>
      <c r="I508" s="32">
        <f t="shared" si="120"/>
        <v>-1.3056636402939905E-2</v>
      </c>
      <c r="J508" s="225"/>
      <c r="L508" s="365" t="s">
        <v>143</v>
      </c>
      <c r="M508" s="428">
        <v>234</v>
      </c>
      <c r="N508" s="428">
        <v>-17</v>
      </c>
      <c r="O508" s="364">
        <v>275669</v>
      </c>
      <c r="P508" s="429">
        <v>0</v>
      </c>
      <c r="Q508" s="429">
        <v>234</v>
      </c>
      <c r="S508" s="17" t="str">
        <f t="shared" si="114"/>
        <v>Same</v>
      </c>
      <c r="V508" s="428"/>
    </row>
    <row r="509" spans="1:22" ht="15.75" x14ac:dyDescent="0.25">
      <c r="A509" s="277"/>
      <c r="B509" s="231"/>
      <c r="C509" s="460" t="s">
        <v>516</v>
      </c>
      <c r="D509" s="233"/>
      <c r="E509" s="476" t="str">
        <f>BEBR2025!B498</f>
        <v/>
      </c>
      <c r="F509" s="229"/>
      <c r="G509" s="229"/>
      <c r="H509" s="230"/>
      <c r="I509" s="230"/>
      <c r="J509" s="225"/>
      <c r="L509" s="365" t="s">
        <v>516</v>
      </c>
      <c r="M509" s="428">
        <v>242</v>
      </c>
      <c r="N509" s="428">
        <v>-1</v>
      </c>
      <c r="O509" s="466" t="s">
        <v>516</v>
      </c>
      <c r="P509" s="429">
        <v>0</v>
      </c>
      <c r="Q509" s="429">
        <v>242</v>
      </c>
      <c r="V509" s="428"/>
    </row>
    <row r="510" spans="1:22" ht="15.75" x14ac:dyDescent="0.25">
      <c r="A510" s="277"/>
      <c r="B510" s="264" t="s">
        <v>656</v>
      </c>
      <c r="C510" s="458">
        <v>725046</v>
      </c>
      <c r="D510" s="260">
        <v>690600</v>
      </c>
      <c r="E510" s="476">
        <f>BEBR2025!B499</f>
        <v>846896</v>
      </c>
      <c r="F510" s="262">
        <f t="shared" ref="F510:F528" si="121">E510-C510</f>
        <v>121850</v>
      </c>
      <c r="G510" s="262">
        <f t="shared" ref="G510:G528" si="122">E510-D510</f>
        <v>156296</v>
      </c>
      <c r="H510" s="263">
        <f t="shared" ref="H510:I528" si="123">F510/C510</f>
        <v>0.16805830250770296</v>
      </c>
      <c r="I510" s="263">
        <f t="shared" si="123"/>
        <v>0.22631914277439907</v>
      </c>
      <c r="J510" s="225"/>
      <c r="L510" s="367" t="s">
        <v>570</v>
      </c>
      <c r="M510" s="428">
        <v>9038</v>
      </c>
      <c r="N510" s="428">
        <v>2664</v>
      </c>
      <c r="O510" s="364">
        <v>725046</v>
      </c>
      <c r="P510" s="429">
        <v>0</v>
      </c>
      <c r="Q510" s="429">
        <v>9038</v>
      </c>
      <c r="S510" s="17" t="str">
        <f t="shared" si="114"/>
        <v>Different</v>
      </c>
      <c r="V510" s="428"/>
    </row>
    <row r="511" spans="1:22" ht="15.75" x14ac:dyDescent="0.25">
      <c r="A511" s="277"/>
      <c r="B511" s="53" t="s">
        <v>404</v>
      </c>
      <c r="C511" s="451">
        <v>15616</v>
      </c>
      <c r="D511" s="30">
        <v>16530</v>
      </c>
      <c r="E511" s="54">
        <f>BEBR2025!B500</f>
        <v>21677</v>
      </c>
      <c r="F511" s="31">
        <f t="shared" si="121"/>
        <v>6061</v>
      </c>
      <c r="G511" s="31">
        <f t="shared" si="122"/>
        <v>5147</v>
      </c>
      <c r="H511" s="32">
        <f t="shared" si="123"/>
        <v>0.38812756147540983</v>
      </c>
      <c r="I511" s="32">
        <f t="shared" si="123"/>
        <v>0.31137326073805205</v>
      </c>
      <c r="J511" s="225"/>
      <c r="L511" s="365" t="s">
        <v>404</v>
      </c>
      <c r="M511" s="428">
        <v>3139</v>
      </c>
      <c r="N511" s="428">
        <v>1602</v>
      </c>
      <c r="O511" s="364">
        <v>15616</v>
      </c>
      <c r="P511" s="429">
        <v>0</v>
      </c>
      <c r="Q511" s="429">
        <v>3139</v>
      </c>
      <c r="S511" s="17" t="str">
        <f t="shared" si="114"/>
        <v>Same</v>
      </c>
      <c r="V511" s="428"/>
    </row>
    <row r="512" spans="1:22" ht="15.75" x14ac:dyDescent="0.25">
      <c r="A512" s="277"/>
      <c r="B512" s="53" t="s">
        <v>405</v>
      </c>
      <c r="C512" s="451">
        <v>19309</v>
      </c>
      <c r="D512" s="30">
        <v>19670</v>
      </c>
      <c r="E512" s="54">
        <f>BEBR2025!B501</f>
        <v>23135</v>
      </c>
      <c r="F512" s="31">
        <f t="shared" si="121"/>
        <v>3826</v>
      </c>
      <c r="G512" s="31">
        <f t="shared" si="122"/>
        <v>3465</v>
      </c>
      <c r="H512" s="32">
        <f t="shared" si="123"/>
        <v>0.19814594230669635</v>
      </c>
      <c r="I512" s="32">
        <f t="shared" si="123"/>
        <v>0.17615658362989323</v>
      </c>
      <c r="J512" s="225"/>
      <c r="L512" s="365" t="s">
        <v>405</v>
      </c>
      <c r="M512" s="428">
        <v>124725</v>
      </c>
      <c r="N512" s="428">
        <v>12084</v>
      </c>
      <c r="O512" s="364">
        <v>19309</v>
      </c>
      <c r="P512" s="429">
        <v>0</v>
      </c>
      <c r="Q512" s="429">
        <v>124725</v>
      </c>
      <c r="S512" s="17" t="str">
        <f t="shared" si="114"/>
        <v>Same</v>
      </c>
      <c r="V512" s="428"/>
    </row>
    <row r="513" spans="1:22" ht="15.75" x14ac:dyDescent="0.25">
      <c r="A513" s="277"/>
      <c r="B513" s="53" t="s">
        <v>406</v>
      </c>
      <c r="C513" s="451">
        <v>9043</v>
      </c>
      <c r="D513" s="30">
        <v>6040</v>
      </c>
      <c r="E513" s="54">
        <f>BEBR2025!B502</f>
        <v>13993</v>
      </c>
      <c r="F513" s="31">
        <f t="shared" si="121"/>
        <v>4950</v>
      </c>
      <c r="G513" s="31">
        <f t="shared" si="122"/>
        <v>7953</v>
      </c>
      <c r="H513" s="32">
        <f t="shared" si="123"/>
        <v>0.54738471746101958</v>
      </c>
      <c r="I513" s="32">
        <f t="shared" si="123"/>
        <v>1.3167218543046357</v>
      </c>
      <c r="J513" s="225"/>
      <c r="L513" s="365" t="s">
        <v>406</v>
      </c>
      <c r="M513" s="428">
        <v>17736</v>
      </c>
      <c r="N513" s="428">
        <v>1375</v>
      </c>
      <c r="O513" s="364">
        <v>9043</v>
      </c>
      <c r="P513" s="429">
        <v>0</v>
      </c>
      <c r="Q513" s="429">
        <v>17736</v>
      </c>
      <c r="S513" s="17" t="str">
        <f t="shared" si="114"/>
        <v>Same</v>
      </c>
      <c r="V513" s="428"/>
    </row>
    <row r="514" spans="1:22" ht="15.75" x14ac:dyDescent="0.25">
      <c r="A514" s="277"/>
      <c r="B514" s="53" t="s">
        <v>407</v>
      </c>
      <c r="C514" s="451">
        <v>5235</v>
      </c>
      <c r="D514" s="30">
        <v>4960</v>
      </c>
      <c r="E514" s="54">
        <f>BEBR2025!B503</f>
        <v>5847</v>
      </c>
      <c r="F514" s="31">
        <f t="shared" si="121"/>
        <v>612</v>
      </c>
      <c r="G514" s="31">
        <f t="shared" si="122"/>
        <v>887</v>
      </c>
      <c r="H514" s="32">
        <f t="shared" si="123"/>
        <v>0.1169054441260745</v>
      </c>
      <c r="I514" s="32">
        <f t="shared" si="123"/>
        <v>0.17883064516129032</v>
      </c>
      <c r="J514" s="225"/>
      <c r="L514" s="365" t="s">
        <v>407</v>
      </c>
      <c r="M514" s="428">
        <v>4574</v>
      </c>
      <c r="N514" s="428">
        <v>622</v>
      </c>
      <c r="O514" s="364">
        <v>5235</v>
      </c>
      <c r="P514" s="429">
        <v>0</v>
      </c>
      <c r="Q514" s="429">
        <v>4574</v>
      </c>
      <c r="S514" s="17" t="str">
        <f t="shared" si="114"/>
        <v>Same</v>
      </c>
      <c r="V514" s="428"/>
    </row>
    <row r="515" spans="1:22" ht="15.75" x14ac:dyDescent="0.25">
      <c r="A515" s="277"/>
      <c r="B515" s="53" t="s">
        <v>408</v>
      </c>
      <c r="C515" s="451">
        <v>3008</v>
      </c>
      <c r="D515" s="30">
        <v>2650</v>
      </c>
      <c r="E515" s="54">
        <f>BEBR2025!B504</f>
        <v>6206</v>
      </c>
      <c r="F515" s="31">
        <f t="shared" si="121"/>
        <v>3198</v>
      </c>
      <c r="G515" s="31">
        <f t="shared" si="122"/>
        <v>3556</v>
      </c>
      <c r="H515" s="32">
        <f t="shared" si="123"/>
        <v>1.0631648936170213</v>
      </c>
      <c r="I515" s="32">
        <f t="shared" si="123"/>
        <v>1.3418867924528302</v>
      </c>
      <c r="J515" s="225"/>
      <c r="L515" s="365" t="s">
        <v>408</v>
      </c>
      <c r="M515" s="428">
        <v>3007</v>
      </c>
      <c r="N515" s="428">
        <v>294</v>
      </c>
      <c r="O515" s="364">
        <v>3008</v>
      </c>
      <c r="P515" s="429">
        <v>0</v>
      </c>
      <c r="Q515" s="429">
        <v>3007</v>
      </c>
      <c r="S515" s="17" t="str">
        <f t="shared" si="114"/>
        <v>Same</v>
      </c>
      <c r="V515" s="428"/>
    </row>
    <row r="516" spans="1:22" ht="15.75" x14ac:dyDescent="0.25">
      <c r="A516" s="277"/>
      <c r="B516" s="53" t="s">
        <v>409</v>
      </c>
      <c r="C516" s="451">
        <v>5100</v>
      </c>
      <c r="D516" s="30">
        <v>5790</v>
      </c>
      <c r="E516" s="54">
        <f>BEBR2025!B505</f>
        <v>5179</v>
      </c>
      <c r="F516" s="31">
        <f t="shared" si="121"/>
        <v>79</v>
      </c>
      <c r="G516" s="31">
        <f t="shared" si="122"/>
        <v>-611</v>
      </c>
      <c r="H516" s="32">
        <f t="shared" si="123"/>
        <v>1.5490196078431372E-2</v>
      </c>
      <c r="I516" s="32">
        <f t="shared" si="123"/>
        <v>-0.10552677029360967</v>
      </c>
      <c r="J516" s="225"/>
      <c r="L516" s="365" t="s">
        <v>409</v>
      </c>
      <c r="M516" s="428">
        <v>60837</v>
      </c>
      <c r="N516" s="428">
        <v>11618</v>
      </c>
      <c r="O516" s="364">
        <v>5100</v>
      </c>
      <c r="P516" s="429">
        <v>0</v>
      </c>
      <c r="Q516" s="429">
        <v>60837</v>
      </c>
      <c r="S516" s="17" t="str">
        <f t="shared" si="114"/>
        <v>Same</v>
      </c>
      <c r="V516" s="428"/>
    </row>
    <row r="517" spans="1:22" ht="15.75" x14ac:dyDescent="0.25">
      <c r="A517" s="277"/>
      <c r="B517" s="53" t="s">
        <v>410</v>
      </c>
      <c r="C517" s="451">
        <v>2877</v>
      </c>
      <c r="D517" s="30">
        <v>3200</v>
      </c>
      <c r="E517" s="54">
        <f>BEBR2025!B506</f>
        <v>2993</v>
      </c>
      <c r="F517" s="31">
        <f t="shared" si="121"/>
        <v>116</v>
      </c>
      <c r="G517" s="31">
        <f t="shared" si="122"/>
        <v>-207</v>
      </c>
      <c r="H517" s="32">
        <f t="shared" si="123"/>
        <v>4.0319777546054918E-2</v>
      </c>
      <c r="I517" s="32">
        <f t="shared" si="123"/>
        <v>-6.4687499999999995E-2</v>
      </c>
      <c r="J517" s="225"/>
      <c r="L517" s="365" t="s">
        <v>410</v>
      </c>
      <c r="M517" s="428">
        <v>500119</v>
      </c>
      <c r="N517" s="428">
        <v>55221</v>
      </c>
      <c r="O517" s="364">
        <v>2877</v>
      </c>
      <c r="P517" s="429">
        <v>3054</v>
      </c>
      <c r="Q517" s="429">
        <v>497065</v>
      </c>
      <c r="S517" s="17" t="str">
        <f t="shared" si="114"/>
        <v>Same</v>
      </c>
      <c r="V517" s="428"/>
    </row>
    <row r="518" spans="1:22" ht="15.75" x14ac:dyDescent="0.25">
      <c r="A518" s="277"/>
      <c r="B518" s="53" t="s">
        <v>411</v>
      </c>
      <c r="C518" s="451">
        <v>26669</v>
      </c>
      <c r="D518" s="30">
        <v>25530</v>
      </c>
      <c r="E518" s="54">
        <f>BEBR2025!B507</f>
        <v>44215</v>
      </c>
      <c r="F518" s="31">
        <f t="shared" si="121"/>
        <v>17546</v>
      </c>
      <c r="G518" s="31">
        <f t="shared" si="122"/>
        <v>18685</v>
      </c>
      <c r="H518" s="32">
        <f t="shared" si="123"/>
        <v>0.65791743222468035</v>
      </c>
      <c r="I518" s="32">
        <f t="shared" si="123"/>
        <v>0.73188405797101452</v>
      </c>
      <c r="J518" s="225"/>
      <c r="L518" s="365" t="s">
        <v>411</v>
      </c>
      <c r="M518" s="430" t="s">
        <v>516</v>
      </c>
      <c r="N518" s="430" t="s">
        <v>516</v>
      </c>
      <c r="O518" s="364">
        <v>26669</v>
      </c>
      <c r="P518" s="429" t="s">
        <v>516</v>
      </c>
      <c r="Q518" s="429" t="s">
        <v>516</v>
      </c>
      <c r="S518" s="17" t="str">
        <f t="shared" si="114"/>
        <v>Same</v>
      </c>
      <c r="V518" s="428"/>
    </row>
    <row r="519" spans="1:22" ht="15.75" x14ac:dyDescent="0.25">
      <c r="A519" s="277"/>
      <c r="B519" s="53" t="s">
        <v>412</v>
      </c>
      <c r="C519" s="451">
        <v>251</v>
      </c>
      <c r="D519" s="30">
        <v>260</v>
      </c>
      <c r="E519" s="54">
        <f>BEBR2025!B508</f>
        <v>234</v>
      </c>
      <c r="F519" s="31">
        <f t="shared" si="121"/>
        <v>-17</v>
      </c>
      <c r="G519" s="31">
        <f t="shared" si="122"/>
        <v>-26</v>
      </c>
      <c r="H519" s="32">
        <f t="shared" si="123"/>
        <v>-6.7729083665338641E-2</v>
      </c>
      <c r="I519" s="32">
        <f t="shared" si="123"/>
        <v>-0.1</v>
      </c>
      <c r="J519" s="225"/>
      <c r="L519" s="365" t="s">
        <v>412</v>
      </c>
      <c r="M519" s="428">
        <v>76600</v>
      </c>
      <c r="N519" s="428">
        <v>3279</v>
      </c>
      <c r="O519" s="364">
        <v>251</v>
      </c>
      <c r="P519" s="429">
        <v>490</v>
      </c>
      <c r="Q519" s="429">
        <v>76110</v>
      </c>
      <c r="S519" s="17" t="str">
        <f t="shared" si="114"/>
        <v>Same</v>
      </c>
      <c r="V519" s="428"/>
    </row>
    <row r="520" spans="1:22" ht="15.75" x14ac:dyDescent="0.25">
      <c r="A520" s="277"/>
      <c r="B520" s="53" t="s">
        <v>413</v>
      </c>
      <c r="C520" s="451">
        <v>243</v>
      </c>
      <c r="D520" s="30">
        <v>260</v>
      </c>
      <c r="E520" s="54">
        <f>BEBR2025!B509</f>
        <v>242</v>
      </c>
      <c r="F520" s="31">
        <f t="shared" si="121"/>
        <v>-1</v>
      </c>
      <c r="G520" s="31">
        <f t="shared" si="122"/>
        <v>-18</v>
      </c>
      <c r="H520" s="32">
        <f t="shared" si="123"/>
        <v>-4.11522633744856E-3</v>
      </c>
      <c r="I520" s="32">
        <f t="shared" si="123"/>
        <v>-6.9230769230769235E-2</v>
      </c>
      <c r="J520" s="225"/>
      <c r="L520" s="365" t="s">
        <v>413</v>
      </c>
      <c r="M520" s="428">
        <v>1715</v>
      </c>
      <c r="N520" s="428">
        <v>61</v>
      </c>
      <c r="O520" s="364">
        <v>243</v>
      </c>
      <c r="P520" s="429">
        <v>0</v>
      </c>
      <c r="Q520" s="429">
        <v>1715</v>
      </c>
      <c r="S520" s="17" t="str">
        <f t="shared" si="114"/>
        <v>Same</v>
      </c>
      <c r="V520" s="428"/>
    </row>
    <row r="521" spans="1:22" ht="15.75" x14ac:dyDescent="0.25">
      <c r="A521" s="277"/>
      <c r="B521" s="53" t="s">
        <v>414</v>
      </c>
      <c r="C521" s="451">
        <v>6374</v>
      </c>
      <c r="D521" s="30">
        <v>6200</v>
      </c>
      <c r="E521" s="54">
        <f>BEBR2025!B510</f>
        <v>9038</v>
      </c>
      <c r="F521" s="31">
        <f t="shared" si="121"/>
        <v>2664</v>
      </c>
      <c r="G521" s="31">
        <f t="shared" si="122"/>
        <v>2838</v>
      </c>
      <c r="H521" s="32">
        <f t="shared" si="123"/>
        <v>0.4179479133981801</v>
      </c>
      <c r="I521" s="32">
        <f t="shared" si="123"/>
        <v>0.45774193548387099</v>
      </c>
      <c r="J521" s="225"/>
      <c r="L521" s="365" t="s">
        <v>414</v>
      </c>
      <c r="M521" s="428">
        <v>1559</v>
      </c>
      <c r="N521" s="428">
        <v>118</v>
      </c>
      <c r="O521" s="364">
        <v>6374</v>
      </c>
      <c r="P521" s="429">
        <v>0</v>
      </c>
      <c r="Q521" s="429">
        <v>1559</v>
      </c>
      <c r="S521" s="17" t="str">
        <f t="shared" si="114"/>
        <v>Same</v>
      </c>
      <c r="V521" s="430"/>
    </row>
    <row r="522" spans="1:22" ht="15.75" x14ac:dyDescent="0.25">
      <c r="A522" s="277"/>
      <c r="B522" s="53" t="s">
        <v>415</v>
      </c>
      <c r="C522" s="451">
        <v>1537</v>
      </c>
      <c r="D522" s="30">
        <v>1430</v>
      </c>
      <c r="E522" s="54">
        <f>BEBR2025!B511</f>
        <v>3139</v>
      </c>
      <c r="F522" s="31">
        <f t="shared" si="121"/>
        <v>1602</v>
      </c>
      <c r="G522" s="31">
        <f t="shared" si="122"/>
        <v>1709</v>
      </c>
      <c r="H522" s="32">
        <f t="shared" si="123"/>
        <v>1.0422901756668836</v>
      </c>
      <c r="I522" s="32">
        <f t="shared" si="123"/>
        <v>1.195104895104895</v>
      </c>
      <c r="J522" s="225"/>
      <c r="L522" s="365" t="s">
        <v>415</v>
      </c>
      <c r="M522" s="428">
        <v>10601</v>
      </c>
      <c r="N522" s="428">
        <v>155</v>
      </c>
      <c r="O522" s="364">
        <v>1537</v>
      </c>
      <c r="P522" s="429">
        <v>0</v>
      </c>
      <c r="Q522" s="429">
        <v>10601</v>
      </c>
      <c r="S522" s="17" t="str">
        <f t="shared" si="114"/>
        <v>Same</v>
      </c>
      <c r="V522" s="428"/>
    </row>
    <row r="523" spans="1:22" ht="15.75" x14ac:dyDescent="0.25">
      <c r="A523" s="277"/>
      <c r="B523" s="463" t="s">
        <v>416</v>
      </c>
      <c r="C523" s="451">
        <v>112641</v>
      </c>
      <c r="D523" s="30">
        <v>16060</v>
      </c>
      <c r="E523" s="54">
        <f>BEBR2025!B512</f>
        <v>124725</v>
      </c>
      <c r="F523" s="31">
        <f t="shared" si="121"/>
        <v>12084</v>
      </c>
      <c r="G523" s="31">
        <f t="shared" si="122"/>
        <v>108665</v>
      </c>
      <c r="H523" s="32">
        <f t="shared" si="123"/>
        <v>0.10727887714065039</v>
      </c>
      <c r="I523" s="32">
        <f t="shared" si="123"/>
        <v>6.7661892901618925</v>
      </c>
      <c r="J523" s="225"/>
      <c r="L523" s="365" t="s">
        <v>416</v>
      </c>
      <c r="M523" s="428">
        <v>813</v>
      </c>
      <c r="N523" s="428">
        <v>29</v>
      </c>
      <c r="O523" s="364">
        <v>112641</v>
      </c>
      <c r="P523" s="429">
        <v>0</v>
      </c>
      <c r="Q523" s="429">
        <v>813</v>
      </c>
      <c r="S523" s="17" t="str">
        <f t="shared" si="114"/>
        <v>Same</v>
      </c>
      <c r="V523" s="428"/>
    </row>
    <row r="524" spans="1:22" ht="15.75" x14ac:dyDescent="0.25">
      <c r="A524" s="277"/>
      <c r="B524" s="463" t="s">
        <v>417</v>
      </c>
      <c r="C524" s="451">
        <v>16361</v>
      </c>
      <c r="D524" s="30">
        <v>107550</v>
      </c>
      <c r="E524" s="54">
        <f>BEBR2025!B513</f>
        <v>17736</v>
      </c>
      <c r="F524" s="31">
        <f t="shared" si="121"/>
        <v>1375</v>
      </c>
      <c r="G524" s="31">
        <f t="shared" si="122"/>
        <v>-89814</v>
      </c>
      <c r="H524" s="32">
        <f t="shared" si="123"/>
        <v>8.4041317767862597E-2</v>
      </c>
      <c r="I524" s="32">
        <f t="shared" si="123"/>
        <v>-0.83509065550906558</v>
      </c>
      <c r="J524" s="225"/>
      <c r="L524" s="365" t="s">
        <v>417</v>
      </c>
      <c r="M524" s="428">
        <v>824</v>
      </c>
      <c r="N524" s="428">
        <v>110</v>
      </c>
      <c r="O524" s="364">
        <v>16361</v>
      </c>
      <c r="P524" s="429">
        <v>0</v>
      </c>
      <c r="Q524" s="429">
        <v>824</v>
      </c>
      <c r="S524" s="17" t="str">
        <f t="shared" si="114"/>
        <v>Same</v>
      </c>
      <c r="V524" s="428"/>
    </row>
    <row r="525" spans="1:22" ht="15.75" x14ac:dyDescent="0.25">
      <c r="A525" s="277"/>
      <c r="B525" s="53" t="s">
        <v>418</v>
      </c>
      <c r="C525" s="451">
        <v>3952</v>
      </c>
      <c r="D525" s="30">
        <v>3980</v>
      </c>
      <c r="E525" s="54">
        <f>BEBR2025!B514</f>
        <v>4574</v>
      </c>
      <c r="F525" s="31">
        <f t="shared" si="121"/>
        <v>622</v>
      </c>
      <c r="G525" s="31">
        <f t="shared" si="122"/>
        <v>594</v>
      </c>
      <c r="H525" s="32">
        <f t="shared" si="123"/>
        <v>0.15738866396761134</v>
      </c>
      <c r="I525" s="32">
        <f t="shared" si="123"/>
        <v>0.1492462311557789</v>
      </c>
      <c r="J525" s="225"/>
      <c r="L525" s="365" t="s">
        <v>418</v>
      </c>
      <c r="M525" s="428">
        <v>61088</v>
      </c>
      <c r="N525" s="428">
        <v>2806</v>
      </c>
      <c r="O525" s="364">
        <v>3952</v>
      </c>
      <c r="P525" s="429">
        <v>490</v>
      </c>
      <c r="Q525" s="429">
        <v>60598</v>
      </c>
      <c r="S525" s="17" t="str">
        <f t="shared" si="114"/>
        <v>Same</v>
      </c>
      <c r="V525" s="428"/>
    </row>
    <row r="526" spans="1:22" ht="15.75" x14ac:dyDescent="0.25">
      <c r="A526" s="277"/>
      <c r="B526" s="53" t="s">
        <v>419</v>
      </c>
      <c r="C526" s="451">
        <v>2713</v>
      </c>
      <c r="D526" s="30">
        <v>2320</v>
      </c>
      <c r="E526" s="54">
        <f>BEBR2025!B515</f>
        <v>3007</v>
      </c>
      <c r="F526" s="31">
        <f t="shared" si="121"/>
        <v>294</v>
      </c>
      <c r="G526" s="31">
        <f t="shared" si="122"/>
        <v>687</v>
      </c>
      <c r="H526" s="32">
        <f t="shared" si="123"/>
        <v>0.10836712126796903</v>
      </c>
      <c r="I526" s="32">
        <f t="shared" si="123"/>
        <v>0.29612068965517241</v>
      </c>
      <c r="J526" s="225"/>
      <c r="L526" s="365" t="s">
        <v>419</v>
      </c>
      <c r="M526" s="430" t="s">
        <v>516</v>
      </c>
      <c r="N526" s="430" t="s">
        <v>516</v>
      </c>
      <c r="O526" s="364">
        <v>2713</v>
      </c>
      <c r="P526" s="429" t="s">
        <v>516</v>
      </c>
      <c r="Q526" s="429" t="s">
        <v>516</v>
      </c>
      <c r="S526" s="17" t="str">
        <f t="shared" si="114"/>
        <v>Same</v>
      </c>
      <c r="V526" s="428"/>
    </row>
    <row r="527" spans="1:22" ht="15.75" x14ac:dyDescent="0.25">
      <c r="A527" s="277"/>
      <c r="B527" s="53" t="s">
        <v>420</v>
      </c>
      <c r="C527" s="451">
        <v>49219</v>
      </c>
      <c r="D527" s="30">
        <v>44820</v>
      </c>
      <c r="E527" s="54">
        <f>BEBR2025!B516</f>
        <v>60837</v>
      </c>
      <c r="F527" s="31">
        <f t="shared" si="121"/>
        <v>11618</v>
      </c>
      <c r="G527" s="31">
        <f t="shared" si="122"/>
        <v>16017</v>
      </c>
      <c r="H527" s="32">
        <f t="shared" si="123"/>
        <v>0.23604705499908571</v>
      </c>
      <c r="I527" s="32">
        <f t="shared" si="123"/>
        <v>0.35736278447121822</v>
      </c>
      <c r="J527" s="225"/>
      <c r="L527" s="365" t="s">
        <v>420</v>
      </c>
      <c r="M527" s="428">
        <v>348336</v>
      </c>
      <c r="N527" s="428">
        <v>74911</v>
      </c>
      <c r="O527" s="364">
        <v>49219</v>
      </c>
      <c r="P527" s="429">
        <v>205</v>
      </c>
      <c r="Q527" s="429">
        <v>348131</v>
      </c>
      <c r="S527" s="17" t="str">
        <f t="shared" si="114"/>
        <v>Same</v>
      </c>
      <c r="V527" s="428"/>
    </row>
    <row r="528" spans="1:22" ht="15.75" x14ac:dyDescent="0.25">
      <c r="A528" s="277"/>
      <c r="B528" s="53" t="s">
        <v>19</v>
      </c>
      <c r="C528" s="451">
        <v>444898</v>
      </c>
      <c r="D528" s="30">
        <v>423370</v>
      </c>
      <c r="E528" s="54">
        <f>BEBR2025!B517</f>
        <v>500119</v>
      </c>
      <c r="F528" s="31">
        <f t="shared" si="121"/>
        <v>55221</v>
      </c>
      <c r="G528" s="31">
        <f t="shared" si="122"/>
        <v>76749</v>
      </c>
      <c r="H528" s="32">
        <f t="shared" si="123"/>
        <v>0.1241205849430656</v>
      </c>
      <c r="I528" s="32">
        <f t="shared" si="123"/>
        <v>0.18128114887686894</v>
      </c>
      <c r="J528" s="225"/>
      <c r="L528" s="365" t="s">
        <v>143</v>
      </c>
      <c r="M528" s="428">
        <v>3</v>
      </c>
      <c r="N528" s="428">
        <v>0</v>
      </c>
      <c r="O528" s="364">
        <v>444898</v>
      </c>
      <c r="P528" s="429">
        <v>0</v>
      </c>
      <c r="Q528" s="429">
        <v>3</v>
      </c>
      <c r="S528" s="17" t="str">
        <f t="shared" si="114"/>
        <v>Same</v>
      </c>
      <c r="V528" s="428"/>
    </row>
    <row r="529" spans="1:22" ht="15.75" x14ac:dyDescent="0.25">
      <c r="A529" s="277"/>
      <c r="B529" s="231"/>
      <c r="C529" s="460" t="s">
        <v>516</v>
      </c>
      <c r="D529" s="233"/>
      <c r="E529" s="476" t="str">
        <f>BEBR2025!B518</f>
        <v/>
      </c>
      <c r="F529" s="229"/>
      <c r="G529" s="229"/>
      <c r="H529" s="230"/>
      <c r="I529" s="230"/>
      <c r="J529" s="225"/>
      <c r="L529" s="365" t="s">
        <v>516</v>
      </c>
      <c r="M529" s="428">
        <v>16548</v>
      </c>
      <c r="N529" s="428">
        <v>2219</v>
      </c>
      <c r="O529" s="466" t="s">
        <v>516</v>
      </c>
      <c r="P529" s="429">
        <v>0</v>
      </c>
      <c r="Q529" s="429">
        <v>16548</v>
      </c>
      <c r="V529" s="430"/>
    </row>
    <row r="530" spans="1:22" ht="15.75" x14ac:dyDescent="0.25">
      <c r="A530" s="277"/>
      <c r="B530" s="264" t="s">
        <v>657</v>
      </c>
      <c r="C530" s="458">
        <v>73321</v>
      </c>
      <c r="D530" s="260">
        <v>73300</v>
      </c>
      <c r="E530" s="476">
        <f>BEBR2025!B519</f>
        <v>76600</v>
      </c>
      <c r="F530" s="262">
        <f t="shared" ref="F530:F536" si="124">E530-C530</f>
        <v>3279</v>
      </c>
      <c r="G530" s="262">
        <f t="shared" ref="G530:G536" si="125">E530-D530</f>
        <v>3300</v>
      </c>
      <c r="H530" s="263">
        <f t="shared" ref="H530:I536" si="126">F530/C530</f>
        <v>4.4721157649241006E-2</v>
      </c>
      <c r="I530" s="263">
        <f t="shared" si="126"/>
        <v>4.5020463847203276E-2</v>
      </c>
      <c r="J530" s="225"/>
      <c r="L530" s="367" t="s">
        <v>571</v>
      </c>
      <c r="M530" s="428">
        <v>6995</v>
      </c>
      <c r="N530" s="428">
        <v>192</v>
      </c>
      <c r="O530" s="364">
        <v>73321</v>
      </c>
      <c r="P530" s="429">
        <v>0</v>
      </c>
      <c r="Q530" s="429">
        <v>6995</v>
      </c>
      <c r="S530" s="17" t="str">
        <f t="shared" si="114"/>
        <v>Different</v>
      </c>
      <c r="V530" s="428"/>
    </row>
    <row r="531" spans="1:22" ht="15.75" x14ac:dyDescent="0.25">
      <c r="A531" s="277"/>
      <c r="B531" s="53" t="s">
        <v>422</v>
      </c>
      <c r="C531" s="451">
        <v>1654</v>
      </c>
      <c r="D531" s="30">
        <v>1580</v>
      </c>
      <c r="E531" s="54">
        <f>BEBR2025!B520</f>
        <v>1715</v>
      </c>
      <c r="F531" s="31">
        <f t="shared" si="124"/>
        <v>61</v>
      </c>
      <c r="G531" s="31">
        <f t="shared" si="125"/>
        <v>135</v>
      </c>
      <c r="H531" s="32">
        <f t="shared" si="126"/>
        <v>3.6880290205562272E-2</v>
      </c>
      <c r="I531" s="32">
        <f t="shared" si="126"/>
        <v>8.5443037974683542E-2</v>
      </c>
      <c r="J531" s="225"/>
      <c r="L531" s="365" t="s">
        <v>422</v>
      </c>
      <c r="M531" s="428">
        <v>324790</v>
      </c>
      <c r="N531" s="428">
        <v>72500</v>
      </c>
      <c r="O531" s="364">
        <v>1654</v>
      </c>
      <c r="P531" s="429">
        <v>205</v>
      </c>
      <c r="Q531" s="429">
        <v>324585</v>
      </c>
      <c r="S531" s="17" t="str">
        <f t="shared" si="114"/>
        <v>Same</v>
      </c>
      <c r="V531" s="428"/>
    </row>
    <row r="532" spans="1:22" ht="15.75" x14ac:dyDescent="0.25">
      <c r="A532" s="277"/>
      <c r="B532" s="53" t="s">
        <v>423</v>
      </c>
      <c r="C532" s="451">
        <v>1441</v>
      </c>
      <c r="D532" s="30">
        <v>1350</v>
      </c>
      <c r="E532" s="54">
        <f>BEBR2025!B521</f>
        <v>1559</v>
      </c>
      <c r="F532" s="31">
        <f t="shared" si="124"/>
        <v>118</v>
      </c>
      <c r="G532" s="31">
        <f t="shared" si="125"/>
        <v>209</v>
      </c>
      <c r="H532" s="32">
        <f t="shared" si="126"/>
        <v>8.1887578070784173E-2</v>
      </c>
      <c r="I532" s="32">
        <f t="shared" si="126"/>
        <v>0.15481481481481482</v>
      </c>
      <c r="J532" s="225"/>
      <c r="L532" s="365" t="s">
        <v>423</v>
      </c>
      <c r="M532" s="430" t="s">
        <v>516</v>
      </c>
      <c r="N532" s="430" t="s">
        <v>516</v>
      </c>
      <c r="O532" s="364">
        <v>1441</v>
      </c>
      <c r="P532" s="429" t="s">
        <v>516</v>
      </c>
      <c r="Q532" s="429" t="s">
        <v>516</v>
      </c>
      <c r="S532" s="17" t="str">
        <f t="shared" si="114"/>
        <v>Same</v>
      </c>
      <c r="V532" s="428"/>
    </row>
    <row r="533" spans="1:22" ht="15.75" x14ac:dyDescent="0.25">
      <c r="A533" s="277"/>
      <c r="B533" s="53" t="s">
        <v>424</v>
      </c>
      <c r="C533" s="451">
        <v>10446</v>
      </c>
      <c r="D533" s="30">
        <v>10720</v>
      </c>
      <c r="E533" s="54">
        <f>BEBR2025!B522</f>
        <v>10601</v>
      </c>
      <c r="F533" s="31">
        <f t="shared" si="124"/>
        <v>155</v>
      </c>
      <c r="G533" s="31">
        <f t="shared" si="125"/>
        <v>-119</v>
      </c>
      <c r="H533" s="32">
        <f t="shared" si="126"/>
        <v>1.4838215584912886E-2</v>
      </c>
      <c r="I533" s="32">
        <f t="shared" si="126"/>
        <v>-1.1100746268656717E-2</v>
      </c>
      <c r="J533" s="225"/>
      <c r="L533" s="365" t="s">
        <v>424</v>
      </c>
      <c r="M533" s="428">
        <v>394074</v>
      </c>
      <c r="N533" s="428">
        <v>64848</v>
      </c>
      <c r="O533" s="364">
        <v>10446</v>
      </c>
      <c r="P533" s="429">
        <v>134</v>
      </c>
      <c r="Q533" s="429">
        <v>393940</v>
      </c>
      <c r="S533" s="17" t="str">
        <f t="shared" si="114"/>
        <v>Same</v>
      </c>
      <c r="V533" s="428"/>
    </row>
    <row r="534" spans="1:22" ht="15.75" x14ac:dyDescent="0.25">
      <c r="A534" s="277"/>
      <c r="B534" s="53" t="s">
        <v>425</v>
      </c>
      <c r="C534" s="451">
        <v>784</v>
      </c>
      <c r="D534" s="30">
        <v>880</v>
      </c>
      <c r="E534" s="54">
        <f>BEBR2025!B523</f>
        <v>813</v>
      </c>
      <c r="F534" s="31">
        <f t="shared" si="124"/>
        <v>29</v>
      </c>
      <c r="G534" s="31">
        <f t="shared" si="125"/>
        <v>-67</v>
      </c>
      <c r="H534" s="32">
        <f t="shared" si="126"/>
        <v>3.6989795918367346E-2</v>
      </c>
      <c r="I534" s="32">
        <f t="shared" si="126"/>
        <v>-7.6136363636363641E-2</v>
      </c>
      <c r="J534" s="225"/>
      <c r="L534" s="365" t="s">
        <v>425</v>
      </c>
      <c r="M534" s="428">
        <v>51352</v>
      </c>
      <c r="N534" s="428">
        <v>4055</v>
      </c>
      <c r="O534" s="364">
        <v>784</v>
      </c>
      <c r="P534" s="429">
        <v>125</v>
      </c>
      <c r="Q534" s="429">
        <v>51227</v>
      </c>
      <c r="S534" s="17" t="str">
        <f t="shared" si="114"/>
        <v>Same</v>
      </c>
      <c r="V534" s="428"/>
    </row>
    <row r="535" spans="1:22" ht="15.75" x14ac:dyDescent="0.25">
      <c r="A535" s="277"/>
      <c r="B535" s="53" t="s">
        <v>426</v>
      </c>
      <c r="C535" s="451">
        <v>714</v>
      </c>
      <c r="D535" s="30">
        <v>720</v>
      </c>
      <c r="E535" s="54">
        <f>BEBR2025!B524</f>
        <v>824</v>
      </c>
      <c r="F535" s="31">
        <f t="shared" si="124"/>
        <v>110</v>
      </c>
      <c r="G535" s="31">
        <f t="shared" si="125"/>
        <v>104</v>
      </c>
      <c r="H535" s="32">
        <f t="shared" si="126"/>
        <v>0.15406162464985995</v>
      </c>
      <c r="I535" s="32">
        <f t="shared" si="126"/>
        <v>0.14444444444444443</v>
      </c>
      <c r="J535" s="225"/>
      <c r="L535" s="365" t="s">
        <v>426</v>
      </c>
      <c r="M535" s="428">
        <v>260194</v>
      </c>
      <c r="N535" s="428">
        <v>55343</v>
      </c>
      <c r="O535" s="364">
        <v>714</v>
      </c>
      <c r="P535" s="429">
        <v>5</v>
      </c>
      <c r="Q535" s="429">
        <v>260189</v>
      </c>
      <c r="S535" s="17" t="str">
        <f t="shared" ref="S535:S536" si="127">IF(L535=B535,"Same","Different")</f>
        <v>Same</v>
      </c>
      <c r="V535" s="430"/>
    </row>
    <row r="536" spans="1:22" ht="15.75" x14ac:dyDescent="0.25">
      <c r="A536" s="277"/>
      <c r="B536" s="53" t="s">
        <v>19</v>
      </c>
      <c r="C536" s="451">
        <v>58282</v>
      </c>
      <c r="D536" s="30">
        <v>58020</v>
      </c>
      <c r="E536" s="54">
        <f>BEBR2025!B525</f>
        <v>61088</v>
      </c>
      <c r="F536" s="31">
        <f t="shared" si="124"/>
        <v>2806</v>
      </c>
      <c r="G536" s="31">
        <f t="shared" si="125"/>
        <v>3068</v>
      </c>
      <c r="H536" s="32">
        <f t="shared" si="126"/>
        <v>4.8145224940805052E-2</v>
      </c>
      <c r="I536" s="32">
        <f t="shared" si="126"/>
        <v>5.2878317821440882E-2</v>
      </c>
      <c r="J536" s="225"/>
      <c r="L536" s="365" t="s">
        <v>143</v>
      </c>
      <c r="M536" s="428">
        <v>623</v>
      </c>
      <c r="N536" s="428">
        <v>10</v>
      </c>
      <c r="O536" s="364">
        <v>58282</v>
      </c>
      <c r="P536" s="429">
        <v>0</v>
      </c>
      <c r="Q536" s="429">
        <v>623</v>
      </c>
      <c r="S536" s="17" t="str">
        <f t="shared" si="127"/>
        <v>Same</v>
      </c>
      <c r="V536" s="428"/>
    </row>
    <row r="537" spans="1:22" ht="15.75" x14ac:dyDescent="0.25">
      <c r="A537" s="277"/>
      <c r="B537" s="231"/>
      <c r="C537" s="460" t="s">
        <v>516</v>
      </c>
      <c r="D537" s="233"/>
      <c r="E537" s="476" t="str">
        <f>BEBR2025!B526</f>
        <v/>
      </c>
      <c r="F537" s="229"/>
      <c r="G537" s="229"/>
      <c r="H537" s="230"/>
      <c r="I537" s="230"/>
      <c r="J537" s="225"/>
      <c r="L537" s="365" t="s">
        <v>516</v>
      </c>
      <c r="M537" s="428">
        <v>81905</v>
      </c>
      <c r="N537" s="428">
        <v>5440</v>
      </c>
      <c r="O537" s="466" t="s">
        <v>516</v>
      </c>
      <c r="P537" s="429">
        <v>4</v>
      </c>
      <c r="Q537" s="429">
        <v>81901</v>
      </c>
      <c r="V537" s="428"/>
    </row>
    <row r="538" spans="1:22" ht="15.75" x14ac:dyDescent="0.25">
      <c r="A538" s="277"/>
      <c r="B538" s="264" t="s">
        <v>658</v>
      </c>
      <c r="C538" s="458">
        <v>273425</v>
      </c>
      <c r="D538" s="260">
        <v>254400</v>
      </c>
      <c r="E538" s="476">
        <f>BEBR2025!B527</f>
        <v>348336</v>
      </c>
      <c r="F538" s="262">
        <f t="shared" ref="F538:F542" si="128">E538-C538</f>
        <v>74911</v>
      </c>
      <c r="G538" s="262">
        <f t="shared" ref="G538:G542" si="129">E538-D538</f>
        <v>93936</v>
      </c>
      <c r="H538" s="263">
        <f>F538/C538</f>
        <v>0.27397275304013896</v>
      </c>
      <c r="I538" s="263">
        <f>G538/D538</f>
        <v>0.36924528301886794</v>
      </c>
      <c r="J538" s="225"/>
      <c r="L538" s="367" t="s">
        <v>572</v>
      </c>
      <c r="M538" s="430" t="s">
        <v>516</v>
      </c>
      <c r="N538" s="430" t="s">
        <v>516</v>
      </c>
      <c r="O538" s="364">
        <v>273425</v>
      </c>
      <c r="P538" s="429" t="s">
        <v>516</v>
      </c>
      <c r="Q538" s="429" t="s">
        <v>516</v>
      </c>
      <c r="S538" s="17" t="str">
        <f t="shared" ref="S538:S601" si="130">IF(L538=B538,"Same","Different")</f>
        <v>Different</v>
      </c>
      <c r="V538" s="428"/>
    </row>
    <row r="539" spans="1:22" ht="15.75" x14ac:dyDescent="0.25">
      <c r="A539" s="277"/>
      <c r="B539" s="53" t="s">
        <v>125</v>
      </c>
      <c r="C539" s="451">
        <v>3</v>
      </c>
      <c r="D539" s="30">
        <v>2</v>
      </c>
      <c r="E539" s="54">
        <f>BEBR2025!B528</f>
        <v>3</v>
      </c>
      <c r="F539" s="31">
        <f t="shared" si="128"/>
        <v>0</v>
      </c>
      <c r="G539" s="31">
        <f t="shared" si="129"/>
        <v>1</v>
      </c>
      <c r="H539" s="32">
        <v>0</v>
      </c>
      <c r="I539" s="32">
        <v>0</v>
      </c>
      <c r="J539" s="225"/>
      <c r="L539" s="365" t="s">
        <v>125</v>
      </c>
      <c r="M539" s="428">
        <v>211445</v>
      </c>
      <c r="N539" s="428">
        <v>23445</v>
      </c>
      <c r="O539" s="364">
        <v>3</v>
      </c>
      <c r="P539" s="429">
        <v>4511</v>
      </c>
      <c r="Q539" s="429">
        <v>206934</v>
      </c>
      <c r="S539" s="17" t="str">
        <f t="shared" si="130"/>
        <v>Same</v>
      </c>
      <c r="V539" s="428"/>
    </row>
    <row r="540" spans="1:22" ht="15.75" x14ac:dyDescent="0.25">
      <c r="A540" s="277"/>
      <c r="B540" s="53" t="s">
        <v>428</v>
      </c>
      <c r="C540" s="451">
        <v>14329</v>
      </c>
      <c r="D540" s="30">
        <v>14650</v>
      </c>
      <c r="E540" s="54">
        <f>BEBR2025!B529</f>
        <v>16548</v>
      </c>
      <c r="F540" s="31">
        <f t="shared" si="128"/>
        <v>2219</v>
      </c>
      <c r="G540" s="31">
        <f t="shared" si="129"/>
        <v>1898</v>
      </c>
      <c r="H540" s="32">
        <f t="shared" ref="H540:I542" si="131">F540/C540</f>
        <v>0.15486077186126038</v>
      </c>
      <c r="I540" s="32">
        <f t="shared" si="131"/>
        <v>0.12955631399317405</v>
      </c>
      <c r="J540" s="225"/>
      <c r="L540" s="365" t="s">
        <v>428</v>
      </c>
      <c r="M540" s="428">
        <v>6342</v>
      </c>
      <c r="N540" s="428">
        <v>40</v>
      </c>
      <c r="O540" s="364">
        <v>14329</v>
      </c>
      <c r="P540" s="429">
        <v>0</v>
      </c>
      <c r="Q540" s="429">
        <v>6342</v>
      </c>
      <c r="S540" s="17" t="str">
        <f t="shared" si="130"/>
        <v>Same</v>
      </c>
      <c r="V540" s="428"/>
    </row>
    <row r="541" spans="1:22" ht="15.75" x14ac:dyDescent="0.25">
      <c r="A541" s="277"/>
      <c r="B541" s="53" t="s">
        <v>429</v>
      </c>
      <c r="C541" s="451">
        <v>6803</v>
      </c>
      <c r="D541" s="30">
        <v>6750</v>
      </c>
      <c r="E541" s="54">
        <f>BEBR2025!B530</f>
        <v>6995</v>
      </c>
      <c r="F541" s="31">
        <f t="shared" si="128"/>
        <v>192</v>
      </c>
      <c r="G541" s="31">
        <f t="shared" si="129"/>
        <v>245</v>
      </c>
      <c r="H541" s="32">
        <f t="shared" si="131"/>
        <v>2.82228428634426E-2</v>
      </c>
      <c r="I541" s="32">
        <f t="shared" si="131"/>
        <v>3.6296296296296299E-2</v>
      </c>
      <c r="J541" s="225"/>
      <c r="L541" s="365" t="s">
        <v>429</v>
      </c>
      <c r="M541" s="428">
        <v>612</v>
      </c>
      <c r="N541" s="428">
        <v>88</v>
      </c>
      <c r="O541" s="364">
        <v>6803</v>
      </c>
      <c r="P541" s="429">
        <v>0</v>
      </c>
      <c r="Q541" s="429">
        <v>612</v>
      </c>
      <c r="S541" s="17" t="str">
        <f t="shared" si="130"/>
        <v>Same</v>
      </c>
      <c r="V541" s="430"/>
    </row>
    <row r="542" spans="1:22" ht="15.75" x14ac:dyDescent="0.25">
      <c r="A542" s="277"/>
      <c r="B542" s="53" t="s">
        <v>19</v>
      </c>
      <c r="C542" s="451">
        <v>252290</v>
      </c>
      <c r="D542" s="30">
        <v>233010</v>
      </c>
      <c r="E542" s="54">
        <f>BEBR2025!B531</f>
        <v>324790</v>
      </c>
      <c r="F542" s="31">
        <f t="shared" si="128"/>
        <v>72500</v>
      </c>
      <c r="G542" s="31">
        <f t="shared" si="129"/>
        <v>91780</v>
      </c>
      <c r="H542" s="32">
        <f t="shared" si="131"/>
        <v>0.28736771176027587</v>
      </c>
      <c r="I542" s="32">
        <f t="shared" si="131"/>
        <v>0.3938886743058238</v>
      </c>
      <c r="J542" s="225"/>
      <c r="L542" s="365" t="s">
        <v>143</v>
      </c>
      <c r="M542" s="428">
        <v>10527</v>
      </c>
      <c r="N542" s="428">
        <v>330</v>
      </c>
      <c r="O542" s="364">
        <v>252290</v>
      </c>
      <c r="P542" s="429">
        <v>0</v>
      </c>
      <c r="Q542" s="429">
        <v>10527</v>
      </c>
      <c r="S542" s="17" t="str">
        <f t="shared" si="130"/>
        <v>Same</v>
      </c>
      <c r="V542" s="428"/>
    </row>
    <row r="543" spans="1:22" ht="15.75" x14ac:dyDescent="0.25">
      <c r="A543" s="277"/>
      <c r="B543" s="231"/>
      <c r="C543" s="460" t="s">
        <v>516</v>
      </c>
      <c r="D543" s="233"/>
      <c r="E543" s="476" t="str">
        <f>BEBR2025!B532</f>
        <v/>
      </c>
      <c r="F543" s="229"/>
      <c r="G543" s="229"/>
      <c r="H543" s="230"/>
      <c r="I543" s="230"/>
      <c r="J543" s="225"/>
      <c r="L543" s="365" t="s">
        <v>516</v>
      </c>
      <c r="M543" s="428">
        <v>193964</v>
      </c>
      <c r="N543" s="428">
        <v>22987</v>
      </c>
      <c r="O543" s="466" t="s">
        <v>516</v>
      </c>
      <c r="P543" s="429">
        <v>4511</v>
      </c>
      <c r="Q543" s="429">
        <v>189453</v>
      </c>
      <c r="V543" s="428"/>
    </row>
    <row r="544" spans="1:22" ht="15.75" x14ac:dyDescent="0.25">
      <c r="A544" s="277"/>
      <c r="B544" s="264" t="s">
        <v>659</v>
      </c>
      <c r="C544" s="458">
        <v>329226</v>
      </c>
      <c r="D544" s="260">
        <v>309400</v>
      </c>
      <c r="E544" s="476">
        <f>BEBR2025!B533</f>
        <v>394074</v>
      </c>
      <c r="F544" s="262">
        <f>E544-C544</f>
        <v>64848</v>
      </c>
      <c r="G544" s="262">
        <f>E544-D544</f>
        <v>84674</v>
      </c>
      <c r="H544" s="263">
        <f t="shared" ref="H544:I548" si="132">F544/C544</f>
        <v>0.19697107761841409</v>
      </c>
      <c r="I544" s="263">
        <f t="shared" si="132"/>
        <v>0.27367162249515192</v>
      </c>
      <c r="J544" s="225"/>
      <c r="L544" s="367" t="s">
        <v>573</v>
      </c>
      <c r="M544" s="430" t="s">
        <v>516</v>
      </c>
      <c r="N544" s="430" t="s">
        <v>516</v>
      </c>
      <c r="O544" s="364">
        <v>329226</v>
      </c>
      <c r="P544" s="429" t="s">
        <v>516</v>
      </c>
      <c r="Q544" s="429" t="s">
        <v>516</v>
      </c>
      <c r="S544" s="17" t="str">
        <f t="shared" si="130"/>
        <v>Different</v>
      </c>
      <c r="V544" s="428"/>
    </row>
    <row r="545" spans="1:22" ht="15.75" x14ac:dyDescent="0.25">
      <c r="A545" s="277"/>
      <c r="B545" s="53" t="s">
        <v>431</v>
      </c>
      <c r="C545" s="451">
        <v>47297</v>
      </c>
      <c r="D545" s="30">
        <v>43650</v>
      </c>
      <c r="E545" s="54">
        <f>BEBR2025!B534</f>
        <v>51352</v>
      </c>
      <c r="F545" s="31">
        <f>E545-C545</f>
        <v>4055</v>
      </c>
      <c r="G545" s="31">
        <f>E545-D545</f>
        <v>7702</v>
      </c>
      <c r="H545" s="32">
        <f t="shared" si="132"/>
        <v>8.5734824618897601E-2</v>
      </c>
      <c r="I545" s="32">
        <f t="shared" si="132"/>
        <v>0.17644902634593357</v>
      </c>
      <c r="J545" s="225"/>
      <c r="L545" s="365" t="s">
        <v>431</v>
      </c>
      <c r="M545" s="428">
        <v>487640</v>
      </c>
      <c r="N545" s="428">
        <v>53634</v>
      </c>
      <c r="O545" s="364">
        <v>47297</v>
      </c>
      <c r="P545" s="429">
        <v>4</v>
      </c>
      <c r="Q545" s="429">
        <v>487636</v>
      </c>
      <c r="S545" s="17" t="str">
        <f t="shared" si="130"/>
        <v>Same</v>
      </c>
      <c r="V545" s="428"/>
    </row>
    <row r="546" spans="1:22" ht="15.75" x14ac:dyDescent="0.25">
      <c r="A546" s="277"/>
      <c r="B546" s="53" t="s">
        <v>432</v>
      </c>
      <c r="C546" s="451">
        <v>204851</v>
      </c>
      <c r="D546" s="30">
        <v>191900</v>
      </c>
      <c r="E546" s="54">
        <f>BEBR2025!B535</f>
        <v>260194</v>
      </c>
      <c r="F546" s="31">
        <f>E546-C546</f>
        <v>55343</v>
      </c>
      <c r="G546" s="31">
        <f>E546-D546</f>
        <v>68294</v>
      </c>
      <c r="H546" s="32">
        <f t="shared" si="132"/>
        <v>0.27016221546392255</v>
      </c>
      <c r="I546" s="32">
        <f t="shared" si="132"/>
        <v>0.35588327253778007</v>
      </c>
      <c r="J546" s="225"/>
      <c r="L546" s="365" t="s">
        <v>432</v>
      </c>
      <c r="M546" s="428">
        <v>4782</v>
      </c>
      <c r="N546" s="428">
        <v>23</v>
      </c>
      <c r="O546" s="364">
        <v>204851</v>
      </c>
      <c r="P546" s="429">
        <v>0</v>
      </c>
      <c r="Q546" s="429">
        <v>4782</v>
      </c>
      <c r="S546" s="17" t="str">
        <f t="shared" si="130"/>
        <v>Same</v>
      </c>
      <c r="V546" s="428"/>
    </row>
    <row r="547" spans="1:22" ht="15.75" x14ac:dyDescent="0.25">
      <c r="A547" s="277"/>
      <c r="B547" s="53" t="s">
        <v>433</v>
      </c>
      <c r="C547" s="451">
        <v>613</v>
      </c>
      <c r="D547" s="30">
        <v>650</v>
      </c>
      <c r="E547" s="54">
        <f>BEBR2025!B536</f>
        <v>623</v>
      </c>
      <c r="F547" s="31">
        <f>E547-C547</f>
        <v>10</v>
      </c>
      <c r="G547" s="31">
        <f>E547-D547</f>
        <v>-27</v>
      </c>
      <c r="H547" s="32">
        <f t="shared" si="132"/>
        <v>1.6313213703099509E-2</v>
      </c>
      <c r="I547" s="32">
        <f t="shared" si="132"/>
        <v>-4.1538461538461538E-2</v>
      </c>
      <c r="J547" s="225"/>
      <c r="L547" s="365" t="s">
        <v>433</v>
      </c>
      <c r="M547" s="428">
        <v>96301</v>
      </c>
      <c r="N547" s="428">
        <v>21508</v>
      </c>
      <c r="O547" s="364">
        <v>613</v>
      </c>
      <c r="P547" s="429">
        <v>0</v>
      </c>
      <c r="Q547" s="429">
        <v>96301</v>
      </c>
      <c r="S547" s="17" t="str">
        <f t="shared" si="130"/>
        <v>Same</v>
      </c>
      <c r="V547" s="430"/>
    </row>
    <row r="548" spans="1:22" ht="15.75" x14ac:dyDescent="0.25">
      <c r="A548" s="277"/>
      <c r="B548" s="53" t="s">
        <v>19</v>
      </c>
      <c r="C548" s="451">
        <v>76465</v>
      </c>
      <c r="D548" s="30">
        <v>73160</v>
      </c>
      <c r="E548" s="54">
        <f>BEBR2025!B537</f>
        <v>81905</v>
      </c>
      <c r="F548" s="31">
        <f>E548-C548</f>
        <v>5440</v>
      </c>
      <c r="G548" s="31">
        <f>E548-D548</f>
        <v>8745</v>
      </c>
      <c r="H548" s="32">
        <f t="shared" si="132"/>
        <v>7.1143660498267175E-2</v>
      </c>
      <c r="I548" s="32">
        <f t="shared" si="132"/>
        <v>0.11953253143794423</v>
      </c>
      <c r="J548" s="225"/>
      <c r="L548" s="365" t="s">
        <v>143</v>
      </c>
      <c r="M548" s="428">
        <v>58279</v>
      </c>
      <c r="N548" s="428">
        <v>3437</v>
      </c>
      <c r="O548" s="364">
        <v>76465</v>
      </c>
      <c r="P548" s="429">
        <v>0</v>
      </c>
      <c r="Q548" s="429">
        <v>58279</v>
      </c>
      <c r="S548" s="17" t="str">
        <f t="shared" si="130"/>
        <v>Same</v>
      </c>
      <c r="V548" s="428"/>
    </row>
    <row r="549" spans="1:22" ht="15.75" x14ac:dyDescent="0.25">
      <c r="A549" s="277"/>
      <c r="B549" s="231"/>
      <c r="C549" s="460" t="s">
        <v>516</v>
      </c>
      <c r="D549" s="233"/>
      <c r="E549" s="476" t="str">
        <f>BEBR2025!B538</f>
        <v/>
      </c>
      <c r="F549" s="229"/>
      <c r="G549" s="229"/>
      <c r="H549" s="230"/>
      <c r="I549" s="230"/>
      <c r="J549" s="225"/>
      <c r="L549" s="365" t="s">
        <v>516</v>
      </c>
      <c r="M549" s="428">
        <v>29802</v>
      </c>
      <c r="N549" s="428">
        <v>4339</v>
      </c>
      <c r="O549" s="466" t="s">
        <v>516</v>
      </c>
      <c r="P549" s="429">
        <v>0</v>
      </c>
      <c r="Q549" s="429">
        <v>29802</v>
      </c>
      <c r="V549" s="428"/>
    </row>
    <row r="550" spans="1:22" ht="15.75" x14ac:dyDescent="0.25">
      <c r="A550" s="277"/>
      <c r="B550" s="264" t="s">
        <v>660</v>
      </c>
      <c r="C550" s="458">
        <v>188000</v>
      </c>
      <c r="D550" s="260">
        <v>179100</v>
      </c>
      <c r="E550" s="476">
        <f>BEBR2025!B539</f>
        <v>211445</v>
      </c>
      <c r="F550" s="262">
        <f>E550-C550</f>
        <v>23445</v>
      </c>
      <c r="G550" s="262">
        <f>E550-D550</f>
        <v>32345</v>
      </c>
      <c r="H550" s="263">
        <f t="shared" ref="H550:I554" si="133">F550/C550</f>
        <v>0.12470744680851063</v>
      </c>
      <c r="I550" s="263">
        <f t="shared" si="133"/>
        <v>0.18059743160245673</v>
      </c>
      <c r="J550" s="225"/>
      <c r="L550" s="367" t="s">
        <v>574</v>
      </c>
      <c r="M550" s="428">
        <v>298476</v>
      </c>
      <c r="N550" s="428">
        <v>24327</v>
      </c>
      <c r="O550" s="364">
        <v>188000</v>
      </c>
      <c r="P550" s="429">
        <v>4</v>
      </c>
      <c r="Q550" s="429">
        <v>298472</v>
      </c>
      <c r="S550" s="17" t="str">
        <f t="shared" si="130"/>
        <v>Different</v>
      </c>
      <c r="V550" s="428"/>
    </row>
    <row r="551" spans="1:22" ht="15.75" x14ac:dyDescent="0.25">
      <c r="A551" s="277"/>
      <c r="B551" s="53" t="s">
        <v>435</v>
      </c>
      <c r="C551" s="451">
        <v>6302</v>
      </c>
      <c r="D551" s="30">
        <v>5850</v>
      </c>
      <c r="E551" s="54">
        <f>BEBR2025!B540</f>
        <v>6342</v>
      </c>
      <c r="F551" s="31">
        <f>E551-C551</f>
        <v>40</v>
      </c>
      <c r="G551" s="31">
        <f>E551-D551</f>
        <v>492</v>
      </c>
      <c r="H551" s="32">
        <f t="shared" si="133"/>
        <v>6.3471913678197394E-3</v>
      </c>
      <c r="I551" s="32">
        <f t="shared" si="133"/>
        <v>8.4102564102564101E-2</v>
      </c>
      <c r="J551" s="225"/>
      <c r="L551" s="365" t="s">
        <v>435</v>
      </c>
      <c r="M551" s="430" t="s">
        <v>516</v>
      </c>
      <c r="N551" s="430" t="s">
        <v>516</v>
      </c>
      <c r="O551" s="364">
        <v>6302</v>
      </c>
      <c r="P551" s="429" t="s">
        <v>516</v>
      </c>
      <c r="Q551" s="429" t="s">
        <v>516</v>
      </c>
      <c r="S551" s="17" t="str">
        <f t="shared" si="130"/>
        <v>Same</v>
      </c>
      <c r="V551" s="428"/>
    </row>
    <row r="552" spans="1:22" ht="15.75" x14ac:dyDescent="0.25">
      <c r="A552" s="277"/>
      <c r="B552" s="53" t="s">
        <v>436</v>
      </c>
      <c r="C552" s="451">
        <v>524</v>
      </c>
      <c r="D552" s="30">
        <v>520</v>
      </c>
      <c r="E552" s="54">
        <f>BEBR2025!B541</f>
        <v>612</v>
      </c>
      <c r="F552" s="31">
        <f>E552-C552</f>
        <v>88</v>
      </c>
      <c r="G552" s="31">
        <f>E552-D552</f>
        <v>92</v>
      </c>
      <c r="H552" s="32">
        <f t="shared" si="133"/>
        <v>0.16793893129770993</v>
      </c>
      <c r="I552" s="32">
        <f t="shared" si="133"/>
        <v>0.17692307692307693</v>
      </c>
      <c r="J552" s="225"/>
      <c r="L552" s="365" t="s">
        <v>436</v>
      </c>
      <c r="M552" s="428">
        <v>495106</v>
      </c>
      <c r="N552" s="428">
        <v>24250</v>
      </c>
      <c r="O552" s="364">
        <v>524</v>
      </c>
      <c r="P552" s="429">
        <v>152</v>
      </c>
      <c r="Q552" s="429">
        <v>494954</v>
      </c>
      <c r="S552" s="17" t="str">
        <f t="shared" si="130"/>
        <v>Same</v>
      </c>
      <c r="V552" s="428"/>
    </row>
    <row r="553" spans="1:22" ht="15.75" x14ac:dyDescent="0.25">
      <c r="A553" s="277"/>
      <c r="B553" s="53" t="s">
        <v>437</v>
      </c>
      <c r="C553" s="451">
        <v>10197</v>
      </c>
      <c r="D553" s="30">
        <v>10550</v>
      </c>
      <c r="E553" s="54">
        <f>BEBR2025!B542</f>
        <v>10527</v>
      </c>
      <c r="F553" s="31">
        <f>E553-C553</f>
        <v>330</v>
      </c>
      <c r="G553" s="31">
        <f>E553-D553</f>
        <v>-23</v>
      </c>
      <c r="H553" s="32">
        <f t="shared" si="133"/>
        <v>3.2362459546925564E-2</v>
      </c>
      <c r="I553" s="32">
        <f t="shared" si="133"/>
        <v>-2.180094786729858E-3</v>
      </c>
      <c r="J553" s="225"/>
      <c r="L553" s="365" t="s">
        <v>437</v>
      </c>
      <c r="M553" s="428">
        <v>47609</v>
      </c>
      <c r="N553" s="428">
        <v>1378</v>
      </c>
      <c r="O553" s="364">
        <v>10197</v>
      </c>
      <c r="P553" s="429">
        <v>0</v>
      </c>
      <c r="Q553" s="429">
        <v>47609</v>
      </c>
      <c r="S553" s="17" t="str">
        <f t="shared" si="130"/>
        <v>Same</v>
      </c>
      <c r="V553" s="428"/>
    </row>
    <row r="554" spans="1:22" ht="15.75" x14ac:dyDescent="0.25">
      <c r="A554" s="277"/>
      <c r="B554" s="53" t="s">
        <v>19</v>
      </c>
      <c r="C554" s="451">
        <v>170977</v>
      </c>
      <c r="D554" s="30">
        <v>162130</v>
      </c>
      <c r="E554" s="54">
        <f>BEBR2025!B543</f>
        <v>193964</v>
      </c>
      <c r="F554" s="31">
        <f>E554-C554</f>
        <v>22987</v>
      </c>
      <c r="G554" s="31">
        <f>E554-D554</f>
        <v>31834</v>
      </c>
      <c r="H554" s="32">
        <f t="shared" si="133"/>
        <v>0.13444498382823419</v>
      </c>
      <c r="I554" s="32">
        <f t="shared" si="133"/>
        <v>0.19634860914081292</v>
      </c>
      <c r="J554" s="225"/>
      <c r="L554" s="365" t="s">
        <v>143</v>
      </c>
      <c r="M554" s="428">
        <v>30132</v>
      </c>
      <c r="N554" s="428">
        <v>1338</v>
      </c>
      <c r="O554" s="364">
        <v>170977</v>
      </c>
      <c r="P554" s="429">
        <v>5</v>
      </c>
      <c r="Q554" s="429">
        <v>30127</v>
      </c>
      <c r="S554" s="17" t="str">
        <f t="shared" si="130"/>
        <v>Same</v>
      </c>
      <c r="V554" s="430"/>
    </row>
    <row r="555" spans="1:22" ht="15.75" x14ac:dyDescent="0.25">
      <c r="A555" s="277"/>
      <c r="B555" s="231"/>
      <c r="C555" s="460" t="s">
        <v>516</v>
      </c>
      <c r="D555" s="233"/>
      <c r="E555" s="476" t="str">
        <f>BEBR2025!B544</f>
        <v/>
      </c>
      <c r="F555" s="229"/>
      <c r="G555" s="229"/>
      <c r="H555" s="230"/>
      <c r="I555" s="230"/>
      <c r="J555" s="225"/>
      <c r="L555" s="365" t="s">
        <v>516</v>
      </c>
      <c r="M555" s="428">
        <v>17516</v>
      </c>
      <c r="N555" s="428">
        <v>718</v>
      </c>
      <c r="O555" s="466" t="s">
        <v>516</v>
      </c>
      <c r="P555" s="429">
        <v>0</v>
      </c>
      <c r="Q555" s="429">
        <v>17516</v>
      </c>
      <c r="V555" s="428"/>
    </row>
    <row r="556" spans="1:22" ht="15.75" x14ac:dyDescent="0.25">
      <c r="A556" s="277"/>
      <c r="B556" s="264" t="s">
        <v>661</v>
      </c>
      <c r="C556" s="458">
        <v>434006</v>
      </c>
      <c r="D556" s="260">
        <v>426300</v>
      </c>
      <c r="E556" s="476">
        <f>BEBR2025!B545</f>
        <v>487640</v>
      </c>
      <c r="F556" s="262">
        <f t="shared" ref="F556:F561" si="134">E556-C556</f>
        <v>53634</v>
      </c>
      <c r="G556" s="262">
        <f t="shared" ref="G556:G561" si="135">E556-D556</f>
        <v>61340</v>
      </c>
      <c r="H556" s="263">
        <f t="shared" ref="H556:I561" si="136">F556/C556</f>
        <v>0.12357893669672769</v>
      </c>
      <c r="I556" s="263">
        <f t="shared" si="136"/>
        <v>0.14388927984987099</v>
      </c>
      <c r="J556" s="225"/>
      <c r="L556" s="367" t="s">
        <v>575</v>
      </c>
      <c r="M556" s="428">
        <v>16641</v>
      </c>
      <c r="N556" s="428">
        <v>1554</v>
      </c>
      <c r="O556" s="364">
        <v>434006</v>
      </c>
      <c r="P556" s="429">
        <v>0</v>
      </c>
      <c r="Q556" s="429">
        <v>16641</v>
      </c>
      <c r="S556" s="17" t="str">
        <f t="shared" si="130"/>
        <v>Different</v>
      </c>
      <c r="V556" s="428"/>
    </row>
    <row r="557" spans="1:22" ht="15.75" x14ac:dyDescent="0.25">
      <c r="A557" s="277"/>
      <c r="B557" s="53" t="s">
        <v>242</v>
      </c>
      <c r="C557" s="451">
        <v>4759</v>
      </c>
      <c r="D557" s="30">
        <v>4590</v>
      </c>
      <c r="E557" s="54">
        <f>BEBR2025!B546</f>
        <v>4782</v>
      </c>
      <c r="F557" s="31">
        <f t="shared" si="134"/>
        <v>23</v>
      </c>
      <c r="G557" s="31">
        <f t="shared" si="135"/>
        <v>192</v>
      </c>
      <c r="H557" s="32">
        <f t="shared" si="136"/>
        <v>4.8329480983399873E-3</v>
      </c>
      <c r="I557" s="32">
        <f t="shared" si="136"/>
        <v>4.1830065359477121E-2</v>
      </c>
      <c r="J557" s="225"/>
      <c r="L557" s="365" t="s">
        <v>242</v>
      </c>
      <c r="M557" s="428">
        <v>42080</v>
      </c>
      <c r="N557" s="428">
        <v>2021</v>
      </c>
      <c r="O557" s="364">
        <v>4759</v>
      </c>
      <c r="P557" s="429">
        <v>0</v>
      </c>
      <c r="Q557" s="429">
        <v>42080</v>
      </c>
      <c r="S557" s="17" t="str">
        <f t="shared" si="130"/>
        <v>Same</v>
      </c>
      <c r="V557" s="428"/>
    </row>
    <row r="558" spans="1:22" ht="15.75" x14ac:dyDescent="0.25">
      <c r="A558" s="277"/>
      <c r="B558" s="53" t="s">
        <v>439</v>
      </c>
      <c r="C558" s="451">
        <v>74793</v>
      </c>
      <c r="D558" s="30">
        <v>73650</v>
      </c>
      <c r="E558" s="54">
        <f>BEBR2025!B547</f>
        <v>96301</v>
      </c>
      <c r="F558" s="31">
        <f t="shared" si="134"/>
        <v>21508</v>
      </c>
      <c r="G558" s="31">
        <f t="shared" si="135"/>
        <v>22651</v>
      </c>
      <c r="H558" s="32">
        <f t="shared" si="136"/>
        <v>0.28756701830385195</v>
      </c>
      <c r="I558" s="32">
        <f t="shared" si="136"/>
        <v>0.3075492192803802</v>
      </c>
      <c r="J558" s="225"/>
      <c r="L558" s="365" t="s">
        <v>439</v>
      </c>
      <c r="M558" s="428">
        <v>68136</v>
      </c>
      <c r="N558" s="428">
        <v>7085</v>
      </c>
      <c r="O558" s="364">
        <v>74793</v>
      </c>
      <c r="P558" s="429">
        <v>31</v>
      </c>
      <c r="Q558" s="429">
        <v>68105</v>
      </c>
      <c r="S558" s="17" t="str">
        <f t="shared" si="130"/>
        <v>Same</v>
      </c>
      <c r="V558" s="428"/>
    </row>
    <row r="559" spans="1:22" ht="15.75" x14ac:dyDescent="0.25">
      <c r="A559" s="277"/>
      <c r="B559" s="53" t="s">
        <v>440</v>
      </c>
      <c r="C559" s="451">
        <v>54842</v>
      </c>
      <c r="D559" s="30">
        <v>56690</v>
      </c>
      <c r="E559" s="54">
        <f>BEBR2025!B548</f>
        <v>58279</v>
      </c>
      <c r="F559" s="31">
        <f t="shared" si="134"/>
        <v>3437</v>
      </c>
      <c r="G559" s="31">
        <f t="shared" si="135"/>
        <v>1589</v>
      </c>
      <c r="H559" s="32">
        <f t="shared" si="136"/>
        <v>6.2670945625615398E-2</v>
      </c>
      <c r="I559" s="32">
        <f t="shared" si="136"/>
        <v>2.8029634856235667E-2</v>
      </c>
      <c r="J559" s="225"/>
      <c r="L559" s="365" t="s">
        <v>440</v>
      </c>
      <c r="M559" s="428">
        <v>39170</v>
      </c>
      <c r="N559" s="428">
        <v>828</v>
      </c>
      <c r="O559" s="364">
        <v>54842</v>
      </c>
      <c r="P559" s="429">
        <v>0</v>
      </c>
      <c r="Q559" s="429">
        <v>39170</v>
      </c>
      <c r="S559" s="17" t="str">
        <f t="shared" si="130"/>
        <v>Same</v>
      </c>
      <c r="V559" s="428"/>
    </row>
    <row r="560" spans="1:22" ht="15.75" x14ac:dyDescent="0.25">
      <c r="A560" s="277"/>
      <c r="B560" s="53" t="s">
        <v>441</v>
      </c>
      <c r="C560" s="451">
        <v>25463</v>
      </c>
      <c r="D560" s="30">
        <v>23320</v>
      </c>
      <c r="E560" s="54">
        <f>BEBR2025!B549</f>
        <v>29802</v>
      </c>
      <c r="F560" s="31">
        <f t="shared" si="134"/>
        <v>4339</v>
      </c>
      <c r="G560" s="31">
        <f t="shared" si="135"/>
        <v>6482</v>
      </c>
      <c r="H560" s="32">
        <f t="shared" si="136"/>
        <v>0.17040411577583159</v>
      </c>
      <c r="I560" s="32">
        <f t="shared" si="136"/>
        <v>0.27795883361921098</v>
      </c>
      <c r="J560" s="225"/>
      <c r="L560" s="365" t="s">
        <v>441</v>
      </c>
      <c r="M560" s="428">
        <v>233822</v>
      </c>
      <c r="N560" s="428">
        <v>9328</v>
      </c>
      <c r="O560" s="364">
        <v>25463</v>
      </c>
      <c r="P560" s="429">
        <v>116</v>
      </c>
      <c r="Q560" s="429">
        <v>233706</v>
      </c>
      <c r="S560" s="17" t="str">
        <f t="shared" si="130"/>
        <v>Same</v>
      </c>
      <c r="V560" s="428"/>
    </row>
    <row r="561" spans="1:22" ht="15.75" x14ac:dyDescent="0.25">
      <c r="A561" s="277"/>
      <c r="B561" s="53" t="s">
        <v>19</v>
      </c>
      <c r="C561" s="451">
        <v>274149</v>
      </c>
      <c r="D561" s="30">
        <v>268030</v>
      </c>
      <c r="E561" s="54">
        <f>BEBR2025!B550</f>
        <v>298476</v>
      </c>
      <c r="F561" s="31">
        <f t="shared" si="134"/>
        <v>24327</v>
      </c>
      <c r="G561" s="31">
        <f t="shared" si="135"/>
        <v>30446</v>
      </c>
      <c r="H561" s="32">
        <f t="shared" si="136"/>
        <v>8.8736417057877284E-2</v>
      </c>
      <c r="I561" s="32">
        <f t="shared" si="136"/>
        <v>0.11359176211618102</v>
      </c>
      <c r="J561" s="225"/>
      <c r="L561" s="365" t="s">
        <v>143</v>
      </c>
      <c r="M561" s="430" t="s">
        <v>516</v>
      </c>
      <c r="N561" s="430" t="s">
        <v>516</v>
      </c>
      <c r="O561" s="364">
        <v>274149</v>
      </c>
      <c r="P561" s="429" t="s">
        <v>516</v>
      </c>
      <c r="Q561" s="429" t="s">
        <v>516</v>
      </c>
      <c r="S561" s="17" t="str">
        <f t="shared" si="130"/>
        <v>Same</v>
      </c>
      <c r="V561" s="428"/>
    </row>
    <row r="562" spans="1:22" ht="15.75" x14ac:dyDescent="0.25">
      <c r="A562" s="277"/>
      <c r="B562" s="231"/>
      <c r="C562" s="460" t="s">
        <v>516</v>
      </c>
      <c r="D562" s="233"/>
      <c r="E562" s="476" t="str">
        <f>BEBR2025!B551</f>
        <v/>
      </c>
      <c r="F562" s="229"/>
      <c r="G562" s="229"/>
      <c r="H562" s="230"/>
      <c r="I562" s="230"/>
      <c r="J562" s="225"/>
      <c r="L562" s="365" t="s">
        <v>516</v>
      </c>
      <c r="M562" s="428">
        <v>162493</v>
      </c>
      <c r="N562" s="428">
        <v>32741</v>
      </c>
      <c r="O562" s="466" t="s">
        <v>516</v>
      </c>
      <c r="P562" s="429">
        <v>7752</v>
      </c>
      <c r="Q562" s="429">
        <v>154741</v>
      </c>
      <c r="V562" s="428"/>
    </row>
    <row r="563" spans="1:22" ht="15.75" x14ac:dyDescent="0.25">
      <c r="A563" s="277"/>
      <c r="B563" s="264" t="s">
        <v>662</v>
      </c>
      <c r="C563" s="458">
        <v>470856</v>
      </c>
      <c r="D563" s="260">
        <v>471700</v>
      </c>
      <c r="E563" s="476">
        <f>BEBR2025!B552</f>
        <v>495106</v>
      </c>
      <c r="F563" s="262">
        <f t="shared" ref="F563:F571" si="137">E563-C563</f>
        <v>24250</v>
      </c>
      <c r="G563" s="262">
        <f t="shared" ref="G563:G571" si="138">E563-D563</f>
        <v>23406</v>
      </c>
      <c r="H563" s="263">
        <f t="shared" ref="H563:I571" si="139">F563/C563</f>
        <v>5.150194539307134E-2</v>
      </c>
      <c r="I563" s="263">
        <f t="shared" si="139"/>
        <v>4.9620521517913928E-2</v>
      </c>
      <c r="J563" s="225"/>
      <c r="L563" s="367" t="s">
        <v>576</v>
      </c>
      <c r="M563" s="428">
        <v>3989</v>
      </c>
      <c r="N563" s="428">
        <v>942</v>
      </c>
      <c r="O563" s="364">
        <v>470856</v>
      </c>
      <c r="P563" s="429">
        <v>0</v>
      </c>
      <c r="Q563" s="429">
        <v>3989</v>
      </c>
      <c r="S563" s="17" t="str">
        <f t="shared" si="130"/>
        <v>Different</v>
      </c>
      <c r="V563" s="428"/>
    </row>
    <row r="564" spans="1:22" ht="15.75" x14ac:dyDescent="0.25">
      <c r="A564" s="277"/>
      <c r="B564" s="53" t="s">
        <v>443</v>
      </c>
      <c r="C564" s="451">
        <v>46231</v>
      </c>
      <c r="D564" s="30">
        <v>45290</v>
      </c>
      <c r="E564" s="54">
        <f>BEBR2025!B553</f>
        <v>47609</v>
      </c>
      <c r="F564" s="31">
        <f t="shared" si="137"/>
        <v>1378</v>
      </c>
      <c r="G564" s="31">
        <f t="shared" si="138"/>
        <v>2319</v>
      </c>
      <c r="H564" s="32">
        <f t="shared" si="139"/>
        <v>2.9806839566524627E-2</v>
      </c>
      <c r="I564" s="32">
        <f t="shared" si="139"/>
        <v>5.1203356149260325E-2</v>
      </c>
      <c r="J564" s="225"/>
      <c r="L564" s="365" t="s">
        <v>443</v>
      </c>
      <c r="M564" s="428">
        <v>889</v>
      </c>
      <c r="N564" s="428">
        <v>43</v>
      </c>
      <c r="O564" s="364">
        <v>46231</v>
      </c>
      <c r="P564" s="429">
        <v>0</v>
      </c>
      <c r="Q564" s="429">
        <v>889</v>
      </c>
      <c r="S564" s="17" t="str">
        <f t="shared" si="130"/>
        <v>Same</v>
      </c>
      <c r="V564" s="430"/>
    </row>
    <row r="565" spans="1:22" ht="15.75" x14ac:dyDescent="0.25">
      <c r="A565" s="277"/>
      <c r="B565" s="53" t="s">
        <v>444</v>
      </c>
      <c r="C565" s="451">
        <v>28794</v>
      </c>
      <c r="D565" s="30">
        <v>30040</v>
      </c>
      <c r="E565" s="54">
        <f>BEBR2025!B554</f>
        <v>30132</v>
      </c>
      <c r="F565" s="31">
        <f t="shared" si="137"/>
        <v>1338</v>
      </c>
      <c r="G565" s="31">
        <f t="shared" si="138"/>
        <v>92</v>
      </c>
      <c r="H565" s="32">
        <f t="shared" si="139"/>
        <v>4.6468014169618668E-2</v>
      </c>
      <c r="I565" s="32">
        <f t="shared" si="139"/>
        <v>3.0625832223701733E-3</v>
      </c>
      <c r="J565" s="225"/>
      <c r="L565" s="365" t="s">
        <v>444</v>
      </c>
      <c r="M565" s="428">
        <v>658</v>
      </c>
      <c r="N565" s="428">
        <v>16</v>
      </c>
      <c r="O565" s="364">
        <v>28794</v>
      </c>
      <c r="P565" s="429">
        <v>0</v>
      </c>
      <c r="Q565" s="429">
        <v>658</v>
      </c>
      <c r="S565" s="17" t="str">
        <f t="shared" si="130"/>
        <v>Same</v>
      </c>
      <c r="V565" s="428"/>
    </row>
    <row r="566" spans="1:22" ht="15.75" x14ac:dyDescent="0.25">
      <c r="A566" s="277"/>
      <c r="B566" s="53" t="s">
        <v>445</v>
      </c>
      <c r="C566" s="451">
        <v>16798</v>
      </c>
      <c r="D566" s="30">
        <v>17450</v>
      </c>
      <c r="E566" s="54">
        <f>BEBR2025!B555</f>
        <v>17516</v>
      </c>
      <c r="F566" s="31">
        <f t="shared" si="137"/>
        <v>718</v>
      </c>
      <c r="G566" s="31">
        <f t="shared" si="138"/>
        <v>66</v>
      </c>
      <c r="H566" s="32">
        <f t="shared" si="139"/>
        <v>4.2743183712346706E-2</v>
      </c>
      <c r="I566" s="32">
        <f t="shared" si="139"/>
        <v>3.7822349570200572E-3</v>
      </c>
      <c r="J566" s="225"/>
      <c r="L566" s="365" t="s">
        <v>445</v>
      </c>
      <c r="M566" s="428">
        <v>953</v>
      </c>
      <c r="N566" s="428">
        <v>175</v>
      </c>
      <c r="O566" s="364">
        <v>16798</v>
      </c>
      <c r="P566" s="429">
        <v>0</v>
      </c>
      <c r="Q566" s="429">
        <v>953</v>
      </c>
      <c r="S566" s="17" t="str">
        <f t="shared" si="130"/>
        <v>Same</v>
      </c>
      <c r="V566" s="428"/>
    </row>
    <row r="567" spans="1:22" ht="15.75" x14ac:dyDescent="0.25">
      <c r="A567" s="277"/>
      <c r="B567" s="53" t="s">
        <v>446</v>
      </c>
      <c r="C567" s="451">
        <v>15087</v>
      </c>
      <c r="D567" s="30">
        <v>15820</v>
      </c>
      <c r="E567" s="54">
        <f>BEBR2025!B556</f>
        <v>16641</v>
      </c>
      <c r="F567" s="31">
        <f t="shared" si="137"/>
        <v>1554</v>
      </c>
      <c r="G567" s="31">
        <f t="shared" si="138"/>
        <v>821</v>
      </c>
      <c r="H567" s="32">
        <f t="shared" si="139"/>
        <v>0.10300258500695963</v>
      </c>
      <c r="I567" s="32">
        <f t="shared" si="139"/>
        <v>5.1896333754740835E-2</v>
      </c>
      <c r="J567" s="225"/>
      <c r="L567" s="365" t="s">
        <v>446</v>
      </c>
      <c r="M567" s="428">
        <v>36783</v>
      </c>
      <c r="N567" s="428">
        <v>21053</v>
      </c>
      <c r="O567" s="364">
        <v>15087</v>
      </c>
      <c r="P567" s="429">
        <v>0</v>
      </c>
      <c r="Q567" s="429">
        <v>36783</v>
      </c>
      <c r="S567" s="17" t="str">
        <f t="shared" si="130"/>
        <v>Same</v>
      </c>
      <c r="V567" s="428"/>
    </row>
    <row r="568" spans="1:22" ht="15.75" x14ac:dyDescent="0.25">
      <c r="A568" s="277"/>
      <c r="B568" s="53" t="s">
        <v>447</v>
      </c>
      <c r="C568" s="451">
        <v>40059</v>
      </c>
      <c r="D568" s="30">
        <v>40020</v>
      </c>
      <c r="E568" s="54">
        <f>BEBR2025!B557</f>
        <v>42080</v>
      </c>
      <c r="F568" s="31">
        <f t="shared" si="137"/>
        <v>2021</v>
      </c>
      <c r="G568" s="31">
        <f t="shared" si="138"/>
        <v>2060</v>
      </c>
      <c r="H568" s="32">
        <f t="shared" si="139"/>
        <v>5.0450585386554829E-2</v>
      </c>
      <c r="I568" s="32">
        <f t="shared" si="139"/>
        <v>5.1474262868565719E-2</v>
      </c>
      <c r="J568" s="225"/>
      <c r="L568" s="365" t="s">
        <v>447</v>
      </c>
      <c r="M568" s="428">
        <v>119221</v>
      </c>
      <c r="N568" s="428">
        <v>10512</v>
      </c>
      <c r="O568" s="364">
        <v>40059</v>
      </c>
      <c r="P568" s="429">
        <v>7752</v>
      </c>
      <c r="Q568" s="429">
        <v>111469</v>
      </c>
      <c r="S568" s="17" t="str">
        <f t="shared" si="130"/>
        <v>Same</v>
      </c>
      <c r="V568" s="428"/>
    </row>
    <row r="569" spans="1:22" ht="15.75" x14ac:dyDescent="0.25">
      <c r="A569" s="277"/>
      <c r="B569" s="53" t="s">
        <v>448</v>
      </c>
      <c r="C569" s="451">
        <v>61051</v>
      </c>
      <c r="D569" s="30">
        <v>60270</v>
      </c>
      <c r="E569" s="54">
        <f>BEBR2025!B558</f>
        <v>68136</v>
      </c>
      <c r="F569" s="31">
        <f t="shared" si="137"/>
        <v>7085</v>
      </c>
      <c r="G569" s="31">
        <f t="shared" si="138"/>
        <v>7866</v>
      </c>
      <c r="H569" s="32">
        <f t="shared" si="139"/>
        <v>0.1160505151430771</v>
      </c>
      <c r="I569" s="32">
        <f t="shared" si="139"/>
        <v>0.13051269288203085</v>
      </c>
      <c r="J569" s="225"/>
      <c r="L569" s="365" t="s">
        <v>448</v>
      </c>
      <c r="M569" s="430" t="s">
        <v>516</v>
      </c>
      <c r="N569" s="430" t="s">
        <v>516</v>
      </c>
      <c r="O569" s="364">
        <v>61051</v>
      </c>
      <c r="P569" s="429" t="s">
        <v>516</v>
      </c>
      <c r="Q569" s="429" t="s">
        <v>516</v>
      </c>
      <c r="S569" s="17" t="str">
        <f t="shared" si="130"/>
        <v>Same</v>
      </c>
      <c r="V569" s="428"/>
    </row>
    <row r="570" spans="1:22" ht="15.75" x14ac:dyDescent="0.25">
      <c r="A570" s="277"/>
      <c r="B570" s="53" t="s">
        <v>449</v>
      </c>
      <c r="C570" s="451">
        <v>38342</v>
      </c>
      <c r="D570" s="30">
        <v>38600</v>
      </c>
      <c r="E570" s="54">
        <f>BEBR2025!B559</f>
        <v>39170</v>
      </c>
      <c r="F570" s="31">
        <f t="shared" si="137"/>
        <v>828</v>
      </c>
      <c r="G570" s="31">
        <f t="shared" si="138"/>
        <v>570</v>
      </c>
      <c r="H570" s="32">
        <f t="shared" si="139"/>
        <v>2.1595117625580303E-2</v>
      </c>
      <c r="I570" s="32">
        <f t="shared" si="139"/>
        <v>1.4766839378238342E-2</v>
      </c>
      <c r="J570" s="225"/>
      <c r="L570" s="365" t="s">
        <v>449</v>
      </c>
      <c r="M570" s="428">
        <v>47274</v>
      </c>
      <c r="N570" s="428">
        <v>3800</v>
      </c>
      <c r="O570" s="364">
        <v>38342</v>
      </c>
      <c r="P570" s="429">
        <v>2651</v>
      </c>
      <c r="Q570" s="429">
        <v>44623</v>
      </c>
      <c r="S570" s="17" t="str">
        <f t="shared" si="130"/>
        <v>Same</v>
      </c>
      <c r="V570" s="428"/>
    </row>
    <row r="571" spans="1:22" ht="15.75" x14ac:dyDescent="0.25">
      <c r="A571" s="277"/>
      <c r="B571" s="53" t="s">
        <v>19</v>
      </c>
      <c r="C571" s="451">
        <v>224494</v>
      </c>
      <c r="D571" s="30">
        <v>224260</v>
      </c>
      <c r="E571" s="54">
        <f>BEBR2025!B560</f>
        <v>233822</v>
      </c>
      <c r="F571" s="31">
        <f t="shared" si="137"/>
        <v>9328</v>
      </c>
      <c r="G571" s="31">
        <f t="shared" si="138"/>
        <v>9562</v>
      </c>
      <c r="H571" s="32">
        <f t="shared" si="139"/>
        <v>4.1551221858936095E-2</v>
      </c>
      <c r="I571" s="32">
        <f t="shared" si="139"/>
        <v>4.2638009453313121E-2</v>
      </c>
      <c r="J571" s="225"/>
      <c r="L571" s="365" t="s">
        <v>143</v>
      </c>
      <c r="M571" s="428">
        <v>756</v>
      </c>
      <c r="N571" s="428">
        <v>45</v>
      </c>
      <c r="O571" s="364">
        <v>224494</v>
      </c>
      <c r="P571" s="429">
        <v>0</v>
      </c>
      <c r="Q571" s="429">
        <v>756</v>
      </c>
      <c r="S571" s="17" t="str">
        <f t="shared" si="130"/>
        <v>Same</v>
      </c>
      <c r="V571" s="428"/>
    </row>
    <row r="572" spans="1:22" ht="15.75" x14ac:dyDescent="0.25">
      <c r="A572" s="277"/>
      <c r="B572" s="231"/>
      <c r="C572" s="460" t="s">
        <v>516</v>
      </c>
      <c r="D572" s="233"/>
      <c r="E572" s="476" t="str">
        <f>BEBR2025!B561</f>
        <v/>
      </c>
      <c r="F572" s="229"/>
      <c r="G572" s="229"/>
      <c r="H572" s="230"/>
      <c r="I572" s="230"/>
      <c r="J572" s="225"/>
      <c r="L572" s="365" t="s">
        <v>516</v>
      </c>
      <c r="M572" s="428">
        <v>7051</v>
      </c>
      <c r="N572" s="428">
        <v>316</v>
      </c>
      <c r="O572" s="466" t="s">
        <v>516</v>
      </c>
      <c r="P572" s="429">
        <v>0</v>
      </c>
      <c r="Q572" s="429">
        <v>7051</v>
      </c>
      <c r="V572" s="430"/>
    </row>
    <row r="573" spans="1:22" ht="15.75" x14ac:dyDescent="0.25">
      <c r="A573" s="277"/>
      <c r="B573" s="264" t="s">
        <v>663</v>
      </c>
      <c r="C573" s="458">
        <v>129752</v>
      </c>
      <c r="D573" s="260">
        <v>128600</v>
      </c>
      <c r="E573" s="476">
        <f>BEBR2025!B562</f>
        <v>162493</v>
      </c>
      <c r="F573" s="262">
        <f t="shared" ref="F573:F579" si="140">E573-C573</f>
        <v>32741</v>
      </c>
      <c r="G573" s="262">
        <f t="shared" ref="G573:G579" si="141">E573-D573</f>
        <v>33893</v>
      </c>
      <c r="H573" s="263">
        <f t="shared" ref="H573:I579" si="142">F573/C573</f>
        <v>0.25233522411985942</v>
      </c>
      <c r="I573" s="263">
        <f t="shared" si="142"/>
        <v>0.26355365474339038</v>
      </c>
      <c r="J573" s="225"/>
      <c r="L573" s="367" t="s">
        <v>577</v>
      </c>
      <c r="M573" s="428">
        <v>39467</v>
      </c>
      <c r="N573" s="428">
        <v>3439</v>
      </c>
      <c r="O573" s="364">
        <v>129752</v>
      </c>
      <c r="P573" s="429">
        <v>2651</v>
      </c>
      <c r="Q573" s="429">
        <v>36816</v>
      </c>
      <c r="S573" s="17" t="str">
        <f t="shared" si="130"/>
        <v>Different</v>
      </c>
      <c r="V573" s="428"/>
    </row>
    <row r="574" spans="1:22" ht="15.75" x14ac:dyDescent="0.25">
      <c r="A574" s="277"/>
      <c r="B574" s="53" t="s">
        <v>451</v>
      </c>
      <c r="C574" s="451">
        <v>3047</v>
      </c>
      <c r="D574" s="30">
        <v>2510</v>
      </c>
      <c r="E574" s="54">
        <f>BEBR2025!B563</f>
        <v>3989</v>
      </c>
      <c r="F574" s="31">
        <f t="shared" si="140"/>
        <v>942</v>
      </c>
      <c r="G574" s="31">
        <f t="shared" si="141"/>
        <v>1479</v>
      </c>
      <c r="H574" s="32">
        <f t="shared" si="142"/>
        <v>0.30915654742369542</v>
      </c>
      <c r="I574" s="32">
        <f t="shared" si="142"/>
        <v>0.58924302788844618</v>
      </c>
      <c r="J574" s="225"/>
      <c r="L574" s="365" t="s">
        <v>451</v>
      </c>
      <c r="M574" s="430" t="s">
        <v>516</v>
      </c>
      <c r="N574" s="430" t="s">
        <v>516</v>
      </c>
      <c r="O574" s="364">
        <v>3047</v>
      </c>
      <c r="P574" s="429" t="s">
        <v>516</v>
      </c>
      <c r="Q574" s="429" t="s">
        <v>516</v>
      </c>
      <c r="S574" s="17" t="str">
        <f t="shared" si="130"/>
        <v>Same</v>
      </c>
      <c r="V574" s="428"/>
    </row>
    <row r="575" spans="1:22" ht="15.75" x14ac:dyDescent="0.25">
      <c r="A575" s="277"/>
      <c r="B575" s="53" t="s">
        <v>452</v>
      </c>
      <c r="C575" s="451">
        <v>846</v>
      </c>
      <c r="D575" s="30">
        <v>1150</v>
      </c>
      <c r="E575" s="54">
        <f>BEBR2025!B564</f>
        <v>889</v>
      </c>
      <c r="F575" s="31">
        <f t="shared" si="140"/>
        <v>43</v>
      </c>
      <c r="G575" s="31">
        <f t="shared" si="141"/>
        <v>-261</v>
      </c>
      <c r="H575" s="32">
        <f t="shared" si="142"/>
        <v>5.0827423167848697E-2</v>
      </c>
      <c r="I575" s="32">
        <f t="shared" si="142"/>
        <v>-0.22695652173913045</v>
      </c>
      <c r="J575" s="225"/>
      <c r="L575" s="365" t="s">
        <v>452</v>
      </c>
      <c r="M575" s="428">
        <v>22011</v>
      </c>
      <c r="N575" s="428">
        <v>215</v>
      </c>
      <c r="O575" s="364">
        <v>846</v>
      </c>
      <c r="P575" s="429">
        <v>1662</v>
      </c>
      <c r="Q575" s="429">
        <v>20349</v>
      </c>
      <c r="S575" s="17" t="str">
        <f t="shared" si="130"/>
        <v>Same</v>
      </c>
      <c r="V575" s="428"/>
    </row>
    <row r="576" spans="1:22" ht="15.75" x14ac:dyDescent="0.25">
      <c r="A576" s="277"/>
      <c r="B576" s="53" t="s">
        <v>453</v>
      </c>
      <c r="C576" s="451">
        <v>642</v>
      </c>
      <c r="D576" s="30">
        <v>730</v>
      </c>
      <c r="E576" s="54">
        <f>BEBR2025!B565</f>
        <v>658</v>
      </c>
      <c r="F576" s="31">
        <f t="shared" si="140"/>
        <v>16</v>
      </c>
      <c r="G576" s="31">
        <f t="shared" si="141"/>
        <v>-72</v>
      </c>
      <c r="H576" s="32">
        <f t="shared" si="142"/>
        <v>2.4922118380062305E-2</v>
      </c>
      <c r="I576" s="32">
        <f t="shared" si="142"/>
        <v>-9.8630136986301367E-2</v>
      </c>
      <c r="J576" s="225"/>
      <c r="L576" s="365" t="s">
        <v>453</v>
      </c>
      <c r="M576" s="428">
        <v>7233</v>
      </c>
      <c r="N576" s="428">
        <v>335</v>
      </c>
      <c r="O576" s="364">
        <v>642</v>
      </c>
      <c r="P576" s="429">
        <v>0</v>
      </c>
      <c r="Q576" s="429">
        <v>7233</v>
      </c>
      <c r="S576" s="17" t="str">
        <f t="shared" si="130"/>
        <v>Same</v>
      </c>
      <c r="V576" s="428"/>
    </row>
    <row r="577" spans="1:22" ht="15.75" x14ac:dyDescent="0.25">
      <c r="A577" s="277"/>
      <c r="B577" s="53" t="s">
        <v>454</v>
      </c>
      <c r="C577" s="451">
        <v>778</v>
      </c>
      <c r="D577" s="30">
        <v>820</v>
      </c>
      <c r="E577" s="54">
        <f>BEBR2025!B566</f>
        <v>953</v>
      </c>
      <c r="F577" s="31">
        <f t="shared" si="140"/>
        <v>175</v>
      </c>
      <c r="G577" s="31">
        <f t="shared" si="141"/>
        <v>133</v>
      </c>
      <c r="H577" s="32">
        <f t="shared" si="142"/>
        <v>0.22493573264781491</v>
      </c>
      <c r="I577" s="32">
        <f t="shared" si="142"/>
        <v>0.16219512195121952</v>
      </c>
      <c r="J577" s="225"/>
      <c r="L577" s="365" t="s">
        <v>454</v>
      </c>
      <c r="M577" s="428">
        <v>14778</v>
      </c>
      <c r="N577" s="428">
        <v>-120</v>
      </c>
      <c r="O577" s="364">
        <v>778</v>
      </c>
      <c r="P577" s="429">
        <v>1662</v>
      </c>
      <c r="Q577" s="429">
        <v>13116</v>
      </c>
      <c r="S577" s="17" t="str">
        <f t="shared" si="130"/>
        <v>Same</v>
      </c>
      <c r="V577" s="430"/>
    </row>
    <row r="578" spans="1:22" ht="15.75" x14ac:dyDescent="0.25">
      <c r="A578" s="277"/>
      <c r="B578" s="53" t="s">
        <v>455</v>
      </c>
      <c r="C578" s="451">
        <v>15730</v>
      </c>
      <c r="D578" s="30">
        <v>12670</v>
      </c>
      <c r="E578" s="54">
        <f>BEBR2025!B567</f>
        <v>36783</v>
      </c>
      <c r="F578" s="31">
        <f t="shared" si="140"/>
        <v>21053</v>
      </c>
      <c r="G578" s="31">
        <f t="shared" si="141"/>
        <v>24113</v>
      </c>
      <c r="H578" s="32">
        <f t="shared" si="142"/>
        <v>1.338397965670693</v>
      </c>
      <c r="I578" s="32">
        <f t="shared" si="142"/>
        <v>1.9031570639305446</v>
      </c>
      <c r="J578" s="225"/>
      <c r="L578" s="365" t="s">
        <v>455</v>
      </c>
      <c r="M578" s="430" t="s">
        <v>516</v>
      </c>
      <c r="N578" s="430" t="s">
        <v>516</v>
      </c>
      <c r="O578" s="364">
        <v>15730</v>
      </c>
      <c r="P578" s="429" t="s">
        <v>516</v>
      </c>
      <c r="Q578" s="429" t="s">
        <v>516</v>
      </c>
      <c r="S578" s="17" t="str">
        <f t="shared" si="130"/>
        <v>Same</v>
      </c>
      <c r="V578" s="428"/>
    </row>
    <row r="579" spans="1:22" ht="15.75" x14ac:dyDescent="0.25">
      <c r="A579" s="277"/>
      <c r="B579" s="53" t="s">
        <v>19</v>
      </c>
      <c r="C579" s="451">
        <v>108709</v>
      </c>
      <c r="D579" s="30">
        <v>110770</v>
      </c>
      <c r="E579" s="54">
        <f>BEBR2025!B568</f>
        <v>119221</v>
      </c>
      <c r="F579" s="31">
        <f t="shared" si="140"/>
        <v>10512</v>
      </c>
      <c r="G579" s="31">
        <f t="shared" si="141"/>
        <v>8451</v>
      </c>
      <c r="H579" s="32">
        <f t="shared" si="142"/>
        <v>9.6698525421078291E-2</v>
      </c>
      <c r="I579" s="32">
        <f t="shared" si="142"/>
        <v>7.6293220185970928E-2</v>
      </c>
      <c r="J579" s="225"/>
      <c r="L579" s="365" t="s">
        <v>143</v>
      </c>
      <c r="M579" s="428">
        <v>16821</v>
      </c>
      <c r="N579" s="428">
        <v>674</v>
      </c>
      <c r="O579" s="364">
        <v>108709</v>
      </c>
      <c r="P579" s="429">
        <v>4800</v>
      </c>
      <c r="Q579" s="429">
        <v>12021</v>
      </c>
      <c r="S579" s="17" t="str">
        <f t="shared" si="130"/>
        <v>Same</v>
      </c>
      <c r="V579" s="428"/>
    </row>
    <row r="580" spans="1:22" ht="15.75" x14ac:dyDescent="0.25">
      <c r="A580" s="277"/>
      <c r="B580" s="231"/>
      <c r="C580" s="460" t="s">
        <v>516</v>
      </c>
      <c r="D580" s="233"/>
      <c r="E580" s="476" t="str">
        <f>BEBR2025!B569</f>
        <v/>
      </c>
      <c r="F580" s="229"/>
      <c r="G580" s="229"/>
      <c r="H580" s="230"/>
      <c r="I580" s="230"/>
      <c r="J580" s="225"/>
      <c r="L580" s="365" t="s">
        <v>516</v>
      </c>
      <c r="M580" s="428">
        <v>1997</v>
      </c>
      <c r="N580" s="428">
        <v>11</v>
      </c>
      <c r="O580" s="466" t="s">
        <v>516</v>
      </c>
      <c r="P580" s="429">
        <v>0</v>
      </c>
      <c r="Q580" s="429">
        <v>1997</v>
      </c>
      <c r="V580" s="428"/>
    </row>
    <row r="581" spans="1:22" ht="15.75" x14ac:dyDescent="0.25">
      <c r="A581" s="277"/>
      <c r="B581" s="264" t="s">
        <v>664</v>
      </c>
      <c r="C581" s="458">
        <v>43474</v>
      </c>
      <c r="D581" s="260">
        <v>45400</v>
      </c>
      <c r="E581" s="476">
        <f>BEBR2025!B570</f>
        <v>47274</v>
      </c>
      <c r="F581" s="262">
        <f>E581-C581</f>
        <v>3800</v>
      </c>
      <c r="G581" s="262">
        <f>E581-D581</f>
        <v>1874</v>
      </c>
      <c r="H581" s="263">
        <f t="shared" ref="H581:I584" si="143">F581/C581</f>
        <v>8.7408566039471863E-2</v>
      </c>
      <c r="I581" s="263">
        <f t="shared" si="143"/>
        <v>4.1277533039647575E-2</v>
      </c>
      <c r="J581" s="225"/>
      <c r="L581" s="367" t="s">
        <v>578</v>
      </c>
      <c r="M581" s="428">
        <v>234</v>
      </c>
      <c r="N581" s="428">
        <v>10</v>
      </c>
      <c r="O581" s="364">
        <v>43474</v>
      </c>
      <c r="P581" s="429">
        <v>0</v>
      </c>
      <c r="Q581" s="429">
        <v>234</v>
      </c>
      <c r="S581" s="17" t="str">
        <f t="shared" si="130"/>
        <v>Different</v>
      </c>
      <c r="V581" s="430"/>
    </row>
    <row r="582" spans="1:22" ht="15.75" x14ac:dyDescent="0.25">
      <c r="A582" s="277"/>
      <c r="B582" s="53" t="s">
        <v>457</v>
      </c>
      <c r="C582" s="451">
        <v>711</v>
      </c>
      <c r="D582" s="30">
        <v>750</v>
      </c>
      <c r="E582" s="54">
        <f>BEBR2025!B571</f>
        <v>756</v>
      </c>
      <c r="F582" s="31">
        <f>E582-C582</f>
        <v>45</v>
      </c>
      <c r="G582" s="31">
        <f>E582-D582</f>
        <v>6</v>
      </c>
      <c r="H582" s="32">
        <f t="shared" si="143"/>
        <v>6.3291139240506333E-2</v>
      </c>
      <c r="I582" s="32">
        <f t="shared" si="143"/>
        <v>8.0000000000000002E-3</v>
      </c>
      <c r="J582" s="225"/>
      <c r="L582" s="365" t="s">
        <v>457</v>
      </c>
      <c r="M582" s="428">
        <v>458</v>
      </c>
      <c r="N582" s="428">
        <v>80</v>
      </c>
      <c r="O582" s="364">
        <v>711</v>
      </c>
      <c r="P582" s="429">
        <v>0</v>
      </c>
      <c r="Q582" s="429">
        <v>458</v>
      </c>
      <c r="S582" s="17" t="str">
        <f t="shared" si="130"/>
        <v>Same</v>
      </c>
      <c r="V582" s="428"/>
    </row>
    <row r="583" spans="1:22" ht="15.75" x14ac:dyDescent="0.25">
      <c r="A583" s="277"/>
      <c r="B583" s="53" t="s">
        <v>458</v>
      </c>
      <c r="C583" s="451">
        <v>6735</v>
      </c>
      <c r="D583" s="30">
        <v>6900</v>
      </c>
      <c r="E583" s="54">
        <f>BEBR2025!B572</f>
        <v>7051</v>
      </c>
      <c r="F583" s="31">
        <f>E583-C583</f>
        <v>316</v>
      </c>
      <c r="G583" s="31">
        <f>E583-D583</f>
        <v>151</v>
      </c>
      <c r="H583" s="32">
        <f t="shared" si="143"/>
        <v>4.6919079435783224E-2</v>
      </c>
      <c r="I583" s="32">
        <f t="shared" si="143"/>
        <v>2.1884057971014493E-2</v>
      </c>
      <c r="J583" s="225"/>
      <c r="L583" s="365" t="s">
        <v>458</v>
      </c>
      <c r="M583" s="428">
        <v>14132</v>
      </c>
      <c r="N583" s="428">
        <v>573</v>
      </c>
      <c r="O583" s="364">
        <v>6735</v>
      </c>
      <c r="P583" s="429">
        <v>4800</v>
      </c>
      <c r="Q583" s="429">
        <v>9332</v>
      </c>
      <c r="S583" s="17" t="str">
        <f t="shared" si="130"/>
        <v>Same</v>
      </c>
      <c r="V583" s="428"/>
    </row>
    <row r="584" spans="1:22" ht="15.75" x14ac:dyDescent="0.25">
      <c r="A584" s="277"/>
      <c r="B584" s="53" t="s">
        <v>19</v>
      </c>
      <c r="C584" s="451">
        <v>36028</v>
      </c>
      <c r="D584" s="30">
        <v>37780</v>
      </c>
      <c r="E584" s="54">
        <f>BEBR2025!B573</f>
        <v>39467</v>
      </c>
      <c r="F584" s="31">
        <f>E584-C584</f>
        <v>3439</v>
      </c>
      <c r="G584" s="31">
        <f>E584-D584</f>
        <v>1687</v>
      </c>
      <c r="H584" s="32">
        <f t="shared" si="143"/>
        <v>9.5453536138558892E-2</v>
      </c>
      <c r="I584" s="32">
        <f t="shared" si="143"/>
        <v>4.4653255690841713E-2</v>
      </c>
      <c r="J584" s="225"/>
      <c r="L584" s="365" t="s">
        <v>143</v>
      </c>
      <c r="M584" s="430" t="s">
        <v>516</v>
      </c>
      <c r="N584" s="430" t="s">
        <v>516</v>
      </c>
      <c r="O584" s="364">
        <v>36028</v>
      </c>
      <c r="P584" s="429" t="s">
        <v>516</v>
      </c>
      <c r="Q584" s="429" t="s">
        <v>516</v>
      </c>
      <c r="S584" s="17" t="str">
        <f t="shared" si="130"/>
        <v>Same</v>
      </c>
      <c r="V584" s="428"/>
    </row>
    <row r="585" spans="1:22" ht="15.75" x14ac:dyDescent="0.25">
      <c r="A585" s="277"/>
      <c r="B585" s="231"/>
      <c r="C585" s="460" t="s">
        <v>516</v>
      </c>
      <c r="D585" s="233"/>
      <c r="E585" s="476" t="str">
        <f>BEBR2025!B574</f>
        <v/>
      </c>
      <c r="F585" s="229"/>
      <c r="G585" s="229"/>
      <c r="H585" s="230"/>
      <c r="I585" s="230"/>
      <c r="J585" s="225"/>
      <c r="L585" s="365" t="s">
        <v>516</v>
      </c>
      <c r="M585" s="428">
        <v>604533</v>
      </c>
      <c r="N585" s="428">
        <v>50990</v>
      </c>
      <c r="O585" s="466" t="s">
        <v>516</v>
      </c>
      <c r="P585" s="429">
        <v>1747</v>
      </c>
      <c r="Q585" s="429">
        <v>602786</v>
      </c>
      <c r="V585" s="428"/>
    </row>
    <row r="586" spans="1:22" ht="15.75" x14ac:dyDescent="0.25">
      <c r="A586" s="277"/>
      <c r="B586" s="264" t="s">
        <v>665</v>
      </c>
      <c r="C586" s="458">
        <v>21796</v>
      </c>
      <c r="D586" s="260">
        <v>22500</v>
      </c>
      <c r="E586" s="476">
        <f>BEBR2025!B575</f>
        <v>22011</v>
      </c>
      <c r="F586" s="262">
        <f>E586-C586</f>
        <v>215</v>
      </c>
      <c r="G586" s="262">
        <f>E586-D586</f>
        <v>-489</v>
      </c>
      <c r="H586" s="263">
        <f t="shared" ref="H586:I588" si="144">F586/C586</f>
        <v>9.8641952651862732E-3</v>
      </c>
      <c r="I586" s="263">
        <f t="shared" si="144"/>
        <v>-2.1733333333333334E-2</v>
      </c>
      <c r="J586" s="225"/>
      <c r="L586" s="367" t="s">
        <v>579</v>
      </c>
      <c r="M586" s="428">
        <v>88144</v>
      </c>
      <c r="N586" s="428">
        <v>16656</v>
      </c>
      <c r="O586" s="364">
        <v>21796</v>
      </c>
      <c r="P586" s="429">
        <v>27</v>
      </c>
      <c r="Q586" s="429">
        <v>88117</v>
      </c>
      <c r="S586" s="17" t="str">
        <f t="shared" si="130"/>
        <v>Different</v>
      </c>
      <c r="V586" s="428"/>
    </row>
    <row r="587" spans="1:22" ht="15.75" x14ac:dyDescent="0.25">
      <c r="A587" s="277"/>
      <c r="B587" s="53" t="s">
        <v>460</v>
      </c>
      <c r="C587" s="451">
        <v>6898</v>
      </c>
      <c r="D587" s="30">
        <v>7030</v>
      </c>
      <c r="E587" s="54">
        <f>BEBR2025!B576</f>
        <v>7233</v>
      </c>
      <c r="F587" s="31">
        <f>E587-C587</f>
        <v>335</v>
      </c>
      <c r="G587" s="31">
        <f>E587-D587</f>
        <v>203</v>
      </c>
      <c r="H587" s="32">
        <f t="shared" si="144"/>
        <v>4.856480139170774E-2</v>
      </c>
      <c r="I587" s="32">
        <f t="shared" si="144"/>
        <v>2.8876244665718351E-2</v>
      </c>
      <c r="J587" s="225"/>
      <c r="L587" s="365" t="s">
        <v>460</v>
      </c>
      <c r="M587" s="428">
        <v>5268</v>
      </c>
      <c r="N587" s="428">
        <v>89</v>
      </c>
      <c r="O587" s="364">
        <v>6898</v>
      </c>
      <c r="P587" s="429">
        <v>0</v>
      </c>
      <c r="Q587" s="429">
        <v>5268</v>
      </c>
      <c r="S587" s="17" t="str">
        <f t="shared" si="130"/>
        <v>Same</v>
      </c>
      <c r="V587" s="430"/>
    </row>
    <row r="588" spans="1:22" ht="15.75" x14ac:dyDescent="0.25">
      <c r="A588" s="277"/>
      <c r="B588" s="53" t="s">
        <v>19</v>
      </c>
      <c r="C588" s="451">
        <v>14898</v>
      </c>
      <c r="D588" s="30">
        <v>15430</v>
      </c>
      <c r="E588" s="54">
        <f>BEBR2025!B577</f>
        <v>14778</v>
      </c>
      <c r="F588" s="31">
        <f>E588-C588</f>
        <v>-120</v>
      </c>
      <c r="G588" s="31">
        <f>E588-D588</f>
        <v>-652</v>
      </c>
      <c r="H588" s="32">
        <f t="shared" si="144"/>
        <v>-8.0547724526782126E-3</v>
      </c>
      <c r="I588" s="32">
        <f t="shared" si="144"/>
        <v>-4.2255346727154891E-2</v>
      </c>
      <c r="J588" s="225"/>
      <c r="L588" s="365" t="s">
        <v>143</v>
      </c>
      <c r="M588" s="428">
        <v>24529</v>
      </c>
      <c r="N588" s="428">
        <v>2269</v>
      </c>
      <c r="O588" s="364">
        <v>14898</v>
      </c>
      <c r="P588" s="429">
        <v>0</v>
      </c>
      <c r="Q588" s="429">
        <v>24529</v>
      </c>
      <c r="S588" s="17" t="str">
        <f t="shared" si="130"/>
        <v>Same</v>
      </c>
      <c r="V588" s="428"/>
    </row>
    <row r="589" spans="1:22" ht="15.75" x14ac:dyDescent="0.25">
      <c r="A589" s="277"/>
      <c r="B589" s="231"/>
      <c r="C589" s="460" t="s">
        <v>516</v>
      </c>
      <c r="D589" s="233"/>
      <c r="E589" s="476" t="str">
        <f>BEBR2025!B578</f>
        <v/>
      </c>
      <c r="F589" s="229"/>
      <c r="G589" s="229"/>
      <c r="H589" s="230"/>
      <c r="I589" s="230"/>
      <c r="J589" s="225"/>
      <c r="L589" s="365" t="s">
        <v>516</v>
      </c>
      <c r="M589" s="428">
        <v>44316</v>
      </c>
      <c r="N589" s="428">
        <v>6965</v>
      </c>
      <c r="O589" s="466" t="s">
        <v>516</v>
      </c>
      <c r="P589" s="429">
        <v>0</v>
      </c>
      <c r="Q589" s="429">
        <v>44316</v>
      </c>
      <c r="V589" s="428"/>
    </row>
    <row r="590" spans="1:22" ht="15.75" x14ac:dyDescent="0.25">
      <c r="A590" s="277"/>
      <c r="B590" s="264" t="s">
        <v>666</v>
      </c>
      <c r="C590" s="458">
        <v>16147</v>
      </c>
      <c r="D590" s="260">
        <v>15500</v>
      </c>
      <c r="E590" s="476">
        <f>BEBR2025!B579</f>
        <v>16821</v>
      </c>
      <c r="F590" s="262">
        <f>E590-C590</f>
        <v>674</v>
      </c>
      <c r="G590" s="262">
        <f>E590-D590</f>
        <v>1321</v>
      </c>
      <c r="H590" s="263">
        <f t="shared" ref="H590:I594" si="145">F590/C590</f>
        <v>4.1741499969034493E-2</v>
      </c>
      <c r="I590" s="263">
        <f t="shared" si="145"/>
        <v>8.5225806451612901E-2</v>
      </c>
      <c r="J590" s="225"/>
      <c r="L590" s="367" t="s">
        <v>580</v>
      </c>
      <c r="M590" s="428">
        <v>98792</v>
      </c>
      <c r="N590" s="428">
        <v>5100</v>
      </c>
      <c r="O590" s="364">
        <v>16147</v>
      </c>
      <c r="P590" s="429">
        <v>0</v>
      </c>
      <c r="Q590" s="429">
        <v>98792</v>
      </c>
      <c r="S590" s="17" t="str">
        <f t="shared" si="130"/>
        <v>Different</v>
      </c>
      <c r="V590" s="428"/>
    </row>
    <row r="591" spans="1:22" ht="15.75" x14ac:dyDescent="0.25">
      <c r="A591" s="277"/>
      <c r="B591" s="53" t="s">
        <v>462</v>
      </c>
      <c r="C591" s="451">
        <v>1986</v>
      </c>
      <c r="D591" s="30">
        <v>1780</v>
      </c>
      <c r="E591" s="54">
        <f>BEBR2025!B580</f>
        <v>1997</v>
      </c>
      <c r="F591" s="31">
        <f>E591-C591</f>
        <v>11</v>
      </c>
      <c r="G591" s="31">
        <f>E591-D591</f>
        <v>217</v>
      </c>
      <c r="H591" s="32">
        <f t="shared" si="145"/>
        <v>5.5387713997985906E-3</v>
      </c>
      <c r="I591" s="32">
        <f t="shared" si="145"/>
        <v>0.12191011235955056</v>
      </c>
      <c r="J591" s="225"/>
      <c r="L591" s="365" t="s">
        <v>462</v>
      </c>
      <c r="M591" s="428">
        <v>25655</v>
      </c>
      <c r="N591" s="428">
        <v>2558</v>
      </c>
      <c r="O591" s="364">
        <v>1986</v>
      </c>
      <c r="P591" s="429">
        <v>0</v>
      </c>
      <c r="Q591" s="429">
        <v>25655</v>
      </c>
      <c r="S591" s="17" t="str">
        <f t="shared" si="130"/>
        <v>Same</v>
      </c>
      <c r="V591" s="428"/>
    </row>
    <row r="592" spans="1:22" ht="15.75" x14ac:dyDescent="0.25">
      <c r="A592" s="277"/>
      <c r="B592" s="53" t="s">
        <v>463</v>
      </c>
      <c r="C592" s="451">
        <v>224</v>
      </c>
      <c r="D592" s="30">
        <v>250</v>
      </c>
      <c r="E592" s="54">
        <f>BEBR2025!B581</f>
        <v>234</v>
      </c>
      <c r="F592" s="31">
        <f>E592-C592</f>
        <v>10</v>
      </c>
      <c r="G592" s="31">
        <f>E592-D592</f>
        <v>-16</v>
      </c>
      <c r="H592" s="32">
        <f t="shared" si="145"/>
        <v>4.4642857142857144E-2</v>
      </c>
      <c r="I592" s="32">
        <f t="shared" si="145"/>
        <v>-6.4000000000000001E-2</v>
      </c>
      <c r="J592" s="225"/>
      <c r="L592" s="365" t="s">
        <v>463</v>
      </c>
      <c r="M592" s="428">
        <v>72</v>
      </c>
      <c r="N592" s="428">
        <v>0</v>
      </c>
      <c r="O592" s="364">
        <v>224</v>
      </c>
      <c r="P592" s="429">
        <v>0</v>
      </c>
      <c r="Q592" s="429">
        <v>72</v>
      </c>
      <c r="S592" s="17" t="str">
        <f t="shared" si="130"/>
        <v>Same</v>
      </c>
      <c r="V592" s="428"/>
    </row>
    <row r="593" spans="1:22" ht="15.75" x14ac:dyDescent="0.25">
      <c r="A593" s="277"/>
      <c r="B593" s="53" t="s">
        <v>464</v>
      </c>
      <c r="C593" s="451">
        <v>378</v>
      </c>
      <c r="D593" s="30">
        <v>390</v>
      </c>
      <c r="E593" s="54">
        <f>BEBR2025!B582</f>
        <v>458</v>
      </c>
      <c r="F593" s="31">
        <f>E593-C593</f>
        <v>80</v>
      </c>
      <c r="G593" s="31">
        <f>E593-D593</f>
        <v>68</v>
      </c>
      <c r="H593" s="32">
        <f t="shared" si="145"/>
        <v>0.21164021164021163</v>
      </c>
      <c r="I593" s="32">
        <f t="shared" si="145"/>
        <v>0.17435897435897435</v>
      </c>
      <c r="J593" s="225"/>
      <c r="L593" s="365" t="s">
        <v>464</v>
      </c>
      <c r="M593" s="428">
        <v>13041</v>
      </c>
      <c r="N593" s="428">
        <v>83</v>
      </c>
      <c r="O593" s="364">
        <v>378</v>
      </c>
      <c r="P593" s="429">
        <v>0</v>
      </c>
      <c r="Q593" s="429">
        <v>13041</v>
      </c>
      <c r="S593" s="17" t="str">
        <f t="shared" si="130"/>
        <v>Same</v>
      </c>
      <c r="V593" s="428"/>
    </row>
    <row r="594" spans="1:22" ht="15.75" x14ac:dyDescent="0.25">
      <c r="A594" s="277"/>
      <c r="B594" s="53" t="s">
        <v>19</v>
      </c>
      <c r="C594" s="451">
        <v>13559</v>
      </c>
      <c r="D594" s="30">
        <v>13090</v>
      </c>
      <c r="E594" s="54">
        <f>BEBR2025!B583</f>
        <v>14132</v>
      </c>
      <c r="F594" s="31">
        <f>E594-C594</f>
        <v>573</v>
      </c>
      <c r="G594" s="31">
        <f>E594-D594</f>
        <v>1042</v>
      </c>
      <c r="H594" s="32">
        <f t="shared" si="145"/>
        <v>4.2259753669149643E-2</v>
      </c>
      <c r="I594" s="32">
        <f t="shared" si="145"/>
        <v>7.9602750190985491E-2</v>
      </c>
      <c r="J594" s="225"/>
      <c r="L594" s="365" t="s">
        <v>143</v>
      </c>
      <c r="M594" s="428">
        <v>3041</v>
      </c>
      <c r="N594" s="428">
        <v>199</v>
      </c>
      <c r="O594" s="364">
        <v>13559</v>
      </c>
      <c r="P594" s="429">
        <v>0</v>
      </c>
      <c r="Q594" s="429">
        <v>3041</v>
      </c>
      <c r="S594" s="17" t="str">
        <f t="shared" si="130"/>
        <v>Same</v>
      </c>
      <c r="V594" s="428"/>
    </row>
    <row r="595" spans="1:22" ht="15.75" x14ac:dyDescent="0.25">
      <c r="A595" s="277"/>
      <c r="B595" s="231"/>
      <c r="C595" s="460" t="s">
        <v>516</v>
      </c>
      <c r="D595" s="233"/>
      <c r="E595" s="476" t="str">
        <f>BEBR2025!B584</f>
        <v/>
      </c>
      <c r="F595" s="229"/>
      <c r="G595" s="229"/>
      <c r="H595" s="230"/>
      <c r="I595" s="230"/>
      <c r="J595" s="225"/>
      <c r="L595" s="365" t="s">
        <v>516</v>
      </c>
      <c r="M595" s="428">
        <v>32852</v>
      </c>
      <c r="N595" s="428">
        <v>2710</v>
      </c>
      <c r="O595" s="466" t="s">
        <v>516</v>
      </c>
      <c r="P595" s="429">
        <v>0</v>
      </c>
      <c r="Q595" s="429">
        <v>32852</v>
      </c>
      <c r="V595" s="428"/>
    </row>
    <row r="596" spans="1:22" ht="15.75" x14ac:dyDescent="0.25">
      <c r="A596" s="277"/>
      <c r="B596" s="264" t="s">
        <v>667</v>
      </c>
      <c r="C596" s="458">
        <v>553543</v>
      </c>
      <c r="D596" s="260">
        <v>538800</v>
      </c>
      <c r="E596" s="476">
        <f>BEBR2025!B585</f>
        <v>604533</v>
      </c>
      <c r="F596" s="262">
        <f t="shared" ref="F596:F614" si="146">E596-C596</f>
        <v>50990</v>
      </c>
      <c r="G596" s="262">
        <f t="shared" ref="G596:G614" si="147">E596-D596</f>
        <v>65733</v>
      </c>
      <c r="H596" s="263">
        <f t="shared" ref="H596:I611" si="148">F596/C596</f>
        <v>9.2115698328765788E-2</v>
      </c>
      <c r="I596" s="263">
        <f t="shared" si="148"/>
        <v>0.1219988864142539</v>
      </c>
      <c r="J596" s="225"/>
      <c r="L596" s="367" t="s">
        <v>581</v>
      </c>
      <c r="M596" s="428">
        <v>2139</v>
      </c>
      <c r="N596" s="428">
        <v>153</v>
      </c>
      <c r="O596" s="364">
        <v>553543</v>
      </c>
      <c r="P596" s="429">
        <v>0</v>
      </c>
      <c r="Q596" s="429">
        <v>2139</v>
      </c>
      <c r="S596" s="17" t="str">
        <f t="shared" si="130"/>
        <v>Different</v>
      </c>
      <c r="V596" s="428"/>
    </row>
    <row r="597" spans="1:22" ht="15.75" x14ac:dyDescent="0.25">
      <c r="A597" s="277"/>
      <c r="B597" s="53" t="s">
        <v>466</v>
      </c>
      <c r="C597" s="451">
        <v>71488</v>
      </c>
      <c r="D597" s="30">
        <v>67350</v>
      </c>
      <c r="E597" s="54">
        <f>BEBR2025!B586</f>
        <v>88144</v>
      </c>
      <c r="F597" s="31">
        <f t="shared" si="146"/>
        <v>16656</v>
      </c>
      <c r="G597" s="31">
        <f t="shared" si="147"/>
        <v>20794</v>
      </c>
      <c r="H597" s="32">
        <f t="shared" si="148"/>
        <v>0.2329901521933751</v>
      </c>
      <c r="I597" s="32">
        <f t="shared" si="148"/>
        <v>0.30874536005939124</v>
      </c>
      <c r="J597" s="225"/>
      <c r="L597" s="365" t="s">
        <v>466</v>
      </c>
      <c r="M597" s="428">
        <v>14882</v>
      </c>
      <c r="N597" s="428">
        <v>2250</v>
      </c>
      <c r="O597" s="364">
        <v>71488</v>
      </c>
      <c r="P597" s="429">
        <v>0</v>
      </c>
      <c r="Q597" s="429">
        <v>14882</v>
      </c>
      <c r="S597" s="17" t="str">
        <f t="shared" si="130"/>
        <v>Same</v>
      </c>
      <c r="V597" s="428"/>
    </row>
    <row r="598" spans="1:22" ht="15.75" x14ac:dyDescent="0.25">
      <c r="A598" s="277"/>
      <c r="B598" s="53" t="s">
        <v>467</v>
      </c>
      <c r="C598" s="451">
        <v>5179</v>
      </c>
      <c r="D598" s="30">
        <v>4370</v>
      </c>
      <c r="E598" s="54">
        <f>BEBR2025!B587</f>
        <v>5268</v>
      </c>
      <c r="F598" s="31">
        <f t="shared" si="146"/>
        <v>89</v>
      </c>
      <c r="G598" s="31">
        <f t="shared" si="147"/>
        <v>898</v>
      </c>
      <c r="H598" s="32">
        <f t="shared" si="148"/>
        <v>1.7184784707472485E-2</v>
      </c>
      <c r="I598" s="32">
        <f t="shared" si="148"/>
        <v>0.20549199084668193</v>
      </c>
      <c r="J598" s="225"/>
      <c r="L598" s="365" t="s">
        <v>467</v>
      </c>
      <c r="M598" s="428">
        <v>45723</v>
      </c>
      <c r="N598" s="428">
        <v>2643</v>
      </c>
      <c r="O598" s="364">
        <v>5179</v>
      </c>
      <c r="P598" s="429">
        <v>6</v>
      </c>
      <c r="Q598" s="429">
        <v>45717</v>
      </c>
      <c r="S598" s="17" t="str">
        <f t="shared" si="130"/>
        <v>Same</v>
      </c>
      <c r="V598" s="428"/>
    </row>
    <row r="599" spans="1:22" ht="15.75" x14ac:dyDescent="0.25">
      <c r="A599" s="277"/>
      <c r="B599" s="53" t="s">
        <v>468</v>
      </c>
      <c r="C599" s="451">
        <v>22260</v>
      </c>
      <c r="D599" s="30">
        <v>21180</v>
      </c>
      <c r="E599" s="54">
        <f>BEBR2025!B588</f>
        <v>24529</v>
      </c>
      <c r="F599" s="31">
        <f t="shared" si="146"/>
        <v>2269</v>
      </c>
      <c r="G599" s="31">
        <f t="shared" si="147"/>
        <v>3349</v>
      </c>
      <c r="H599" s="32">
        <f t="shared" si="148"/>
        <v>0.10193171608265948</v>
      </c>
      <c r="I599" s="32">
        <f t="shared" si="148"/>
        <v>0.1581208687440982</v>
      </c>
      <c r="J599" s="225"/>
      <c r="L599" s="365" t="s">
        <v>468</v>
      </c>
      <c r="M599" s="428">
        <v>1583</v>
      </c>
      <c r="N599" s="428">
        <v>41</v>
      </c>
      <c r="O599" s="364">
        <v>22260</v>
      </c>
      <c r="P599" s="429">
        <v>0</v>
      </c>
      <c r="Q599" s="429">
        <v>1583</v>
      </c>
      <c r="S599" s="17" t="str">
        <f t="shared" si="130"/>
        <v>Same</v>
      </c>
      <c r="V599" s="428"/>
    </row>
    <row r="600" spans="1:22" ht="15.75" x14ac:dyDescent="0.25">
      <c r="A600" s="277"/>
      <c r="B600" s="53" t="s">
        <v>469</v>
      </c>
      <c r="C600" s="451">
        <v>37351</v>
      </c>
      <c r="D600" s="30">
        <v>35760</v>
      </c>
      <c r="E600" s="54">
        <f>BEBR2025!B589</f>
        <v>44316</v>
      </c>
      <c r="F600" s="31">
        <f t="shared" si="146"/>
        <v>6965</v>
      </c>
      <c r="G600" s="31">
        <f t="shared" si="147"/>
        <v>8556</v>
      </c>
      <c r="H600" s="32">
        <f t="shared" si="148"/>
        <v>0.1864742577173302</v>
      </c>
      <c r="I600" s="32">
        <f t="shared" si="148"/>
        <v>0.23926174496644295</v>
      </c>
      <c r="J600" s="225"/>
      <c r="L600" s="365" t="s">
        <v>469</v>
      </c>
      <c r="M600" s="428">
        <v>3428</v>
      </c>
      <c r="N600" s="428">
        <v>64</v>
      </c>
      <c r="O600" s="364">
        <v>37351</v>
      </c>
      <c r="P600" s="429">
        <v>0</v>
      </c>
      <c r="Q600" s="429">
        <v>3428</v>
      </c>
      <c r="S600" s="17" t="str">
        <f t="shared" si="130"/>
        <v>Same</v>
      </c>
      <c r="V600" s="428"/>
    </row>
    <row r="601" spans="1:22" ht="15.75" x14ac:dyDescent="0.25">
      <c r="A601" s="277"/>
      <c r="B601" s="53" t="s">
        <v>470</v>
      </c>
      <c r="C601" s="451">
        <v>93692</v>
      </c>
      <c r="D601" s="30">
        <v>91520</v>
      </c>
      <c r="E601" s="54">
        <f>BEBR2025!B590</f>
        <v>98792</v>
      </c>
      <c r="F601" s="31">
        <f t="shared" si="146"/>
        <v>5100</v>
      </c>
      <c r="G601" s="31">
        <f t="shared" si="147"/>
        <v>7272</v>
      </c>
      <c r="H601" s="32">
        <f t="shared" si="148"/>
        <v>5.4433676301071598E-2</v>
      </c>
      <c r="I601" s="32">
        <f t="shared" si="148"/>
        <v>7.9458041958041958E-2</v>
      </c>
      <c r="J601" s="225"/>
      <c r="L601" s="365" t="s">
        <v>470</v>
      </c>
      <c r="M601" s="428">
        <v>65898</v>
      </c>
      <c r="N601" s="428">
        <v>3302</v>
      </c>
      <c r="O601" s="364">
        <v>93692</v>
      </c>
      <c r="P601" s="429">
        <v>0</v>
      </c>
      <c r="Q601" s="429">
        <v>65898</v>
      </c>
      <c r="S601" s="17" t="str">
        <f t="shared" si="130"/>
        <v>Same</v>
      </c>
      <c r="V601" s="428"/>
    </row>
    <row r="602" spans="1:22" ht="15.75" x14ac:dyDescent="0.25">
      <c r="A602" s="277"/>
      <c r="B602" s="53" t="s">
        <v>471</v>
      </c>
      <c r="C602" s="451">
        <v>23097</v>
      </c>
      <c r="D602" s="30">
        <v>23460</v>
      </c>
      <c r="E602" s="54">
        <f>BEBR2025!B591</f>
        <v>25655</v>
      </c>
      <c r="F602" s="31">
        <f t="shared" si="146"/>
        <v>2558</v>
      </c>
      <c r="G602" s="31">
        <f t="shared" si="147"/>
        <v>2195</v>
      </c>
      <c r="H602" s="32">
        <f t="shared" si="148"/>
        <v>0.11075031389357926</v>
      </c>
      <c r="I602" s="32">
        <f t="shared" si="148"/>
        <v>9.3563512361466331E-2</v>
      </c>
      <c r="J602" s="225"/>
      <c r="L602" s="365" t="s">
        <v>471</v>
      </c>
      <c r="M602" s="428">
        <v>13517</v>
      </c>
      <c r="N602" s="428">
        <v>652</v>
      </c>
      <c r="O602" s="364">
        <v>23097</v>
      </c>
      <c r="P602" s="429">
        <v>0</v>
      </c>
      <c r="Q602" s="429">
        <v>13517</v>
      </c>
      <c r="S602" s="17" t="str">
        <f t="shared" ref="S602:S614" si="149">IF(L602=B602,"Same","Different")</f>
        <v>Same</v>
      </c>
      <c r="V602" s="428"/>
    </row>
    <row r="603" spans="1:22" ht="15.75" x14ac:dyDescent="0.25">
      <c r="A603" s="277"/>
      <c r="B603" s="53" t="s">
        <v>124</v>
      </c>
      <c r="C603" s="451">
        <v>72</v>
      </c>
      <c r="D603" s="30">
        <v>60</v>
      </c>
      <c r="E603" s="54">
        <f>BEBR2025!B592</f>
        <v>72</v>
      </c>
      <c r="F603" s="31">
        <f t="shared" si="146"/>
        <v>0</v>
      </c>
      <c r="G603" s="31">
        <f t="shared" si="147"/>
        <v>12</v>
      </c>
      <c r="H603" s="32">
        <f t="shared" si="148"/>
        <v>0</v>
      </c>
      <c r="I603" s="32">
        <f t="shared" si="148"/>
        <v>0.2</v>
      </c>
      <c r="J603" s="225"/>
      <c r="L603" s="365" t="s">
        <v>124</v>
      </c>
      <c r="M603" s="428">
        <v>121653</v>
      </c>
      <c r="N603" s="428">
        <v>5256</v>
      </c>
      <c r="O603" s="364">
        <v>72</v>
      </c>
      <c r="P603" s="429">
        <v>1714</v>
      </c>
      <c r="Q603" s="429">
        <v>119939</v>
      </c>
      <c r="S603" s="17" t="str">
        <f t="shared" si="149"/>
        <v>Same</v>
      </c>
      <c r="V603" s="428"/>
    </row>
    <row r="604" spans="1:22" ht="15.75" x14ac:dyDescent="0.25">
      <c r="A604" s="277"/>
      <c r="B604" s="53" t="s">
        <v>472</v>
      </c>
      <c r="C604" s="451">
        <v>12958</v>
      </c>
      <c r="D604" s="30">
        <v>12150</v>
      </c>
      <c r="E604" s="54">
        <f>BEBR2025!B593</f>
        <v>13041</v>
      </c>
      <c r="F604" s="31">
        <f t="shared" si="146"/>
        <v>83</v>
      </c>
      <c r="G604" s="31">
        <f t="shared" si="147"/>
        <v>891</v>
      </c>
      <c r="H604" s="32">
        <f t="shared" si="148"/>
        <v>6.4053094613366257E-3</v>
      </c>
      <c r="I604" s="32">
        <f t="shared" si="148"/>
        <v>7.3333333333333334E-2</v>
      </c>
      <c r="J604" s="225"/>
      <c r="L604" s="365" t="s">
        <v>472</v>
      </c>
      <c r="M604" s="430" t="s">
        <v>516</v>
      </c>
      <c r="N604" s="430" t="s">
        <v>516</v>
      </c>
      <c r="O604" s="364">
        <v>12958</v>
      </c>
      <c r="P604" s="429" t="s">
        <v>516</v>
      </c>
      <c r="Q604" s="429" t="s">
        <v>516</v>
      </c>
      <c r="S604" s="17" t="str">
        <f t="shared" si="149"/>
        <v>Same</v>
      </c>
      <c r="V604" s="428"/>
    </row>
    <row r="605" spans="1:22" ht="15.75" x14ac:dyDescent="0.25">
      <c r="A605" s="277"/>
      <c r="B605" s="53" t="s">
        <v>473</v>
      </c>
      <c r="C605" s="451">
        <v>2842</v>
      </c>
      <c r="D605" s="30">
        <v>2770</v>
      </c>
      <c r="E605" s="54">
        <f>BEBR2025!B594</f>
        <v>3041</v>
      </c>
      <c r="F605" s="31">
        <f t="shared" si="146"/>
        <v>199</v>
      </c>
      <c r="G605" s="31">
        <f t="shared" si="147"/>
        <v>271</v>
      </c>
      <c r="H605" s="32">
        <f t="shared" si="148"/>
        <v>7.0021111893033075E-2</v>
      </c>
      <c r="I605" s="32">
        <f t="shared" si="148"/>
        <v>9.7833935018050544E-2</v>
      </c>
      <c r="J605" s="225"/>
      <c r="L605" s="365" t="s">
        <v>473</v>
      </c>
      <c r="M605" s="428">
        <v>38189</v>
      </c>
      <c r="N605" s="428">
        <v>4425</v>
      </c>
      <c r="O605" s="364">
        <v>2842</v>
      </c>
      <c r="P605" s="429">
        <v>2359</v>
      </c>
      <c r="Q605" s="429">
        <v>35830</v>
      </c>
      <c r="S605" s="17" t="str">
        <f t="shared" si="149"/>
        <v>Same</v>
      </c>
      <c r="V605" s="428"/>
    </row>
    <row r="606" spans="1:22" ht="15.75" x14ac:dyDescent="0.25">
      <c r="A606" s="277"/>
      <c r="B606" s="53" t="s">
        <v>474</v>
      </c>
      <c r="C606" s="451">
        <v>30142</v>
      </c>
      <c r="D606" s="30">
        <v>27170</v>
      </c>
      <c r="E606" s="54">
        <f>BEBR2025!B595</f>
        <v>32852</v>
      </c>
      <c r="F606" s="31">
        <f t="shared" si="146"/>
        <v>2710</v>
      </c>
      <c r="G606" s="31">
        <f t="shared" si="147"/>
        <v>5682</v>
      </c>
      <c r="H606" s="32">
        <f t="shared" si="148"/>
        <v>8.9907769889191164E-2</v>
      </c>
      <c r="I606" s="32">
        <f t="shared" si="148"/>
        <v>0.2091277143908723</v>
      </c>
      <c r="J606" s="225"/>
      <c r="L606" s="365" t="s">
        <v>474</v>
      </c>
      <c r="M606" s="428">
        <v>322</v>
      </c>
      <c r="N606" s="428">
        <v>48</v>
      </c>
      <c r="O606" s="364">
        <v>30142</v>
      </c>
      <c r="P606" s="429">
        <v>0</v>
      </c>
      <c r="Q606" s="429">
        <v>322</v>
      </c>
      <c r="S606" s="17" t="str">
        <f t="shared" si="149"/>
        <v>Same</v>
      </c>
      <c r="V606" s="428"/>
    </row>
    <row r="607" spans="1:22" ht="15.75" x14ac:dyDescent="0.25">
      <c r="A607" s="277"/>
      <c r="B607" s="53" t="s">
        <v>475</v>
      </c>
      <c r="C607" s="451">
        <v>1986</v>
      </c>
      <c r="D607" s="30">
        <v>2040</v>
      </c>
      <c r="E607" s="54">
        <f>BEBR2025!B596</f>
        <v>2139</v>
      </c>
      <c r="F607" s="31">
        <f t="shared" si="146"/>
        <v>153</v>
      </c>
      <c r="G607" s="31">
        <f t="shared" si="147"/>
        <v>99</v>
      </c>
      <c r="H607" s="32">
        <f t="shared" si="148"/>
        <v>7.7039274924471296E-2</v>
      </c>
      <c r="I607" s="32">
        <f t="shared" si="148"/>
        <v>4.8529411764705883E-2</v>
      </c>
      <c r="J607" s="225"/>
      <c r="L607" s="365" t="s">
        <v>475</v>
      </c>
      <c r="M607" s="428">
        <v>465</v>
      </c>
      <c r="N607" s="428">
        <v>39</v>
      </c>
      <c r="O607" s="364">
        <v>1986</v>
      </c>
      <c r="P607" s="429">
        <v>0</v>
      </c>
      <c r="Q607" s="429">
        <v>465</v>
      </c>
      <c r="S607" s="17" t="str">
        <f t="shared" si="149"/>
        <v>Same</v>
      </c>
      <c r="V607" s="430"/>
    </row>
    <row r="608" spans="1:22" ht="15.75" x14ac:dyDescent="0.25">
      <c r="A608" s="277"/>
      <c r="B608" s="53" t="s">
        <v>476</v>
      </c>
      <c r="C608" s="451">
        <v>12632</v>
      </c>
      <c r="D608" s="30">
        <v>12100</v>
      </c>
      <c r="E608" s="54">
        <f>BEBR2025!B597</f>
        <v>14882</v>
      </c>
      <c r="F608" s="31">
        <f t="shared" si="146"/>
        <v>2250</v>
      </c>
      <c r="G608" s="31">
        <f t="shared" si="147"/>
        <v>2782</v>
      </c>
      <c r="H608" s="32">
        <f t="shared" si="148"/>
        <v>0.17811906269791006</v>
      </c>
      <c r="I608" s="32">
        <f t="shared" si="148"/>
        <v>0.22991735537190083</v>
      </c>
      <c r="J608" s="225"/>
      <c r="L608" s="365" t="s">
        <v>476</v>
      </c>
      <c r="M608" s="428">
        <v>37402</v>
      </c>
      <c r="N608" s="428">
        <v>4338</v>
      </c>
      <c r="O608" s="364">
        <v>12632</v>
      </c>
      <c r="P608" s="429">
        <v>2359</v>
      </c>
      <c r="Q608" s="429">
        <v>35043</v>
      </c>
      <c r="S608" s="17" t="str">
        <f t="shared" si="149"/>
        <v>Same</v>
      </c>
      <c r="V608" s="428"/>
    </row>
    <row r="609" spans="1:22" ht="15.75" x14ac:dyDescent="0.25">
      <c r="A609" s="277"/>
      <c r="B609" s="53" t="s">
        <v>477</v>
      </c>
      <c r="C609" s="451">
        <v>43080</v>
      </c>
      <c r="D609" s="30">
        <v>41290</v>
      </c>
      <c r="E609" s="54">
        <f>BEBR2025!B598</f>
        <v>45723</v>
      </c>
      <c r="F609" s="31">
        <f t="shared" si="146"/>
        <v>2643</v>
      </c>
      <c r="G609" s="31">
        <f t="shared" si="147"/>
        <v>4433</v>
      </c>
      <c r="H609" s="32">
        <f t="shared" si="148"/>
        <v>6.1350974930362116E-2</v>
      </c>
      <c r="I609" s="32">
        <f t="shared" si="148"/>
        <v>0.10736255751998063</v>
      </c>
      <c r="J609" s="225"/>
      <c r="L609" s="365" t="s">
        <v>477</v>
      </c>
      <c r="M609" s="430" t="s">
        <v>516</v>
      </c>
      <c r="N609" s="428" t="s">
        <v>516</v>
      </c>
      <c r="O609" s="364">
        <v>43080</v>
      </c>
      <c r="P609" s="429" t="s">
        <v>516</v>
      </c>
      <c r="Q609" s="429" t="s">
        <v>516</v>
      </c>
      <c r="S609" s="17" t="str">
        <f t="shared" si="149"/>
        <v>Same</v>
      </c>
      <c r="V609" s="428"/>
    </row>
    <row r="610" spans="1:22" ht="15.75" x14ac:dyDescent="0.25">
      <c r="A610" s="277"/>
      <c r="B610" s="53" t="s">
        <v>478</v>
      </c>
      <c r="C610" s="451">
        <v>1542</v>
      </c>
      <c r="D610" s="30">
        <v>1740</v>
      </c>
      <c r="E610" s="54">
        <f>BEBR2025!B599</f>
        <v>1583</v>
      </c>
      <c r="F610" s="31">
        <f t="shared" si="146"/>
        <v>41</v>
      </c>
      <c r="G610" s="31">
        <f t="shared" si="147"/>
        <v>-157</v>
      </c>
      <c r="H610" s="32">
        <f t="shared" si="148"/>
        <v>2.6588845654993514E-2</v>
      </c>
      <c r="I610" s="32">
        <f t="shared" si="148"/>
        <v>-9.022988505747126E-2</v>
      </c>
      <c r="J610" s="225"/>
      <c r="L610" s="365" t="s">
        <v>478</v>
      </c>
      <c r="M610" s="428">
        <v>90547</v>
      </c>
      <c r="N610" s="428">
        <v>15242</v>
      </c>
      <c r="O610" s="364">
        <v>1542</v>
      </c>
      <c r="P610" s="429">
        <v>1351</v>
      </c>
      <c r="Q610" s="429">
        <v>89196</v>
      </c>
      <c r="S610" s="17" t="str">
        <f t="shared" si="149"/>
        <v>Same</v>
      </c>
      <c r="V610" s="428"/>
    </row>
    <row r="611" spans="1:22" ht="15.75" x14ac:dyDescent="0.25">
      <c r="A611" s="277"/>
      <c r="B611" s="53" t="s">
        <v>479</v>
      </c>
      <c r="C611" s="451">
        <v>3364</v>
      </c>
      <c r="D611" s="30">
        <v>3150</v>
      </c>
      <c r="E611" s="54">
        <f>BEBR2025!B600</f>
        <v>3428</v>
      </c>
      <c r="F611" s="31">
        <f t="shared" si="146"/>
        <v>64</v>
      </c>
      <c r="G611" s="31">
        <f t="shared" si="147"/>
        <v>278</v>
      </c>
      <c r="H611" s="32">
        <f t="shared" si="148"/>
        <v>1.9024970273483946E-2</v>
      </c>
      <c r="I611" s="32">
        <f t="shared" si="148"/>
        <v>8.8253968253968251E-2</v>
      </c>
      <c r="J611" s="225"/>
      <c r="L611" s="365" t="s">
        <v>479</v>
      </c>
      <c r="M611" s="428">
        <v>6180</v>
      </c>
      <c r="N611" s="428">
        <v>261</v>
      </c>
      <c r="O611" s="364">
        <v>3364</v>
      </c>
      <c r="P611" s="429">
        <v>41</v>
      </c>
      <c r="Q611" s="429">
        <v>6139</v>
      </c>
      <c r="S611" s="17" t="str">
        <f t="shared" si="149"/>
        <v>Same</v>
      </c>
      <c r="V611" s="428"/>
    </row>
    <row r="612" spans="1:22" ht="15.75" x14ac:dyDescent="0.25">
      <c r="A612" s="277"/>
      <c r="B612" s="53" t="s">
        <v>480</v>
      </c>
      <c r="C612" s="451">
        <v>62596</v>
      </c>
      <c r="D612" s="30">
        <v>61620</v>
      </c>
      <c r="E612" s="54">
        <f>BEBR2025!B601</f>
        <v>65898</v>
      </c>
      <c r="F612" s="31">
        <f t="shared" si="146"/>
        <v>3302</v>
      </c>
      <c r="G612" s="31">
        <f t="shared" si="147"/>
        <v>4278</v>
      </c>
      <c r="H612" s="32">
        <f t="shared" ref="H612:I614" si="150">F612/C612</f>
        <v>5.2750974503163142E-2</v>
      </c>
      <c r="I612" s="32">
        <f t="shared" si="150"/>
        <v>6.942551119766309E-2</v>
      </c>
      <c r="J612" s="225"/>
      <c r="L612" s="365" t="s">
        <v>480</v>
      </c>
      <c r="M612" s="428">
        <v>11440</v>
      </c>
      <c r="N612" s="428">
        <v>5579</v>
      </c>
      <c r="O612" s="364">
        <v>62596</v>
      </c>
      <c r="P612" s="429">
        <v>0</v>
      </c>
      <c r="Q612" s="429">
        <v>11440</v>
      </c>
      <c r="S612" s="17" t="str">
        <f t="shared" si="149"/>
        <v>Same</v>
      </c>
      <c r="V612" s="428"/>
    </row>
    <row r="613" spans="1:22" ht="15.75" x14ac:dyDescent="0.25">
      <c r="A613" s="277"/>
      <c r="B613" s="53" t="s">
        <v>481</v>
      </c>
      <c r="C613" s="451">
        <v>12865</v>
      </c>
      <c r="D613" s="30">
        <v>12820</v>
      </c>
      <c r="E613" s="54">
        <f>BEBR2025!B602</f>
        <v>13517</v>
      </c>
      <c r="F613" s="31">
        <f t="shared" si="146"/>
        <v>652</v>
      </c>
      <c r="G613" s="31">
        <f t="shared" si="147"/>
        <v>697</v>
      </c>
      <c r="H613" s="32">
        <f t="shared" si="150"/>
        <v>5.06801399144967E-2</v>
      </c>
      <c r="I613" s="32">
        <f t="shared" si="150"/>
        <v>5.4368174726989078E-2</v>
      </c>
      <c r="J613" s="225"/>
      <c r="L613" s="365" t="s">
        <v>481</v>
      </c>
      <c r="M613" s="428">
        <v>584</v>
      </c>
      <c r="N613" s="428">
        <v>28</v>
      </c>
      <c r="O613" s="364">
        <v>12865</v>
      </c>
      <c r="P613" s="429">
        <v>0</v>
      </c>
      <c r="Q613" s="429">
        <v>584</v>
      </c>
      <c r="S613" s="17" t="str">
        <f t="shared" si="149"/>
        <v>Same</v>
      </c>
      <c r="V613" s="428"/>
    </row>
    <row r="614" spans="1:22" ht="15.75" x14ac:dyDescent="0.25">
      <c r="A614" s="277"/>
      <c r="B614" s="53" t="s">
        <v>19</v>
      </c>
      <c r="C614" s="451">
        <v>116397</v>
      </c>
      <c r="D614" s="30">
        <v>118210</v>
      </c>
      <c r="E614" s="54">
        <f>BEBR2025!B603</f>
        <v>121653</v>
      </c>
      <c r="F614" s="31">
        <f t="shared" si="146"/>
        <v>5256</v>
      </c>
      <c r="G614" s="31">
        <f t="shared" si="147"/>
        <v>3443</v>
      </c>
      <c r="H614" s="32">
        <f t="shared" si="150"/>
        <v>4.5155802984613004E-2</v>
      </c>
      <c r="I614" s="32">
        <f t="shared" si="150"/>
        <v>2.9126131460959308E-2</v>
      </c>
      <c r="J614" s="225"/>
      <c r="L614" s="365" t="s">
        <v>143</v>
      </c>
      <c r="M614" s="428">
        <v>72343</v>
      </c>
      <c r="N614" s="428">
        <v>9374</v>
      </c>
      <c r="O614" s="364">
        <v>116397</v>
      </c>
      <c r="P614" s="429">
        <v>1310</v>
      </c>
      <c r="Q614" s="429">
        <v>71033</v>
      </c>
      <c r="S614" s="17" t="str">
        <f t="shared" si="149"/>
        <v>Same</v>
      </c>
      <c r="V614" s="428"/>
    </row>
    <row r="615" spans="1:22" ht="15.75" x14ac:dyDescent="0.25">
      <c r="A615" s="277"/>
      <c r="B615" s="231"/>
      <c r="C615" s="460" t="s">
        <v>516</v>
      </c>
      <c r="D615" s="233"/>
      <c r="E615" s="476" t="str">
        <f>BEBR2025!B604</f>
        <v/>
      </c>
      <c r="F615" s="229"/>
      <c r="G615" s="229"/>
      <c r="H615" s="230"/>
      <c r="I615" s="230"/>
      <c r="J615" s="225"/>
      <c r="L615" s="365" t="s">
        <v>516</v>
      </c>
      <c r="M615" s="430" t="s">
        <v>516</v>
      </c>
      <c r="N615" s="428" t="s">
        <v>516</v>
      </c>
      <c r="O615" s="466" t="s">
        <v>516</v>
      </c>
      <c r="P615" s="429" t="s">
        <v>516</v>
      </c>
      <c r="Q615" s="429" t="s">
        <v>516</v>
      </c>
      <c r="V615" s="428"/>
    </row>
    <row r="616" spans="1:22" ht="15.75" x14ac:dyDescent="0.25">
      <c r="A616" s="277"/>
      <c r="B616" s="264" t="s">
        <v>668</v>
      </c>
      <c r="C616" s="458">
        <v>33764</v>
      </c>
      <c r="D616" s="260">
        <v>33000</v>
      </c>
      <c r="E616" s="476">
        <f>BEBR2025!B605</f>
        <v>38189</v>
      </c>
      <c r="F616" s="262">
        <f>E616-C616</f>
        <v>4425</v>
      </c>
      <c r="G616" s="262">
        <f>E616-D616</f>
        <v>5189</v>
      </c>
      <c r="H616" s="263">
        <f t="shared" ref="H616:I619" si="151">F616/C616</f>
        <v>0.1310567468309442</v>
      </c>
      <c r="I616" s="263">
        <f t="shared" si="151"/>
        <v>0.15724242424242424</v>
      </c>
      <c r="J616" s="225"/>
      <c r="L616" s="367" t="s">
        <v>582</v>
      </c>
      <c r="M616" s="428">
        <v>26876</v>
      </c>
      <c r="N616" s="428">
        <v>1558</v>
      </c>
      <c r="O616" s="364">
        <v>33764</v>
      </c>
      <c r="P616" s="429">
        <v>2175</v>
      </c>
      <c r="Q616" s="429">
        <v>24701</v>
      </c>
      <c r="S616" s="17" t="str">
        <f t="shared" ref="S616:S619" si="152">IF(L616=B616,"Same","Different")</f>
        <v>Different</v>
      </c>
      <c r="V616" s="428"/>
    </row>
    <row r="617" spans="1:22" ht="15.75" x14ac:dyDescent="0.25">
      <c r="A617" s="277"/>
      <c r="B617" s="53" t="s">
        <v>483</v>
      </c>
      <c r="C617" s="451">
        <v>274</v>
      </c>
      <c r="D617" s="30">
        <v>360</v>
      </c>
      <c r="E617" s="54">
        <f>BEBR2025!B606</f>
        <v>322</v>
      </c>
      <c r="F617" s="31">
        <f>E617-C617</f>
        <v>48</v>
      </c>
      <c r="G617" s="31">
        <f>E617-D617</f>
        <v>-38</v>
      </c>
      <c r="H617" s="32">
        <f t="shared" si="151"/>
        <v>0.17518248175182483</v>
      </c>
      <c r="I617" s="32">
        <f t="shared" si="151"/>
        <v>-0.10555555555555556</v>
      </c>
      <c r="J617" s="225"/>
      <c r="L617" s="365" t="s">
        <v>483</v>
      </c>
      <c r="M617" s="428">
        <v>269</v>
      </c>
      <c r="N617" s="428">
        <v>-32</v>
      </c>
      <c r="O617" s="364">
        <v>274</v>
      </c>
      <c r="P617" s="429">
        <v>0</v>
      </c>
      <c r="Q617" s="429">
        <v>269</v>
      </c>
      <c r="S617" s="17" t="str">
        <f t="shared" si="152"/>
        <v>Same</v>
      </c>
      <c r="V617" s="428"/>
    </row>
    <row r="618" spans="1:22" ht="15.75" x14ac:dyDescent="0.25">
      <c r="A618" s="277"/>
      <c r="B618" s="53" t="s">
        <v>484</v>
      </c>
      <c r="C618" s="451">
        <v>426</v>
      </c>
      <c r="D618" s="30">
        <v>510</v>
      </c>
      <c r="E618" s="54">
        <f>BEBR2025!B607</f>
        <v>465</v>
      </c>
      <c r="F618" s="31">
        <f>E618-C618</f>
        <v>39</v>
      </c>
      <c r="G618" s="31">
        <f>E618-D618</f>
        <v>-45</v>
      </c>
      <c r="H618" s="32">
        <f t="shared" si="151"/>
        <v>9.154929577464789E-2</v>
      </c>
      <c r="I618" s="32">
        <f t="shared" si="151"/>
        <v>-8.8235294117647065E-2</v>
      </c>
      <c r="J618" s="225"/>
      <c r="L618" s="365" t="s">
        <v>484</v>
      </c>
      <c r="M618" s="428">
        <v>3609</v>
      </c>
      <c r="N618" s="428">
        <v>-51</v>
      </c>
      <c r="O618" s="364">
        <v>426</v>
      </c>
      <c r="P618" s="429">
        <v>0</v>
      </c>
      <c r="Q618" s="429">
        <v>3609</v>
      </c>
      <c r="S618" s="17" t="str">
        <f t="shared" si="152"/>
        <v>Same</v>
      </c>
      <c r="V618" s="428"/>
    </row>
    <row r="619" spans="1:22" ht="15.75" x14ac:dyDescent="0.25">
      <c r="A619" s="277"/>
      <c r="B619" s="53" t="s">
        <v>19</v>
      </c>
      <c r="C619" s="451">
        <v>33064</v>
      </c>
      <c r="D619" s="30">
        <v>32110</v>
      </c>
      <c r="E619" s="54">
        <f>BEBR2025!B608</f>
        <v>37402</v>
      </c>
      <c r="F619" s="31">
        <f>E619-C619</f>
        <v>4338</v>
      </c>
      <c r="G619" s="31">
        <f>E619-D619</f>
        <v>5292</v>
      </c>
      <c r="H619" s="32">
        <f t="shared" si="151"/>
        <v>0.13120009678199854</v>
      </c>
      <c r="I619" s="32">
        <f t="shared" si="151"/>
        <v>0.16480847088134537</v>
      </c>
      <c r="J619" s="225"/>
      <c r="L619" s="365" t="s">
        <v>143</v>
      </c>
      <c r="M619" s="428">
        <v>258</v>
      </c>
      <c r="N619" s="428">
        <v>21</v>
      </c>
      <c r="O619" s="364">
        <v>33064</v>
      </c>
      <c r="P619" s="429">
        <v>0</v>
      </c>
      <c r="Q619" s="429">
        <v>258</v>
      </c>
      <c r="S619" s="17" t="str">
        <f t="shared" si="152"/>
        <v>Same</v>
      </c>
      <c r="V619" s="428"/>
    </row>
    <row r="620" spans="1:22" ht="15.75" x14ac:dyDescent="0.25">
      <c r="A620" s="277"/>
      <c r="B620" s="231"/>
      <c r="C620" s="460" t="s">
        <v>516</v>
      </c>
      <c r="D620" s="233"/>
      <c r="E620" s="476" t="str">
        <f>BEBR2025!B609</f>
        <v/>
      </c>
      <c r="F620" s="229"/>
      <c r="G620" s="229"/>
      <c r="H620" s="230"/>
      <c r="I620" s="230"/>
      <c r="J620" s="225"/>
      <c r="L620" s="365" t="s">
        <v>516</v>
      </c>
      <c r="M620" s="428">
        <v>761</v>
      </c>
      <c r="N620" s="428">
        <v>29</v>
      </c>
      <c r="O620" s="466" t="s">
        <v>516</v>
      </c>
      <c r="P620" s="429">
        <v>0</v>
      </c>
      <c r="Q620" s="429">
        <v>761</v>
      </c>
      <c r="V620" s="428"/>
    </row>
    <row r="621" spans="1:22" ht="15.75" x14ac:dyDescent="0.25">
      <c r="A621" s="277"/>
      <c r="B621" s="264" t="s">
        <v>669</v>
      </c>
      <c r="C621" s="458">
        <v>75305</v>
      </c>
      <c r="D621" s="260">
        <v>70100</v>
      </c>
      <c r="E621" s="476">
        <f>BEBR2025!B610</f>
        <v>90547</v>
      </c>
      <c r="F621" s="262">
        <f>E621-C621</f>
        <v>15242</v>
      </c>
      <c r="G621" s="262">
        <f>E621-D621</f>
        <v>20447</v>
      </c>
      <c r="H621" s="263">
        <f t="shared" ref="H621:I625" si="153">F621/C621</f>
        <v>0.20240355886063344</v>
      </c>
      <c r="I621" s="263">
        <f t="shared" si="153"/>
        <v>0.29168330955777461</v>
      </c>
      <c r="J621" s="225"/>
      <c r="L621" s="367" t="s">
        <v>583</v>
      </c>
      <c r="M621" s="428">
        <v>341</v>
      </c>
      <c r="N621" s="428">
        <v>-30</v>
      </c>
      <c r="O621" s="364">
        <v>75305</v>
      </c>
      <c r="P621" s="429">
        <v>0</v>
      </c>
      <c r="Q621" s="429">
        <v>341</v>
      </c>
      <c r="S621" s="17" t="str">
        <f t="shared" ref="S621:S633" si="154">IF(L621=B621,"Same","Different")</f>
        <v>Different</v>
      </c>
      <c r="V621" s="428"/>
    </row>
    <row r="622" spans="1:22" ht="15.75" x14ac:dyDescent="0.25">
      <c r="A622" s="277"/>
      <c r="B622" s="53" t="s">
        <v>486</v>
      </c>
      <c r="C622" s="451">
        <v>5919</v>
      </c>
      <c r="D622" s="30">
        <v>5630</v>
      </c>
      <c r="E622" s="54">
        <f>BEBR2025!B611</f>
        <v>6180</v>
      </c>
      <c r="F622" s="31">
        <f>E622-C622</f>
        <v>261</v>
      </c>
      <c r="G622" s="31">
        <f>E622-D622</f>
        <v>550</v>
      </c>
      <c r="H622" s="32">
        <f t="shared" si="153"/>
        <v>4.4095286365940192E-2</v>
      </c>
      <c r="I622" s="32">
        <f t="shared" si="153"/>
        <v>9.7690941385435173E-2</v>
      </c>
      <c r="J622" s="225"/>
      <c r="L622" s="365" t="s">
        <v>486</v>
      </c>
      <c r="M622" s="428">
        <v>21638</v>
      </c>
      <c r="N622" s="428">
        <v>1621</v>
      </c>
      <c r="O622" s="364">
        <v>5919</v>
      </c>
      <c r="P622" s="429">
        <v>2175</v>
      </c>
      <c r="Q622" s="429">
        <v>19463</v>
      </c>
      <c r="S622" s="17" t="str">
        <f t="shared" si="154"/>
        <v>Same</v>
      </c>
      <c r="V622" s="428"/>
    </row>
    <row r="623" spans="1:22" ht="15.75" x14ac:dyDescent="0.25">
      <c r="A623" s="277"/>
      <c r="B623" s="53" t="s">
        <v>487</v>
      </c>
      <c r="C623" s="451">
        <v>5861</v>
      </c>
      <c r="D623" s="30">
        <v>4320</v>
      </c>
      <c r="E623" s="54">
        <f>BEBR2025!B612</f>
        <v>11440</v>
      </c>
      <c r="F623" s="31">
        <f>E623-C623</f>
        <v>5579</v>
      </c>
      <c r="G623" s="31">
        <f>E623-D623</f>
        <v>7120</v>
      </c>
      <c r="H623" s="32">
        <f t="shared" si="153"/>
        <v>0.95188534379798673</v>
      </c>
      <c r="I623" s="32">
        <f t="shared" si="153"/>
        <v>1.6481481481481481</v>
      </c>
      <c r="J623" s="225"/>
      <c r="L623" s="365" t="s">
        <v>487</v>
      </c>
      <c r="M623" s="428"/>
      <c r="N623" s="428"/>
      <c r="O623" s="364">
        <v>5861</v>
      </c>
      <c r="P623" s="428"/>
      <c r="Q623" s="428"/>
      <c r="S623" s="17" t="str">
        <f t="shared" si="154"/>
        <v>Same</v>
      </c>
      <c r="V623" s="428"/>
    </row>
    <row r="624" spans="1:22" ht="15.75" x14ac:dyDescent="0.25">
      <c r="A624" s="277"/>
      <c r="B624" s="53" t="s">
        <v>488</v>
      </c>
      <c r="C624" s="451">
        <v>556</v>
      </c>
      <c r="D624" s="30">
        <v>610</v>
      </c>
      <c r="E624" s="54">
        <f>BEBR2025!B613</f>
        <v>584</v>
      </c>
      <c r="F624" s="31">
        <f>E624-C624</f>
        <v>28</v>
      </c>
      <c r="G624" s="31">
        <f>E624-D624</f>
        <v>-26</v>
      </c>
      <c r="H624" s="32">
        <f t="shared" si="153"/>
        <v>5.0359712230215826E-2</v>
      </c>
      <c r="I624" s="32">
        <f t="shared" si="153"/>
        <v>-4.2622950819672129E-2</v>
      </c>
      <c r="J624" s="225"/>
      <c r="L624" s="365" t="s">
        <v>488</v>
      </c>
      <c r="M624" s="423">
        <v>23379261</v>
      </c>
      <c r="N624" s="423">
        <v>1841074</v>
      </c>
      <c r="O624" s="364">
        <v>556</v>
      </c>
      <c r="P624" s="423">
        <v>110109</v>
      </c>
      <c r="Q624" s="423">
        <v>23269152</v>
      </c>
      <c r="S624" s="17" t="str">
        <f t="shared" si="154"/>
        <v>Same</v>
      </c>
      <c r="V624" s="428"/>
    </row>
    <row r="625" spans="1:22" ht="15.75" x14ac:dyDescent="0.25">
      <c r="A625" s="277"/>
      <c r="B625" s="53" t="s">
        <v>19</v>
      </c>
      <c r="C625" s="451">
        <v>62969</v>
      </c>
      <c r="D625" s="30">
        <v>59510</v>
      </c>
      <c r="E625" s="54">
        <f>BEBR2025!B614</f>
        <v>72343</v>
      </c>
      <c r="F625" s="31">
        <f>E625-C625</f>
        <v>9374</v>
      </c>
      <c r="G625" s="31">
        <f>E625-D625</f>
        <v>12833</v>
      </c>
      <c r="H625" s="32">
        <f t="shared" si="153"/>
        <v>0.14886690276167638</v>
      </c>
      <c r="I625" s="32">
        <f t="shared" si="153"/>
        <v>0.21564442950764579</v>
      </c>
      <c r="J625" s="225"/>
      <c r="L625" s="365" t="s">
        <v>143</v>
      </c>
      <c r="M625" s="430">
        <v>11696425</v>
      </c>
      <c r="N625" s="430">
        <v>864652</v>
      </c>
      <c r="O625" s="364">
        <v>62969</v>
      </c>
      <c r="P625" s="430">
        <v>18712</v>
      </c>
      <c r="Q625" s="430">
        <v>11677713</v>
      </c>
      <c r="S625" s="17" t="str">
        <f t="shared" si="154"/>
        <v>Same</v>
      </c>
      <c r="V625" s="428"/>
    </row>
    <row r="626" spans="1:22" ht="15.75" x14ac:dyDescent="0.25">
      <c r="A626" s="277"/>
      <c r="B626" s="231"/>
      <c r="C626" s="460" t="s">
        <v>516</v>
      </c>
      <c r="D626" s="233"/>
      <c r="E626" s="476" t="str">
        <f>BEBR2025!B615</f>
        <v/>
      </c>
      <c r="F626" s="229"/>
      <c r="G626" s="229"/>
      <c r="H626" s="230"/>
      <c r="I626" s="230"/>
      <c r="J626" s="225"/>
      <c r="L626" s="365" t="s">
        <v>516</v>
      </c>
      <c r="M626" s="366" t="s">
        <v>516</v>
      </c>
      <c r="N626" s="430">
        <v>976422</v>
      </c>
      <c r="O626" s="466" t="s">
        <v>516</v>
      </c>
      <c r="P626" s="430">
        <v>91397</v>
      </c>
      <c r="Q626" s="430">
        <v>11591439</v>
      </c>
      <c r="V626" s="428"/>
    </row>
    <row r="627" spans="1:22" ht="15.75" x14ac:dyDescent="0.25">
      <c r="A627" s="277"/>
      <c r="B627" s="264" t="s">
        <v>670</v>
      </c>
      <c r="C627" s="458">
        <v>25318</v>
      </c>
      <c r="D627" s="260">
        <v>25400</v>
      </c>
      <c r="E627" s="476">
        <f>BEBR2025!B616</f>
        <v>26876</v>
      </c>
      <c r="F627" s="262">
        <f t="shared" ref="F627:F633" si="155">E627-C627</f>
        <v>1558</v>
      </c>
      <c r="G627" s="262">
        <f t="shared" ref="G627:G633" si="156">E627-D627</f>
        <v>1476</v>
      </c>
      <c r="H627" s="263">
        <f t="shared" ref="H627:I633" si="157">F627/C627</f>
        <v>6.153724622798009E-2</v>
      </c>
      <c r="I627" s="263">
        <f t="shared" si="157"/>
        <v>5.8110236220472442E-2</v>
      </c>
      <c r="J627" s="225"/>
      <c r="L627" s="367" t="s">
        <v>584</v>
      </c>
      <c r="M627" s="364">
        <v>25461</v>
      </c>
      <c r="N627" s="422"/>
      <c r="O627" s="364">
        <v>25318</v>
      </c>
      <c r="P627" s="430"/>
      <c r="Q627" s="430"/>
      <c r="S627" s="17" t="str">
        <f t="shared" si="154"/>
        <v>Different</v>
      </c>
      <c r="V627" s="423"/>
    </row>
    <row r="628" spans="1:22" ht="15.75" x14ac:dyDescent="0.25">
      <c r="A628" s="277"/>
      <c r="B628" s="53" t="s">
        <v>490</v>
      </c>
      <c r="C628" s="451">
        <v>301</v>
      </c>
      <c r="D628" s="30">
        <v>320</v>
      </c>
      <c r="E628" s="54">
        <f>BEBR2025!B617</f>
        <v>269</v>
      </c>
      <c r="F628" s="31">
        <f t="shared" si="155"/>
        <v>-32</v>
      </c>
      <c r="G628" s="31">
        <f t="shared" si="156"/>
        <v>-51</v>
      </c>
      <c r="H628" s="32">
        <f t="shared" si="157"/>
        <v>-0.10631229235880399</v>
      </c>
      <c r="I628" s="32">
        <f t="shared" si="157"/>
        <v>-0.15937499999999999</v>
      </c>
      <c r="J628" s="225"/>
      <c r="L628" s="365" t="s">
        <v>490</v>
      </c>
      <c r="M628" s="364">
        <v>296</v>
      </c>
      <c r="N628" s="422"/>
      <c r="O628" s="364">
        <v>301</v>
      </c>
      <c r="P628" s="430"/>
      <c r="Q628" s="430"/>
      <c r="S628" s="17" t="str">
        <f t="shared" si="154"/>
        <v>Same</v>
      </c>
      <c r="V628" s="430"/>
    </row>
    <row r="629" spans="1:22" ht="15.75" x14ac:dyDescent="0.25">
      <c r="A629" s="277"/>
      <c r="B629" s="53" t="s">
        <v>491</v>
      </c>
      <c r="C629" s="451">
        <v>3660</v>
      </c>
      <c r="D629" s="30">
        <v>3570</v>
      </c>
      <c r="E629" s="54">
        <f>BEBR2025!B618</f>
        <v>3609</v>
      </c>
      <c r="F629" s="31">
        <f t="shared" si="155"/>
        <v>-51</v>
      </c>
      <c r="G629" s="31">
        <f t="shared" si="156"/>
        <v>39</v>
      </c>
      <c r="H629" s="32">
        <f t="shared" si="157"/>
        <v>-1.3934426229508197E-2</v>
      </c>
      <c r="I629" s="32">
        <f t="shared" si="157"/>
        <v>1.0924369747899159E-2</v>
      </c>
      <c r="J629" s="225"/>
      <c r="L629" s="365" t="s">
        <v>491</v>
      </c>
      <c r="M629" s="364">
        <v>3597</v>
      </c>
      <c r="N629" s="422"/>
      <c r="O629" s="364">
        <v>3660</v>
      </c>
      <c r="P629" s="430"/>
      <c r="Q629" s="430"/>
      <c r="S629" s="17" t="str">
        <f t="shared" si="154"/>
        <v>Same</v>
      </c>
      <c r="V629" s="430"/>
    </row>
    <row r="630" spans="1:22" ht="15.75" x14ac:dyDescent="0.25">
      <c r="A630" s="277"/>
      <c r="B630" s="53" t="s">
        <v>492</v>
      </c>
      <c r="C630" s="451">
        <v>237</v>
      </c>
      <c r="D630" s="30">
        <v>240</v>
      </c>
      <c r="E630" s="54">
        <f>BEBR2025!B619</f>
        <v>258</v>
      </c>
      <c r="F630" s="31">
        <f t="shared" si="155"/>
        <v>21</v>
      </c>
      <c r="G630" s="31">
        <f t="shared" si="156"/>
        <v>18</v>
      </c>
      <c r="H630" s="32">
        <f t="shared" si="157"/>
        <v>8.8607594936708861E-2</v>
      </c>
      <c r="I630" s="32">
        <f t="shared" si="157"/>
        <v>7.4999999999999997E-2</v>
      </c>
      <c r="J630" s="225"/>
      <c r="L630" s="365" t="s">
        <v>492</v>
      </c>
      <c r="M630" s="364">
        <v>247</v>
      </c>
      <c r="N630" s="422"/>
      <c r="O630" s="364">
        <v>237</v>
      </c>
      <c r="P630" s="422"/>
      <c r="Q630" s="422"/>
      <c r="S630" s="17" t="str">
        <f t="shared" si="154"/>
        <v>Same</v>
      </c>
      <c r="V630" s="422"/>
    </row>
    <row r="631" spans="1:22" ht="15.75" x14ac:dyDescent="0.25">
      <c r="A631" s="277"/>
      <c r="B631" s="53" t="s">
        <v>493</v>
      </c>
      <c r="C631" s="451">
        <v>732</v>
      </c>
      <c r="D631" s="30">
        <v>740</v>
      </c>
      <c r="E631" s="54">
        <f>BEBR2025!B620</f>
        <v>761</v>
      </c>
      <c r="F631" s="31">
        <f t="shared" si="155"/>
        <v>29</v>
      </c>
      <c r="G631" s="31">
        <f t="shared" si="156"/>
        <v>21</v>
      </c>
      <c r="H631" s="32">
        <f t="shared" si="157"/>
        <v>3.9617486338797817E-2</v>
      </c>
      <c r="I631" s="32">
        <f t="shared" si="157"/>
        <v>2.837837837837838E-2</v>
      </c>
      <c r="J631" s="225"/>
      <c r="L631" s="365" t="s">
        <v>493</v>
      </c>
      <c r="M631" s="364">
        <v>747</v>
      </c>
      <c r="N631" s="422"/>
      <c r="O631" s="364">
        <v>732</v>
      </c>
      <c r="P631" s="422"/>
      <c r="Q631" s="422"/>
      <c r="S631" s="17" t="str">
        <f t="shared" si="154"/>
        <v>Same</v>
      </c>
      <c r="V631" s="422"/>
    </row>
    <row r="632" spans="1:22" ht="15.75" x14ac:dyDescent="0.25">
      <c r="A632" s="277"/>
      <c r="B632" s="53" t="s">
        <v>494</v>
      </c>
      <c r="C632" s="451">
        <v>371</v>
      </c>
      <c r="D632" s="30">
        <v>360</v>
      </c>
      <c r="E632" s="54">
        <f>BEBR2025!B621</f>
        <v>341</v>
      </c>
      <c r="F632" s="31">
        <f t="shared" si="155"/>
        <v>-30</v>
      </c>
      <c r="G632" s="31">
        <f t="shared" si="156"/>
        <v>-19</v>
      </c>
      <c r="H632" s="32">
        <f t="shared" si="157"/>
        <v>-8.0862533692722366E-2</v>
      </c>
      <c r="I632" s="32">
        <f t="shared" si="157"/>
        <v>-5.2777777777777778E-2</v>
      </c>
      <c r="J632" s="225"/>
      <c r="L632" s="365" t="s">
        <v>494</v>
      </c>
      <c r="M632" s="364">
        <v>389</v>
      </c>
      <c r="N632" s="421"/>
      <c r="O632" s="364">
        <v>371</v>
      </c>
      <c r="P632" s="421"/>
      <c r="Q632" s="421"/>
      <c r="S632" s="17" t="str">
        <f t="shared" si="154"/>
        <v>Same</v>
      </c>
      <c r="V632" s="422"/>
    </row>
    <row r="633" spans="1:22" ht="15.75" x14ac:dyDescent="0.25">
      <c r="A633" s="277"/>
      <c r="B633" s="53" t="s">
        <v>19</v>
      </c>
      <c r="C633" s="451">
        <v>20017</v>
      </c>
      <c r="D633" s="30">
        <v>20160</v>
      </c>
      <c r="E633" s="54">
        <f>BEBR2025!B622</f>
        <v>21638</v>
      </c>
      <c r="F633" s="31">
        <f t="shared" si="155"/>
        <v>1621</v>
      </c>
      <c r="G633" s="31">
        <f t="shared" si="156"/>
        <v>1478</v>
      </c>
      <c r="H633" s="32">
        <f t="shared" si="157"/>
        <v>8.0981166008892436E-2</v>
      </c>
      <c r="I633" s="32">
        <f t="shared" si="157"/>
        <v>7.3313492063492067E-2</v>
      </c>
      <c r="J633" s="225"/>
      <c r="L633" s="365" t="s">
        <v>143</v>
      </c>
      <c r="M633" s="364">
        <v>20185</v>
      </c>
      <c r="N633"/>
      <c r="O633" s="364">
        <v>20017</v>
      </c>
      <c r="P633"/>
      <c r="Q633"/>
      <c r="S633" s="17" t="str">
        <f t="shared" si="154"/>
        <v>Same</v>
      </c>
      <c r="V633" s="422"/>
    </row>
    <row r="634" spans="1:22" ht="15.75" x14ac:dyDescent="0.25">
      <c r="A634" s="277"/>
      <c r="B634" s="231"/>
      <c r="C634" s="457" t="s">
        <v>516</v>
      </c>
      <c r="D634" s="234"/>
      <c r="E634" s="235"/>
      <c r="F634" s="236"/>
      <c r="G634" s="237"/>
      <c r="H634" s="238"/>
      <c r="I634" s="239"/>
      <c r="J634" s="225"/>
      <c r="L634" s="365" t="s">
        <v>516</v>
      </c>
      <c r="M634" s="364" t="s">
        <v>516</v>
      </c>
      <c r="N634"/>
      <c r="O634" s="364" t="s">
        <v>516</v>
      </c>
      <c r="P634"/>
      <c r="Q634"/>
      <c r="V634" s="422"/>
    </row>
    <row r="635" spans="1:22" ht="15.75" x14ac:dyDescent="0.25">
      <c r="A635" s="277"/>
      <c r="B635" s="341" t="s">
        <v>495</v>
      </c>
      <c r="C635" s="464">
        <v>21538187</v>
      </c>
      <c r="D635" s="346">
        <f>D8+D20+D25+D35+D42+D61+D97+D102+D106+D111+D118+D124+D129+D133+D139+D146+D151+D159+D164+D173+D179+D183+D188+D194+D200+D206+D211+D217+D223+D231+D239+D256+D260+D264+D281+D290+D294+D305+D309+D315+D324+D332+D341+D380+D388+D394+D407+D411+D427+D432+D474+D483+D510+D530+D538+D544+D550+D556+D563+D573+D581+D586+D590+D596+D616+D621+D627</f>
        <v>21237713</v>
      </c>
      <c r="E635" s="347">
        <f>E8+E20+E25+E35+E42+E61+E97+E102+E106+E111+E118+E124+E129+E133+E139+E146+E151+E159+E164+E173+E179+E183+E188+E194+E200+E206+E211+E217+E223+E231+E239+E256+E260+E264+E281+E290+E294+E305+E309+E315+E324+E332+E341+E380+E388+E394+E407+E411+E427+E432+E474+E483+E510+E530+E538+E544+E550+E556+E563+E573+E581+E586+E590+E596+E616+E621+E627</f>
        <v>23379261</v>
      </c>
      <c r="F635" s="348">
        <f>E635-C635</f>
        <v>1841074</v>
      </c>
      <c r="G635" s="348">
        <f>E635-D635</f>
        <v>2141548</v>
      </c>
      <c r="H635" s="349">
        <f t="shared" ref="H635:I637" si="158">F635/C635</f>
        <v>8.5479525272948928E-2</v>
      </c>
      <c r="I635" s="349">
        <f t="shared" si="158"/>
        <v>0.10083703457147199</v>
      </c>
      <c r="J635" s="225"/>
      <c r="L635" s="367" t="s">
        <v>585</v>
      </c>
      <c r="M635" s="368">
        <v>22276132</v>
      </c>
      <c r="N635"/>
      <c r="O635" s="368">
        <v>21538187</v>
      </c>
      <c r="P635"/>
      <c r="Q635"/>
      <c r="V635" s="421"/>
    </row>
    <row r="636" spans="1:22" ht="15.75" x14ac:dyDescent="0.25">
      <c r="A636" s="277"/>
      <c r="B636" s="258" t="s">
        <v>496</v>
      </c>
      <c r="C636" s="465">
        <v>10831754</v>
      </c>
      <c r="D636" s="46">
        <f>D635-D637</f>
        <v>10760606</v>
      </c>
      <c r="E636" s="55">
        <f>E635-E637</f>
        <v>11696425</v>
      </c>
      <c r="F636" s="44">
        <f>E636-C636</f>
        <v>864671</v>
      </c>
      <c r="G636" s="44">
        <f>E636-D636</f>
        <v>935819</v>
      </c>
      <c r="H636" s="59">
        <f t="shared" si="158"/>
        <v>7.9827422225430891E-2</v>
      </c>
      <c r="I636" s="59">
        <f t="shared" si="158"/>
        <v>8.6967128059516355E-2</v>
      </c>
      <c r="J636" s="225"/>
      <c r="L636" s="365" t="s">
        <v>586</v>
      </c>
      <c r="M636" s="366">
        <v>11202434</v>
      </c>
      <c r="N636"/>
      <c r="O636" s="366">
        <v>10831754</v>
      </c>
      <c r="P636"/>
      <c r="Q636"/>
    </row>
    <row r="637" spans="1:22" ht="15.75" x14ac:dyDescent="0.25">
      <c r="A637" s="277"/>
      <c r="B637" s="258" t="s">
        <v>19</v>
      </c>
      <c r="C637" s="465">
        <v>10706433</v>
      </c>
      <c r="D637" s="26">
        <f>D18+D23+D33+D40+D59+D95+D100+D104+D109+D116+D122+D127+D131+D136+D149+D157+D162+D171+D177+D181+D186+D192+D198+D203+D209+D215+D221+D229+D409+D237+D253+D258+D262+D279+D288+D292+D303+D307+D313+D322+D330+D338+D378+D386+D392+D404+D425+D430+D472+D481+D508+D528+D536+D542+D548+D554+D561+D571+D579+D584+D588+D594+D614+D619+D625+D633</f>
        <v>10477107</v>
      </c>
      <c r="E637" s="55">
        <f>E18+E23+E33+E40+E59+E95+E100+E104+E109+E116+E122+E127+E131+E136+E149+E157+E162+E171+E177+E181+E186+E192+E198+E203+E209+E215+E221+E229+E409+E237+E253+E258+E262+E279+E288+E292+E303+E307+E313+E322+E330+E338+E378+E386+E392+E404+E425+E430+E472+E481+E508+E528+E536+E542+E548+E554+E561+E571+E579+E584+E588+E594+E614+E619+E625+E633</f>
        <v>11682836</v>
      </c>
      <c r="F637" s="44">
        <f>E637-C637</f>
        <v>976403</v>
      </c>
      <c r="G637" s="44">
        <f>E637-D637</f>
        <v>1205729</v>
      </c>
      <c r="H637" s="59">
        <f t="shared" si="158"/>
        <v>9.119778734897048E-2</v>
      </c>
      <c r="I637" s="59">
        <f t="shared" si="158"/>
        <v>0.11508224550918493</v>
      </c>
      <c r="J637" s="225"/>
      <c r="L637" s="365" t="s">
        <v>143</v>
      </c>
      <c r="M637" s="430">
        <v>11682836</v>
      </c>
      <c r="N637"/>
      <c r="O637" s="366">
        <v>10706433</v>
      </c>
      <c r="P637"/>
      <c r="Q637"/>
    </row>
    <row r="638" spans="1:22" x14ac:dyDescent="0.2">
      <c r="A638" s="277"/>
      <c r="B638" s="240"/>
      <c r="C638" s="454"/>
      <c r="D638" s="241"/>
      <c r="E638" s="241"/>
      <c r="F638" s="242"/>
      <c r="G638" s="243"/>
      <c r="H638" s="244"/>
      <c r="I638" s="245"/>
      <c r="J638" s="225"/>
      <c r="N638"/>
      <c r="P638"/>
      <c r="Q638"/>
    </row>
    <row r="639" spans="1:22" x14ac:dyDescent="0.2">
      <c r="A639" s="277"/>
      <c r="B639" s="227" t="s">
        <v>497</v>
      </c>
      <c r="C639" s="455"/>
      <c r="D639" s="243"/>
      <c r="E639" s="243"/>
      <c r="F639" s="242"/>
      <c r="G639" s="243"/>
      <c r="H639" s="244"/>
      <c r="I639" s="245"/>
      <c r="J639" s="225"/>
      <c r="N639"/>
      <c r="P639"/>
      <c r="Q639"/>
    </row>
    <row r="640" spans="1:22" x14ac:dyDescent="0.2">
      <c r="A640" s="277"/>
      <c r="B640" s="227" t="s">
        <v>671</v>
      </c>
      <c r="C640" s="455"/>
      <c r="D640" s="243"/>
      <c r="E640" s="243"/>
      <c r="F640" s="242"/>
      <c r="G640" s="243"/>
      <c r="H640" s="244"/>
      <c r="I640" s="245"/>
      <c r="J640" s="225"/>
      <c r="K640" s="49"/>
      <c r="N640"/>
      <c r="P640"/>
      <c r="Q640"/>
    </row>
    <row r="641" spans="1:19" x14ac:dyDescent="0.2">
      <c r="A641" s="277"/>
      <c r="B641" s="225" t="s">
        <v>672</v>
      </c>
      <c r="C641" s="455"/>
      <c r="D641" s="243"/>
      <c r="E641" s="243"/>
      <c r="F641" s="242"/>
      <c r="G641" s="243"/>
      <c r="H641" s="244"/>
      <c r="I641" s="245"/>
      <c r="J641" s="225"/>
      <c r="K641" s="49"/>
      <c r="N641"/>
      <c r="P641"/>
      <c r="Q641"/>
    </row>
    <row r="642" spans="1:19" x14ac:dyDescent="0.2">
      <c r="A642" s="277"/>
      <c r="B642" s="225" t="s">
        <v>673</v>
      </c>
      <c r="C642" s="455"/>
      <c r="D642" s="243"/>
      <c r="E642" s="243"/>
      <c r="F642" s="242"/>
      <c r="G642" s="243"/>
      <c r="H642" s="244"/>
      <c r="I642" s="245"/>
      <c r="J642" s="225"/>
      <c r="K642" s="49"/>
      <c r="N642"/>
      <c r="P642"/>
      <c r="Q642"/>
    </row>
    <row r="643" spans="1:19" x14ac:dyDescent="0.2">
      <c r="A643" s="277"/>
      <c r="B643" s="225" t="s">
        <v>674</v>
      </c>
      <c r="C643" s="455"/>
      <c r="D643" s="243"/>
      <c r="E643" s="243"/>
      <c r="F643" s="242"/>
      <c r="G643" s="243"/>
      <c r="H643" s="244"/>
      <c r="I643" s="245"/>
      <c r="J643" s="225"/>
      <c r="N643"/>
      <c r="P643"/>
      <c r="Q643"/>
    </row>
    <row r="644" spans="1:19" x14ac:dyDescent="0.2">
      <c r="A644" s="277"/>
      <c r="B644" s="225" t="s">
        <v>675</v>
      </c>
      <c r="C644" s="455"/>
      <c r="D644" s="243"/>
      <c r="E644" s="243"/>
      <c r="F644" s="242"/>
      <c r="G644" s="243"/>
      <c r="H644" s="244"/>
      <c r="I644" s="245"/>
      <c r="J644" s="225"/>
      <c r="N644"/>
      <c r="P644"/>
      <c r="Q644"/>
    </row>
    <row r="645" spans="1:19" x14ac:dyDescent="0.2">
      <c r="A645" s="277"/>
      <c r="B645" s="225" t="s">
        <v>676</v>
      </c>
      <c r="C645" s="455"/>
      <c r="D645" s="243"/>
      <c r="E645" s="243"/>
      <c r="F645" s="242"/>
      <c r="G645" s="243"/>
      <c r="H645" s="244"/>
      <c r="I645" s="245"/>
      <c r="J645" s="225"/>
      <c r="N645"/>
      <c r="P645"/>
      <c r="Q645"/>
    </row>
    <row r="646" spans="1:19" x14ac:dyDescent="0.2">
      <c r="A646" s="277"/>
      <c r="B646" s="225" t="s">
        <v>677</v>
      </c>
      <c r="C646" s="455"/>
      <c r="D646" s="243"/>
      <c r="E646" s="243"/>
      <c r="F646" s="242"/>
      <c r="G646" s="243"/>
      <c r="H646" s="244"/>
      <c r="I646" s="245"/>
      <c r="J646" s="225"/>
      <c r="N646"/>
      <c r="P646"/>
      <c r="Q646"/>
    </row>
    <row r="647" spans="1:19" x14ac:dyDescent="0.2">
      <c r="A647" s="277"/>
      <c r="B647" s="225" t="s">
        <v>678</v>
      </c>
      <c r="C647" s="455"/>
      <c r="D647" s="243"/>
      <c r="E647" s="243"/>
      <c r="F647" s="242"/>
      <c r="G647" s="243"/>
      <c r="H647" s="244"/>
      <c r="I647" s="245"/>
      <c r="J647" s="225"/>
      <c r="N647"/>
      <c r="P647"/>
      <c r="Q647"/>
    </row>
    <row r="648" spans="1:19" x14ac:dyDescent="0.2">
      <c r="A648" s="277"/>
      <c r="B648" s="225" t="s">
        <v>679</v>
      </c>
      <c r="C648" s="455"/>
      <c r="D648" s="243"/>
      <c r="E648" s="243"/>
      <c r="F648" s="242"/>
      <c r="G648" s="243"/>
      <c r="H648" s="244"/>
      <c r="I648" s="245"/>
      <c r="J648" s="225"/>
      <c r="N648"/>
      <c r="P648"/>
      <c r="Q648"/>
    </row>
    <row r="649" spans="1:19" x14ac:dyDescent="0.2">
      <c r="A649" s="277"/>
      <c r="B649" s="225"/>
      <c r="C649" s="455"/>
      <c r="D649" s="243"/>
      <c r="E649" s="243"/>
      <c r="F649" s="242"/>
      <c r="G649" s="243"/>
      <c r="H649" s="244"/>
      <c r="I649" s="245"/>
      <c r="J649" s="225"/>
      <c r="N649"/>
      <c r="P649"/>
      <c r="Q649"/>
    </row>
    <row r="650" spans="1:19" x14ac:dyDescent="0.2">
      <c r="A650" s="277"/>
      <c r="B650" s="227" t="s">
        <v>500</v>
      </c>
      <c r="C650" s="454"/>
      <c r="D650" s="241"/>
      <c r="E650" s="241"/>
      <c r="F650" s="242"/>
      <c r="G650" s="243"/>
      <c r="H650" s="244"/>
      <c r="I650" s="245"/>
      <c r="J650" s="225"/>
      <c r="N650"/>
      <c r="P650"/>
      <c r="Q650"/>
    </row>
    <row r="651" spans="1:19" ht="5.0999999999999996" customHeight="1" x14ac:dyDescent="0.2">
      <c r="A651" s="277"/>
      <c r="B651" s="225" t="s">
        <v>501</v>
      </c>
      <c r="C651" s="454"/>
      <c r="D651" s="241"/>
      <c r="E651" s="241"/>
      <c r="F651" s="242"/>
      <c r="G651" s="243"/>
      <c r="H651" s="244"/>
      <c r="I651" s="245"/>
      <c r="J651" s="225"/>
      <c r="N651"/>
      <c r="P651"/>
      <c r="Q651"/>
    </row>
    <row r="652" spans="1:19" x14ac:dyDescent="0.2">
      <c r="A652" s="280"/>
      <c r="B652" s="225" t="s">
        <v>502</v>
      </c>
      <c r="C652" s="454"/>
      <c r="D652" s="241"/>
      <c r="E652" s="241"/>
      <c r="F652" s="242"/>
      <c r="G652" s="243"/>
      <c r="H652" s="244"/>
      <c r="I652" s="245"/>
      <c r="J652" s="225"/>
      <c r="N652"/>
      <c r="P652"/>
      <c r="Q652"/>
    </row>
    <row r="653" spans="1:19" s="49" customFormat="1" x14ac:dyDescent="0.2">
      <c r="A653" s="280"/>
      <c r="B653" s="225" t="s">
        <v>680</v>
      </c>
      <c r="C653" s="454"/>
      <c r="D653" s="241"/>
      <c r="E653" s="241"/>
      <c r="F653" s="242"/>
      <c r="G653" s="243"/>
      <c r="H653" s="244"/>
      <c r="I653" s="245"/>
      <c r="J653" s="225"/>
      <c r="K653" s="17"/>
      <c r="L653" s="350"/>
      <c r="M653" s="350"/>
      <c r="N653"/>
      <c r="O653" s="17"/>
      <c r="P653"/>
      <c r="Q653"/>
      <c r="R653" s="17"/>
      <c r="S653" s="17"/>
    </row>
    <row r="654" spans="1:19" s="49" customFormat="1" x14ac:dyDescent="0.2">
      <c r="A654" s="280"/>
      <c r="B654" s="225"/>
      <c r="C654" s="455"/>
      <c r="D654" s="243"/>
      <c r="E654" s="243"/>
      <c r="F654" s="242"/>
      <c r="G654" s="243"/>
      <c r="H654" s="244"/>
      <c r="I654" s="245"/>
      <c r="J654" s="225"/>
      <c r="K654" s="17"/>
      <c r="L654" s="350"/>
      <c r="M654" s="350"/>
      <c r="N654"/>
      <c r="O654" s="17"/>
      <c r="P654"/>
      <c r="Q654"/>
      <c r="R654" s="17"/>
      <c r="S654" s="17"/>
    </row>
    <row r="655" spans="1:19" s="49" customFormat="1" x14ac:dyDescent="0.2">
      <c r="A655" s="277"/>
      <c r="B655" s="17"/>
      <c r="C655" s="456"/>
      <c r="D655" s="50"/>
      <c r="E655" s="50"/>
      <c r="G655" s="50"/>
      <c r="H655" s="51"/>
      <c r="I655" s="52"/>
      <c r="J655" s="225"/>
      <c r="K655" s="17"/>
      <c r="L655" s="350"/>
      <c r="M655" s="350"/>
      <c r="N655"/>
      <c r="O655" s="17"/>
      <c r="P655"/>
      <c r="Q655"/>
      <c r="R655" s="17"/>
      <c r="S655" s="17"/>
    </row>
    <row r="656" spans="1:19" x14ac:dyDescent="0.2">
      <c r="J656" s="225"/>
      <c r="N656"/>
      <c r="P656"/>
      <c r="Q656"/>
    </row>
    <row r="657" spans="15:19" x14ac:dyDescent="0.2">
      <c r="P657"/>
      <c r="Q657"/>
    </row>
    <row r="658" spans="15:19" x14ac:dyDescent="0.2">
      <c r="P658"/>
      <c r="Q658"/>
    </row>
    <row r="659" spans="15:19" x14ac:dyDescent="0.2">
      <c r="P659"/>
      <c r="Q659"/>
    </row>
    <row r="660" spans="15:19" x14ac:dyDescent="0.2">
      <c r="P660"/>
      <c r="Q660"/>
    </row>
    <row r="661" spans="15:19" x14ac:dyDescent="0.2">
      <c r="P661"/>
      <c r="Q661"/>
    </row>
    <row r="662" spans="15:19" x14ac:dyDescent="0.2">
      <c r="P662"/>
      <c r="Q662"/>
    </row>
    <row r="663" spans="15:19" x14ac:dyDescent="0.2">
      <c r="P663"/>
      <c r="Q663"/>
    </row>
    <row r="664" spans="15:19" x14ac:dyDescent="0.2">
      <c r="O664" s="49"/>
      <c r="P664"/>
      <c r="Q664"/>
      <c r="R664" s="49"/>
      <c r="S664" s="49"/>
    </row>
    <row r="665" spans="15:19" x14ac:dyDescent="0.2">
      <c r="O665" s="49"/>
      <c r="P665"/>
      <c r="Q665"/>
      <c r="R665" s="49"/>
      <c r="S665" s="49"/>
    </row>
    <row r="666" spans="15:19" x14ac:dyDescent="0.2">
      <c r="O666" s="49"/>
      <c r="P666"/>
      <c r="Q666"/>
      <c r="R666" s="49"/>
      <c r="S666" s="49"/>
    </row>
  </sheetData>
  <mergeCells count="2">
    <mergeCell ref="F4:G4"/>
    <mergeCell ref="H4:I4"/>
  </mergeCells>
  <conditionalFormatting sqref="C634">
    <cfRule type="expression" dxfId="408" priority="1" stopIfTrue="1">
      <formula>NOT(ISERROR(SEARCH("County",C634)))</formula>
    </cfRule>
  </conditionalFormatting>
  <conditionalFormatting sqref="M343:M350 M484:M485 N484:N507 M489:M507 M574:M577 N574:N578 N620 N625:N626 M627:N634">
    <cfRule type="expression" dxfId="407" priority="62" stopIfTrue="1">
      <formula>NOT(ISERROR(SEARCH("County",M343)))</formula>
    </cfRule>
  </conditionalFormatting>
  <conditionalFormatting sqref="M8:N23">
    <cfRule type="expression" dxfId="406" priority="6" stopIfTrue="1">
      <formula>NOT(ISERROR(SEARCH("County",M8)))</formula>
    </cfRule>
  </conditionalFormatting>
  <conditionalFormatting sqref="M25:N33">
    <cfRule type="expression" dxfId="405" priority="7" stopIfTrue="1">
      <formula>NOT(ISERROR(SEARCH("County",M25)))</formula>
    </cfRule>
  </conditionalFormatting>
  <conditionalFormatting sqref="M35:N40">
    <cfRule type="expression" dxfId="404" priority="8" stopIfTrue="1">
      <formula>NOT(ISERROR(SEARCH("County",M35)))</formula>
    </cfRule>
  </conditionalFormatting>
  <conditionalFormatting sqref="M42:N61">
    <cfRule type="expression" dxfId="403" priority="9" stopIfTrue="1">
      <formula>NOT(ISERROR(SEARCH("County",M42)))</formula>
    </cfRule>
  </conditionalFormatting>
  <conditionalFormatting sqref="M92:N100">
    <cfRule type="expression" dxfId="402" priority="10" stopIfTrue="1">
      <formula>NOT(ISERROR(SEARCH("County",M92)))</formula>
    </cfRule>
  </conditionalFormatting>
  <conditionalFormatting sqref="M102:N122">
    <cfRule type="expression" dxfId="401" priority="11" stopIfTrue="1">
      <formula>NOT(ISERROR(SEARCH("County",M102)))</formula>
    </cfRule>
  </conditionalFormatting>
  <conditionalFormatting sqref="M124:N127">
    <cfRule type="expression" dxfId="400" priority="12" stopIfTrue="1">
      <formula>NOT(ISERROR(SEARCH("County",M124)))</formula>
    </cfRule>
  </conditionalFormatting>
  <conditionalFormatting sqref="M129:N131">
    <cfRule type="expression" dxfId="399" priority="13" stopIfTrue="1">
      <formula>NOT(ISERROR(SEARCH("County",M129)))</formula>
    </cfRule>
  </conditionalFormatting>
  <conditionalFormatting sqref="M151:N157">
    <cfRule type="expression" dxfId="398" priority="15" stopIfTrue="1">
      <formula>NOT(ISERROR(SEARCH("County",M151)))</formula>
    </cfRule>
  </conditionalFormatting>
  <conditionalFormatting sqref="M159:N162">
    <cfRule type="expression" dxfId="397" priority="16" stopIfTrue="1">
      <formula>NOT(ISERROR(SEARCH("County",M159)))</formula>
    </cfRule>
  </conditionalFormatting>
  <conditionalFormatting sqref="M164:N171">
    <cfRule type="expression" dxfId="396" priority="17" stopIfTrue="1">
      <formula>NOT(ISERROR(SEARCH("County",M164)))</formula>
    </cfRule>
  </conditionalFormatting>
  <conditionalFormatting sqref="M173:N177">
    <cfRule type="expression" dxfId="395" priority="18" stopIfTrue="1">
      <formula>NOT(ISERROR(SEARCH("County",M173)))</formula>
    </cfRule>
  </conditionalFormatting>
  <conditionalFormatting sqref="M179:N181">
    <cfRule type="expression" dxfId="394" priority="19" stopIfTrue="1">
      <formula>NOT(ISERROR(SEARCH("County",M179)))</formula>
    </cfRule>
  </conditionalFormatting>
  <conditionalFormatting sqref="M183:N186">
    <cfRule type="expression" dxfId="393" priority="20" stopIfTrue="1">
      <formula>NOT(ISERROR(SEARCH("County",M183)))</formula>
    </cfRule>
  </conditionalFormatting>
  <conditionalFormatting sqref="M188:N192">
    <cfRule type="expression" dxfId="392" priority="21" stopIfTrue="1">
      <formula>NOT(ISERROR(SEARCH("County",M188)))</formula>
    </cfRule>
  </conditionalFormatting>
  <conditionalFormatting sqref="M194:N198">
    <cfRule type="expression" dxfId="391" priority="22" stopIfTrue="1">
      <formula>NOT(ISERROR(SEARCH("County",M194)))</formula>
    </cfRule>
  </conditionalFormatting>
  <conditionalFormatting sqref="M200:N203">
    <cfRule type="expression" dxfId="390" priority="23" stopIfTrue="1">
      <formula>NOT(ISERROR(SEARCH("County",M200)))</formula>
    </cfRule>
  </conditionalFormatting>
  <conditionalFormatting sqref="M206:N221">
    <cfRule type="expression" dxfId="389" priority="24" stopIfTrue="1">
      <formula>NOT(ISERROR(SEARCH("County",M206)))</formula>
    </cfRule>
  </conditionalFormatting>
  <conditionalFormatting sqref="M223:N237">
    <cfRule type="expression" dxfId="388" priority="25" stopIfTrue="1">
      <formula>NOT(ISERROR(SEARCH("County",M223)))</formula>
    </cfRule>
  </conditionalFormatting>
  <conditionalFormatting sqref="M256:N262">
    <cfRule type="expression" dxfId="387" priority="27" stopIfTrue="1">
      <formula>NOT(ISERROR(SEARCH("County",M256)))</formula>
    </cfRule>
  </conditionalFormatting>
  <conditionalFormatting sqref="M264:N279">
    <cfRule type="expression" dxfId="386" priority="28" stopIfTrue="1">
      <formula>NOT(ISERROR(SEARCH("County",M264)))</formula>
    </cfRule>
  </conditionalFormatting>
  <conditionalFormatting sqref="M281:N288">
    <cfRule type="expression" dxfId="385" priority="29" stopIfTrue="1">
      <formula>NOT(ISERROR(SEARCH("County",M281)))</formula>
    </cfRule>
  </conditionalFormatting>
  <conditionalFormatting sqref="M290:N292">
    <cfRule type="expression" dxfId="384" priority="30" stopIfTrue="1">
      <formula>NOT(ISERROR(SEARCH("County",M290)))</formula>
    </cfRule>
  </conditionalFormatting>
  <conditionalFormatting sqref="M294:N303">
    <cfRule type="expression" dxfId="383" priority="31" stopIfTrue="1">
      <formula>NOT(ISERROR(SEARCH("County",M294)))</formula>
    </cfRule>
  </conditionalFormatting>
  <conditionalFormatting sqref="M305:N307">
    <cfRule type="expression" dxfId="382" priority="32" stopIfTrue="1">
      <formula>NOT(ISERROR(SEARCH("County",M305)))</formula>
    </cfRule>
  </conditionalFormatting>
  <conditionalFormatting sqref="M309:N313">
    <cfRule type="expression" dxfId="381" priority="33" stopIfTrue="1">
      <formula>NOT(ISERROR(SEARCH("County",M309)))</formula>
    </cfRule>
  </conditionalFormatting>
  <conditionalFormatting sqref="M315:N322">
    <cfRule type="expression" dxfId="380" priority="34" stopIfTrue="1">
      <formula>NOT(ISERROR(SEARCH("County",M315)))</formula>
    </cfRule>
  </conditionalFormatting>
  <conditionalFormatting sqref="M324:N330">
    <cfRule type="expression" dxfId="379" priority="35" stopIfTrue="1">
      <formula>NOT(ISERROR(SEARCH("County",M324)))</formula>
    </cfRule>
  </conditionalFormatting>
  <conditionalFormatting sqref="M332:N338">
    <cfRule type="expression" dxfId="378" priority="4" stopIfTrue="1">
      <formula>NOT(ISERROR(SEARCH("County",M332)))</formula>
    </cfRule>
  </conditionalFormatting>
  <conditionalFormatting sqref="M341:N342">
    <cfRule type="expression" dxfId="377" priority="37" stopIfTrue="1">
      <formula>NOT(ISERROR(SEARCH("County",M341)))</formula>
    </cfRule>
  </conditionalFormatting>
  <conditionalFormatting sqref="M371:N378">
    <cfRule type="expression" dxfId="376" priority="36" stopIfTrue="1">
      <formula>NOT(ISERROR(SEARCH("County",M371)))</formula>
    </cfRule>
  </conditionalFormatting>
  <conditionalFormatting sqref="M380:N386">
    <cfRule type="expression" dxfId="375" priority="38" stopIfTrue="1">
      <formula>NOT(ISERROR(SEARCH("County",M380)))</formula>
    </cfRule>
  </conditionalFormatting>
  <conditionalFormatting sqref="M388:N405">
    <cfRule type="expression" dxfId="374" priority="39" stopIfTrue="1">
      <formula>NOT(ISERROR(SEARCH("County",M388)))</formula>
    </cfRule>
  </conditionalFormatting>
  <conditionalFormatting sqref="M407:N409">
    <cfRule type="expression" dxfId="373" priority="40" stopIfTrue="1">
      <formula>NOT(ISERROR(SEARCH("County",M407)))</formula>
    </cfRule>
  </conditionalFormatting>
  <conditionalFormatting sqref="M411:N425">
    <cfRule type="expression" dxfId="372" priority="41" stopIfTrue="1">
      <formula>NOT(ISERROR(SEARCH("County",M411)))</formula>
    </cfRule>
  </conditionalFormatting>
  <conditionalFormatting sqref="M427:N430">
    <cfRule type="expression" dxfId="371" priority="42" stopIfTrue="1">
      <formula>NOT(ISERROR(SEARCH("County",M427)))</formula>
    </cfRule>
  </conditionalFormatting>
  <conditionalFormatting sqref="M432:N472">
    <cfRule type="expression" dxfId="370" priority="5" stopIfTrue="1">
      <formula>NOT(ISERROR(SEARCH("County",M432)))</formula>
    </cfRule>
  </conditionalFormatting>
  <conditionalFormatting sqref="M474:N481">
    <cfRule type="expression" dxfId="369" priority="43" stopIfTrue="1">
      <formula>NOT(ISERROR(SEARCH("County",M474)))</formula>
    </cfRule>
  </conditionalFormatting>
  <conditionalFormatting sqref="M483:N483">
    <cfRule type="expression" dxfId="368" priority="46" stopIfTrue="1">
      <formula>NOT(ISERROR(SEARCH("County",M483)))</formula>
    </cfRule>
  </conditionalFormatting>
  <conditionalFormatting sqref="M508:N508">
    <cfRule type="expression" dxfId="367" priority="44" stopIfTrue="1">
      <formula>NOT(ISERROR(SEARCH("County",M508)))</formula>
    </cfRule>
  </conditionalFormatting>
  <conditionalFormatting sqref="M510:N528">
    <cfRule type="expression" dxfId="366" priority="45" stopIfTrue="1">
      <formula>NOT(ISERROR(SEARCH("County",M510)))</formula>
    </cfRule>
  </conditionalFormatting>
  <conditionalFormatting sqref="M530:N536">
    <cfRule type="expression" dxfId="365" priority="47" stopIfTrue="1">
      <formula>NOT(ISERROR(SEARCH("County",M530)))</formula>
    </cfRule>
  </conditionalFormatting>
  <conditionalFormatting sqref="M538:N542">
    <cfRule type="expression" dxfId="364" priority="48" stopIfTrue="1">
      <formula>NOT(ISERROR(SEARCH("County",M538)))</formula>
    </cfRule>
  </conditionalFormatting>
  <conditionalFormatting sqref="M544:N548">
    <cfRule type="expression" dxfId="363" priority="49" stopIfTrue="1">
      <formula>NOT(ISERROR(SEARCH("County",M544)))</formula>
    </cfRule>
  </conditionalFormatting>
  <conditionalFormatting sqref="M550:N554">
    <cfRule type="expression" dxfId="362" priority="50" stopIfTrue="1">
      <formula>NOT(ISERROR(SEARCH("County",M550)))</formula>
    </cfRule>
  </conditionalFormatting>
  <conditionalFormatting sqref="M556:N561">
    <cfRule type="expression" dxfId="361" priority="51" stopIfTrue="1">
      <formula>NOT(ISERROR(SEARCH("County",M556)))</formula>
    </cfRule>
  </conditionalFormatting>
  <conditionalFormatting sqref="M563:N571">
    <cfRule type="expression" dxfId="360" priority="52" stopIfTrue="1">
      <formula>NOT(ISERROR(SEARCH("County",M563)))</formula>
    </cfRule>
  </conditionalFormatting>
  <conditionalFormatting sqref="M573:N573">
    <cfRule type="expression" dxfId="359" priority="55" stopIfTrue="1">
      <formula>NOT(ISERROR(SEARCH("County",M573)))</formula>
    </cfRule>
  </conditionalFormatting>
  <conditionalFormatting sqref="M579:N579">
    <cfRule type="expression" dxfId="358" priority="53" stopIfTrue="1">
      <formula>NOT(ISERROR(SEARCH("County",M579)))</formula>
    </cfRule>
  </conditionalFormatting>
  <conditionalFormatting sqref="M581:N584">
    <cfRule type="expression" dxfId="357" priority="54" stopIfTrue="1">
      <formula>NOT(ISERROR(SEARCH("County",M581)))</formula>
    </cfRule>
  </conditionalFormatting>
  <conditionalFormatting sqref="M586:N588">
    <cfRule type="expression" dxfId="356" priority="56" stopIfTrue="1">
      <formula>NOT(ISERROR(SEARCH("County",M586)))</formula>
    </cfRule>
  </conditionalFormatting>
  <conditionalFormatting sqref="M590:N594">
    <cfRule type="expression" dxfId="355" priority="57" stopIfTrue="1">
      <formula>NOT(ISERROR(SEARCH("County",M590)))</formula>
    </cfRule>
  </conditionalFormatting>
  <conditionalFormatting sqref="M596:N614">
    <cfRule type="expression" dxfId="354" priority="58" stopIfTrue="1">
      <formula>NOT(ISERROR(SEARCH("County",M596)))</formula>
    </cfRule>
  </conditionalFormatting>
  <conditionalFormatting sqref="M616:N619">
    <cfRule type="expression" dxfId="353" priority="59" stopIfTrue="1">
      <formula>NOT(ISERROR(SEARCH("County",M616)))</formula>
    </cfRule>
  </conditionalFormatting>
  <conditionalFormatting sqref="M621:N625">
    <cfRule type="expression" dxfId="352" priority="60" stopIfTrue="1">
      <formula>NOT(ISERROR(SEARCH("County",M621)))</formula>
    </cfRule>
  </conditionalFormatting>
  <conditionalFormatting sqref="N62:N91 M63:M91 M133:N149 M239:N253 N343:N370 M352:M370">
    <cfRule type="expression" dxfId="351" priority="61" stopIfTrue="1">
      <formula>NOT(ISERROR(SEARCH("County",M62)))</formula>
    </cfRule>
  </conditionalFormatting>
  <conditionalFormatting sqref="O634:Q634">
    <cfRule type="expression" dxfId="350" priority="2" stopIfTrue="1">
      <formula>NOT(ISERROR(SEARCH("County",O634)))</formula>
    </cfRule>
  </conditionalFormatting>
  <printOptions horizontalCentered="1"/>
  <pageMargins left="0.25" right="0.25" top="0.55000000000000004" bottom="0.45" header="0.3" footer="0.2"/>
  <pageSetup scale="66" fitToHeight="11" orientation="portrait" r:id="rId1"/>
  <headerFooter alignWithMargins="0">
    <oddFooter>&amp;L&amp;11December 2020&amp;C&amp;11Forecasting and Trends Office
http://www.fdot.gov/planning/demographic/&amp;R&amp;11Page &amp;P of &amp;N</oddFooter>
  </headerFooter>
  <rowBreaks count="9" manualBreakCount="9">
    <brk id="67" max="9" man="1"/>
    <brk id="128" max="9" man="1"/>
    <brk id="187" max="9" man="1"/>
    <brk id="247" max="9" man="1"/>
    <brk id="308" max="9" man="1"/>
    <brk id="367" max="9" man="1"/>
    <brk id="427" max="9" man="1"/>
    <brk id="483" max="9" man="1"/>
    <brk id="597" max="9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4C8AAB-D9CA-40A6-986C-B4E0E1FF747A}">
  <dimension ref="B1:G710"/>
  <sheetViews>
    <sheetView zoomScaleNormal="100" workbookViewId="0">
      <pane ySplit="6" topLeftCell="A604" activePane="bottomLeft" state="frozen"/>
      <selection pane="bottomLeft" activeCell="J661" sqref="J661"/>
    </sheetView>
  </sheetViews>
  <sheetFormatPr defaultColWidth="9.140625" defaultRowHeight="15" x14ac:dyDescent="0.25"/>
  <cols>
    <col min="1" max="1" width="0" style="314" hidden="1" customWidth="1"/>
    <col min="2" max="2" width="21.7109375" style="325" customWidth="1"/>
    <col min="3" max="4" width="13.7109375" style="324" customWidth="1"/>
    <col min="5" max="7" width="13.7109375" style="323" customWidth="1"/>
    <col min="8" max="16384" width="9.140625" style="314"/>
  </cols>
  <sheetData>
    <row r="1" spans="2:7" s="284" customFormat="1" ht="18.95" customHeight="1" x14ac:dyDescent="0.25">
      <c r="B1" s="486" t="s">
        <v>681</v>
      </c>
      <c r="C1" s="486"/>
      <c r="D1" s="486"/>
      <c r="E1" s="486"/>
      <c r="F1" s="486"/>
      <c r="G1" s="486"/>
    </row>
    <row r="2" spans="2:7" s="284" customFormat="1" ht="15" customHeight="1" x14ac:dyDescent="0.25">
      <c r="B2" s="487"/>
      <c r="C2" s="487"/>
      <c r="D2" s="487"/>
      <c r="E2" s="487"/>
      <c r="F2" s="487"/>
      <c r="G2" s="487"/>
    </row>
    <row r="3" spans="2:7" ht="15.95" customHeight="1" x14ac:dyDescent="0.25">
      <c r="B3" s="313"/>
      <c r="C3" s="314"/>
      <c r="D3" s="314"/>
      <c r="E3" s="314"/>
      <c r="F3" s="315"/>
      <c r="G3" s="316" t="s">
        <v>682</v>
      </c>
    </row>
    <row r="4" spans="2:7" ht="15.95" customHeight="1" x14ac:dyDescent="0.25">
      <c r="B4" s="317"/>
      <c r="C4" s="318" t="s">
        <v>597</v>
      </c>
      <c r="D4" s="318"/>
      <c r="E4" s="318" t="s">
        <v>597</v>
      </c>
      <c r="F4" s="318"/>
      <c r="G4" s="318" t="s">
        <v>683</v>
      </c>
    </row>
    <row r="5" spans="2:7" ht="15.95" customHeight="1" x14ac:dyDescent="0.25">
      <c r="B5" s="317" t="s">
        <v>508</v>
      </c>
      <c r="C5" s="319">
        <v>2020</v>
      </c>
      <c r="D5" s="318" t="s">
        <v>684</v>
      </c>
      <c r="E5" s="319">
        <v>2010</v>
      </c>
      <c r="F5" s="318"/>
      <c r="G5" s="318" t="s">
        <v>511</v>
      </c>
    </row>
    <row r="6" spans="2:7" ht="16.5" customHeight="1" thickBot="1" x14ac:dyDescent="0.3">
      <c r="B6" s="320" t="s">
        <v>512</v>
      </c>
      <c r="C6" s="321" t="s">
        <v>685</v>
      </c>
      <c r="D6" s="321" t="s">
        <v>509</v>
      </c>
      <c r="E6" s="321" t="s">
        <v>686</v>
      </c>
      <c r="F6" s="321" t="s">
        <v>687</v>
      </c>
      <c r="G6" s="321" t="s">
        <v>688</v>
      </c>
    </row>
    <row r="7" spans="2:7" ht="15.95" customHeight="1" thickTop="1" x14ac:dyDescent="0.25">
      <c r="B7" s="313"/>
      <c r="C7" s="318"/>
      <c r="D7" s="318"/>
      <c r="E7" s="318"/>
      <c r="F7" s="318"/>
      <c r="G7" s="318"/>
    </row>
    <row r="8" spans="2:7" ht="15.95" customHeight="1" x14ac:dyDescent="0.25">
      <c r="B8" s="327" t="s">
        <v>689</v>
      </c>
      <c r="C8" s="328">
        <v>21597185</v>
      </c>
      <c r="D8" s="328">
        <v>2795853</v>
      </c>
      <c r="E8" s="328">
        <v>18801332</v>
      </c>
      <c r="F8" s="328">
        <v>113776</v>
      </c>
      <c r="G8" s="328">
        <v>21483409</v>
      </c>
    </row>
    <row r="9" spans="2:7" ht="15.95" customHeight="1" x14ac:dyDescent="0.25">
      <c r="B9" s="313"/>
      <c r="C9" s="318"/>
      <c r="D9" s="318"/>
      <c r="E9" s="318"/>
      <c r="F9" s="318"/>
      <c r="G9" s="318"/>
    </row>
    <row r="10" spans="2:7" ht="15.95" customHeight="1" x14ac:dyDescent="0.25">
      <c r="B10" s="329" t="s">
        <v>515</v>
      </c>
      <c r="C10" s="330">
        <v>271452</v>
      </c>
      <c r="D10" s="330">
        <v>24116</v>
      </c>
      <c r="E10" s="330">
        <v>247336</v>
      </c>
      <c r="F10" s="331">
        <v>996</v>
      </c>
      <c r="G10" s="331">
        <v>270456</v>
      </c>
    </row>
    <row r="11" spans="2:7" ht="15.95" customHeight="1" x14ac:dyDescent="0.25">
      <c r="B11" s="152" t="s">
        <v>10</v>
      </c>
      <c r="C11" s="332">
        <v>10470</v>
      </c>
      <c r="D11" s="332">
        <v>1411</v>
      </c>
      <c r="E11" s="332">
        <v>9059</v>
      </c>
      <c r="F11" s="333">
        <v>0</v>
      </c>
      <c r="G11" s="333">
        <v>10470</v>
      </c>
    </row>
    <row r="12" spans="2:7" ht="15.95" customHeight="1" x14ac:dyDescent="0.25">
      <c r="B12" s="152" t="s">
        <v>11</v>
      </c>
      <c r="C12" s="332">
        <v>1204</v>
      </c>
      <c r="D12" s="332">
        <v>86</v>
      </c>
      <c r="E12" s="332">
        <v>1118</v>
      </c>
      <c r="F12" s="333">
        <v>0</v>
      </c>
      <c r="G12" s="333">
        <v>1204</v>
      </c>
    </row>
    <row r="13" spans="2:7" ht="15.95" customHeight="1" x14ac:dyDescent="0.25">
      <c r="B13" s="152" t="s">
        <v>690</v>
      </c>
      <c r="C13" s="332">
        <v>134986</v>
      </c>
      <c r="D13" s="332">
        <v>10510</v>
      </c>
      <c r="E13" s="332">
        <v>124476</v>
      </c>
      <c r="F13" s="333">
        <v>552</v>
      </c>
      <c r="G13" s="333">
        <v>134434</v>
      </c>
    </row>
    <row r="14" spans="2:7" ht="15.95" customHeight="1" x14ac:dyDescent="0.25">
      <c r="B14" s="152" t="s">
        <v>13</v>
      </c>
      <c r="C14" s="332">
        <v>1463</v>
      </c>
      <c r="D14" s="332">
        <v>46</v>
      </c>
      <c r="E14" s="332">
        <v>1417</v>
      </c>
      <c r="F14" s="333">
        <v>0</v>
      </c>
      <c r="G14" s="333">
        <v>1463</v>
      </c>
    </row>
    <row r="15" spans="2:7" ht="15.95" customHeight="1" x14ac:dyDescent="0.25">
      <c r="B15" s="152" t="s">
        <v>14</v>
      </c>
      <c r="C15" s="332">
        <v>6652</v>
      </c>
      <c r="D15" s="332">
        <v>1302</v>
      </c>
      <c r="E15" s="332">
        <v>5350</v>
      </c>
      <c r="F15" s="333">
        <v>0</v>
      </c>
      <c r="G15" s="333">
        <v>6652</v>
      </c>
    </row>
    <row r="16" spans="2:7" ht="15.95" customHeight="1" x14ac:dyDescent="0.25">
      <c r="B16" s="152" t="s">
        <v>15</v>
      </c>
      <c r="C16" s="332">
        <v>395</v>
      </c>
      <c r="D16" s="332">
        <v>35</v>
      </c>
      <c r="E16" s="332">
        <v>360</v>
      </c>
      <c r="F16" s="333">
        <v>0</v>
      </c>
      <c r="G16" s="333">
        <v>395</v>
      </c>
    </row>
    <row r="17" spans="2:7" ht="15.95" customHeight="1" x14ac:dyDescent="0.25">
      <c r="B17" s="152" t="s">
        <v>16</v>
      </c>
      <c r="C17" s="332">
        <v>669</v>
      </c>
      <c r="D17" s="332">
        <v>69</v>
      </c>
      <c r="E17" s="332">
        <v>600</v>
      </c>
      <c r="F17" s="333">
        <v>0</v>
      </c>
      <c r="G17" s="333">
        <v>669</v>
      </c>
    </row>
    <row r="18" spans="2:7" ht="15.95" customHeight="1" x14ac:dyDescent="0.25">
      <c r="B18" s="152" t="s">
        <v>17</v>
      </c>
      <c r="C18" s="332">
        <v>6873</v>
      </c>
      <c r="D18" s="332">
        <v>1923</v>
      </c>
      <c r="E18" s="332">
        <v>4950</v>
      </c>
      <c r="F18" s="333">
        <v>0</v>
      </c>
      <c r="G18" s="333">
        <v>6873</v>
      </c>
    </row>
    <row r="19" spans="2:7" ht="15.95" customHeight="1" x14ac:dyDescent="0.25">
      <c r="B19" s="152" t="s">
        <v>18</v>
      </c>
      <c r="C19" s="332">
        <v>958</v>
      </c>
      <c r="D19" s="332">
        <v>-57</v>
      </c>
      <c r="E19" s="332">
        <v>1015</v>
      </c>
      <c r="F19" s="333">
        <v>0</v>
      </c>
      <c r="G19" s="333">
        <v>958</v>
      </c>
    </row>
    <row r="20" spans="2:7" ht="15.95" customHeight="1" x14ac:dyDescent="0.25">
      <c r="B20" s="152" t="s">
        <v>521</v>
      </c>
      <c r="C20" s="332">
        <v>107782</v>
      </c>
      <c r="D20" s="332">
        <v>8791</v>
      </c>
      <c r="E20" s="332">
        <v>98991</v>
      </c>
      <c r="F20" s="333">
        <v>444</v>
      </c>
      <c r="G20" s="333">
        <v>107338</v>
      </c>
    </row>
    <row r="21" spans="2:7" ht="15.95" customHeight="1" x14ac:dyDescent="0.25">
      <c r="B21" s="152"/>
      <c r="C21" s="332"/>
      <c r="D21" s="332"/>
      <c r="E21" s="332"/>
      <c r="F21" s="333"/>
      <c r="G21" s="333"/>
    </row>
    <row r="22" spans="2:7" ht="15.95" customHeight="1" x14ac:dyDescent="0.25">
      <c r="B22" s="334" t="s">
        <v>516</v>
      </c>
      <c r="C22" s="330" t="s">
        <v>516</v>
      </c>
      <c r="D22" s="330" t="s">
        <v>516</v>
      </c>
      <c r="E22" s="330" t="s">
        <v>516</v>
      </c>
      <c r="F22" s="331" t="s">
        <v>516</v>
      </c>
      <c r="G22" s="331" t="s">
        <v>516</v>
      </c>
    </row>
    <row r="23" spans="2:7" ht="15.95" customHeight="1" x14ac:dyDescent="0.25">
      <c r="B23" s="329" t="s">
        <v>517</v>
      </c>
      <c r="C23" s="330">
        <v>27904</v>
      </c>
      <c r="D23" s="330">
        <v>789</v>
      </c>
      <c r="E23" s="330">
        <v>27115</v>
      </c>
      <c r="F23" s="331">
        <v>1793</v>
      </c>
      <c r="G23" s="331">
        <v>26111</v>
      </c>
    </row>
    <row r="24" spans="2:7" ht="15.95" customHeight="1" x14ac:dyDescent="0.25">
      <c r="B24" s="152" t="s">
        <v>21</v>
      </c>
      <c r="C24" s="332">
        <v>457</v>
      </c>
      <c r="D24" s="332">
        <v>20</v>
      </c>
      <c r="E24" s="332">
        <v>437</v>
      </c>
      <c r="F24" s="333">
        <v>0</v>
      </c>
      <c r="G24" s="333">
        <v>457</v>
      </c>
    </row>
    <row r="25" spans="2:7" ht="15.95" customHeight="1" x14ac:dyDescent="0.25">
      <c r="B25" s="152" t="s">
        <v>22</v>
      </c>
      <c r="C25" s="332">
        <v>7186</v>
      </c>
      <c r="D25" s="332">
        <v>812</v>
      </c>
      <c r="E25" s="332">
        <v>6374</v>
      </c>
      <c r="F25" s="333">
        <v>0</v>
      </c>
      <c r="G25" s="333">
        <v>7186</v>
      </c>
    </row>
    <row r="26" spans="2:7" ht="15.95" customHeight="1" x14ac:dyDescent="0.25">
      <c r="B26" s="152" t="s">
        <v>143</v>
      </c>
      <c r="C26" s="332">
        <v>20261</v>
      </c>
      <c r="D26" s="332">
        <v>-43</v>
      </c>
      <c r="E26" s="332">
        <v>20304</v>
      </c>
      <c r="F26" s="333">
        <v>1793</v>
      </c>
      <c r="G26" s="333">
        <v>18468</v>
      </c>
    </row>
    <row r="27" spans="2:7" ht="15.95" customHeight="1" x14ac:dyDescent="0.25">
      <c r="B27" s="152"/>
      <c r="C27" s="332"/>
      <c r="D27" s="332"/>
      <c r="E27" s="332"/>
      <c r="F27" s="333"/>
      <c r="G27" s="333"/>
    </row>
    <row r="28" spans="2:7" ht="15.95" customHeight="1" x14ac:dyDescent="0.25">
      <c r="B28" s="334" t="s">
        <v>516</v>
      </c>
      <c r="C28" s="335" t="s">
        <v>516</v>
      </c>
      <c r="D28" s="335" t="s">
        <v>516</v>
      </c>
      <c r="E28" s="335" t="s">
        <v>516</v>
      </c>
      <c r="F28" s="335" t="s">
        <v>516</v>
      </c>
      <c r="G28" s="335" t="s">
        <v>516</v>
      </c>
    </row>
    <row r="29" spans="2:7" ht="15.95" customHeight="1" x14ac:dyDescent="0.25">
      <c r="B29" s="329" t="s">
        <v>518</v>
      </c>
      <c r="C29" s="330">
        <v>174410</v>
      </c>
      <c r="D29" s="330">
        <v>5558</v>
      </c>
      <c r="E29" s="330">
        <v>168852</v>
      </c>
      <c r="F29" s="331">
        <v>1110</v>
      </c>
      <c r="G29" s="331">
        <v>173300</v>
      </c>
    </row>
    <row r="30" spans="2:7" ht="15.95" customHeight="1" x14ac:dyDescent="0.25">
      <c r="B30" s="152" t="s">
        <v>24</v>
      </c>
      <c r="C30" s="332">
        <v>14662</v>
      </c>
      <c r="D30" s="332">
        <v>257</v>
      </c>
      <c r="E30" s="332">
        <v>14405</v>
      </c>
      <c r="F30" s="333">
        <v>0</v>
      </c>
      <c r="G30" s="333">
        <v>14662</v>
      </c>
    </row>
    <row r="31" spans="2:7" ht="15.95" customHeight="1" x14ac:dyDescent="0.25">
      <c r="B31" s="152" t="s">
        <v>25</v>
      </c>
      <c r="C31" s="332">
        <v>20235</v>
      </c>
      <c r="D31" s="332">
        <v>1742</v>
      </c>
      <c r="E31" s="332">
        <v>18493</v>
      </c>
      <c r="F31" s="333">
        <v>5</v>
      </c>
      <c r="G31" s="333">
        <v>20230</v>
      </c>
    </row>
    <row r="32" spans="2:7" ht="15.95" customHeight="1" x14ac:dyDescent="0.25">
      <c r="B32" s="152" t="s">
        <v>26</v>
      </c>
      <c r="C32" s="332">
        <v>773</v>
      </c>
      <c r="D32" s="332">
        <v>-299</v>
      </c>
      <c r="E32" s="332">
        <v>1072</v>
      </c>
      <c r="F32" s="333">
        <v>0</v>
      </c>
      <c r="G32" s="333">
        <v>773</v>
      </c>
    </row>
    <row r="33" spans="2:7" ht="15.95" customHeight="1" x14ac:dyDescent="0.25">
      <c r="B33" s="152" t="s">
        <v>691</v>
      </c>
      <c r="C33" s="332">
        <v>34517</v>
      </c>
      <c r="D33" s="332">
        <v>-988</v>
      </c>
      <c r="E33" s="336">
        <v>35505</v>
      </c>
      <c r="F33" s="333">
        <v>98</v>
      </c>
      <c r="G33" s="333">
        <v>34419</v>
      </c>
    </row>
    <row r="34" spans="2:7" ht="15.95" customHeight="1" x14ac:dyDescent="0.25">
      <c r="B34" s="152" t="s">
        <v>28</v>
      </c>
      <c r="C34" s="332">
        <v>13691</v>
      </c>
      <c r="D34" s="332">
        <v>1673</v>
      </c>
      <c r="E34" s="332">
        <v>12018</v>
      </c>
      <c r="F34" s="333">
        <v>0</v>
      </c>
      <c r="G34" s="333">
        <v>13691</v>
      </c>
    </row>
    <row r="35" spans="2:7" ht="15.95" customHeight="1" x14ac:dyDescent="0.25">
      <c r="B35" s="152" t="s">
        <v>29</v>
      </c>
      <c r="C35" s="332">
        <v>3865</v>
      </c>
      <c r="D35" s="332">
        <v>-452</v>
      </c>
      <c r="E35" s="332">
        <v>4317</v>
      </c>
      <c r="F35" s="333">
        <v>0</v>
      </c>
      <c r="G35" s="333">
        <v>3865</v>
      </c>
    </row>
    <row r="36" spans="2:7" ht="15.95" customHeight="1" x14ac:dyDescent="0.25">
      <c r="B36" s="152" t="s">
        <v>30</v>
      </c>
      <c r="C36" s="332">
        <v>8938</v>
      </c>
      <c r="D36" s="332">
        <v>35</v>
      </c>
      <c r="E36" s="332">
        <v>8903</v>
      </c>
      <c r="F36" s="333">
        <v>0</v>
      </c>
      <c r="G36" s="333">
        <v>8938</v>
      </c>
    </row>
    <row r="37" spans="2:7" ht="15.95" customHeight="1" x14ac:dyDescent="0.25">
      <c r="B37" s="152" t="s">
        <v>521</v>
      </c>
      <c r="C37" s="332">
        <v>77729</v>
      </c>
      <c r="D37" s="332">
        <v>3590</v>
      </c>
      <c r="E37" s="332">
        <v>74139</v>
      </c>
      <c r="F37" s="333">
        <v>1007</v>
      </c>
      <c r="G37" s="333">
        <v>76722</v>
      </c>
    </row>
    <row r="38" spans="2:7" ht="15.95" customHeight="1" x14ac:dyDescent="0.25">
      <c r="B38" s="152"/>
      <c r="C38" s="332"/>
      <c r="D38" s="332"/>
      <c r="E38" s="332"/>
      <c r="F38" s="333"/>
      <c r="G38" s="333"/>
    </row>
    <row r="39" spans="2:7" ht="15.95" customHeight="1" x14ac:dyDescent="0.25">
      <c r="B39" s="334" t="s">
        <v>516</v>
      </c>
      <c r="C39" s="337" t="s">
        <v>516</v>
      </c>
      <c r="D39" s="337" t="s">
        <v>516</v>
      </c>
      <c r="E39" s="333" t="s">
        <v>516</v>
      </c>
      <c r="F39" s="333" t="s">
        <v>516</v>
      </c>
      <c r="G39" s="333" t="s">
        <v>516</v>
      </c>
    </row>
    <row r="40" spans="2:7" ht="15.95" customHeight="1" x14ac:dyDescent="0.25">
      <c r="B40" s="329" t="s">
        <v>519</v>
      </c>
      <c r="C40" s="330">
        <v>28725</v>
      </c>
      <c r="D40" s="330">
        <v>205</v>
      </c>
      <c r="E40" s="330">
        <v>28520</v>
      </c>
      <c r="F40" s="331">
        <v>3827</v>
      </c>
      <c r="G40" s="331">
        <v>24898</v>
      </c>
    </row>
    <row r="41" spans="2:7" ht="15.95" customHeight="1" x14ac:dyDescent="0.25">
      <c r="B41" s="152" t="s">
        <v>32</v>
      </c>
      <c r="C41" s="332">
        <v>330</v>
      </c>
      <c r="D41" s="332">
        <v>-8</v>
      </c>
      <c r="E41" s="332">
        <v>338</v>
      </c>
      <c r="F41" s="333">
        <v>0</v>
      </c>
      <c r="G41" s="333">
        <v>330</v>
      </c>
    </row>
    <row r="42" spans="2:7" ht="15.95" customHeight="1" x14ac:dyDescent="0.25">
      <c r="B42" s="152" t="s">
        <v>602</v>
      </c>
      <c r="C42" s="332">
        <v>499</v>
      </c>
      <c r="D42" s="332">
        <v>-1</v>
      </c>
      <c r="E42" s="332">
        <v>500</v>
      </c>
      <c r="F42" s="333">
        <v>0</v>
      </c>
      <c r="G42" s="333">
        <v>499</v>
      </c>
    </row>
    <row r="43" spans="2:7" ht="15.95" customHeight="1" x14ac:dyDescent="0.25">
      <c r="B43" s="152" t="s">
        <v>34</v>
      </c>
      <c r="C43" s="332">
        <v>728</v>
      </c>
      <c r="D43" s="332">
        <v>-2</v>
      </c>
      <c r="E43" s="332">
        <v>730</v>
      </c>
      <c r="F43" s="333">
        <v>0</v>
      </c>
      <c r="G43" s="333">
        <v>728</v>
      </c>
    </row>
    <row r="44" spans="2:7" ht="15.95" customHeight="1" x14ac:dyDescent="0.25">
      <c r="B44" s="152" t="s">
        <v>35</v>
      </c>
      <c r="C44" s="332">
        <v>5460</v>
      </c>
      <c r="D44" s="332">
        <v>11</v>
      </c>
      <c r="E44" s="332">
        <v>5449</v>
      </c>
      <c r="F44" s="333">
        <v>11</v>
      </c>
      <c r="G44" s="333">
        <v>5449</v>
      </c>
    </row>
    <row r="45" spans="2:7" ht="15.95" customHeight="1" x14ac:dyDescent="0.25">
      <c r="B45" s="152" t="s">
        <v>143</v>
      </c>
      <c r="C45" s="332">
        <v>21708</v>
      </c>
      <c r="D45" s="332">
        <v>205</v>
      </c>
      <c r="E45" s="332">
        <v>21503</v>
      </c>
      <c r="F45" s="333">
        <v>3816</v>
      </c>
      <c r="G45" s="333">
        <v>17892</v>
      </c>
    </row>
    <row r="46" spans="2:7" ht="15.95" customHeight="1" x14ac:dyDescent="0.25">
      <c r="B46" s="152"/>
      <c r="C46" s="332"/>
      <c r="D46" s="332"/>
      <c r="E46" s="332"/>
      <c r="F46" s="333"/>
      <c r="G46" s="333"/>
    </row>
    <row r="47" spans="2:7" ht="15.95" customHeight="1" x14ac:dyDescent="0.25">
      <c r="B47" s="334" t="s">
        <v>516</v>
      </c>
      <c r="C47" s="337" t="s">
        <v>516</v>
      </c>
      <c r="D47" s="337" t="s">
        <v>516</v>
      </c>
      <c r="E47" s="333" t="s">
        <v>516</v>
      </c>
      <c r="F47" s="333" t="s">
        <v>516</v>
      </c>
      <c r="G47" s="333" t="s">
        <v>516</v>
      </c>
    </row>
    <row r="48" spans="2:7" ht="15.95" customHeight="1" x14ac:dyDescent="0.25">
      <c r="B48" s="329" t="s">
        <v>522</v>
      </c>
      <c r="C48" s="330">
        <v>606671</v>
      </c>
      <c r="D48" s="330">
        <v>63295</v>
      </c>
      <c r="E48" s="330">
        <v>543376</v>
      </c>
      <c r="F48" s="331">
        <v>185</v>
      </c>
      <c r="G48" s="331">
        <v>606486</v>
      </c>
    </row>
    <row r="49" spans="2:7" ht="15.95" customHeight="1" x14ac:dyDescent="0.25">
      <c r="B49" s="152" t="s">
        <v>38</v>
      </c>
      <c r="C49" s="332">
        <v>10342</v>
      </c>
      <c r="D49" s="332">
        <v>430</v>
      </c>
      <c r="E49" s="332">
        <v>9912</v>
      </c>
      <c r="F49" s="333">
        <v>0</v>
      </c>
      <c r="G49" s="333">
        <v>10342</v>
      </c>
    </row>
    <row r="50" spans="2:7" ht="15.95" customHeight="1" x14ac:dyDescent="0.25">
      <c r="B50" s="152" t="s">
        <v>39</v>
      </c>
      <c r="C50" s="332">
        <v>19327</v>
      </c>
      <c r="D50" s="332">
        <v>2187</v>
      </c>
      <c r="E50" s="332">
        <v>17140</v>
      </c>
      <c r="F50" s="333">
        <v>0</v>
      </c>
      <c r="G50" s="333">
        <v>19327</v>
      </c>
    </row>
    <row r="51" spans="2:7" ht="15.95" customHeight="1" x14ac:dyDescent="0.25">
      <c r="B51" s="152" t="s">
        <v>40</v>
      </c>
      <c r="C51" s="332">
        <v>11391</v>
      </c>
      <c r="D51" s="332">
        <v>160</v>
      </c>
      <c r="E51" s="332">
        <v>11231</v>
      </c>
      <c r="F51" s="333">
        <v>0</v>
      </c>
      <c r="G51" s="333">
        <v>11391</v>
      </c>
    </row>
    <row r="52" spans="2:7" ht="15.95" customHeight="1" x14ac:dyDescent="0.25">
      <c r="B52" s="152" t="s">
        <v>41</v>
      </c>
      <c r="C52" s="332">
        <v>4492</v>
      </c>
      <c r="D52" s="332">
        <v>642</v>
      </c>
      <c r="E52" s="332">
        <v>3850</v>
      </c>
      <c r="F52" s="333">
        <v>0</v>
      </c>
      <c r="G52" s="333">
        <v>4492</v>
      </c>
    </row>
    <row r="53" spans="2:7" ht="15.95" customHeight="1" x14ac:dyDescent="0.25">
      <c r="B53" s="152" t="s">
        <v>42</v>
      </c>
      <c r="C53" s="332">
        <v>2882</v>
      </c>
      <c r="D53" s="332">
        <v>162</v>
      </c>
      <c r="E53" s="332">
        <v>2720</v>
      </c>
      <c r="F53" s="333">
        <v>0</v>
      </c>
      <c r="G53" s="333">
        <v>2882</v>
      </c>
    </row>
    <row r="54" spans="2:7" ht="15.95" customHeight="1" x14ac:dyDescent="0.25">
      <c r="B54" s="152" t="s">
        <v>43</v>
      </c>
      <c r="C54" s="332">
        <v>8751</v>
      </c>
      <c r="D54" s="332">
        <v>526</v>
      </c>
      <c r="E54" s="332">
        <v>8225</v>
      </c>
      <c r="F54" s="333">
        <v>0</v>
      </c>
      <c r="G54" s="333">
        <v>8751</v>
      </c>
    </row>
    <row r="55" spans="2:7" ht="15.95" customHeight="1" x14ac:dyDescent="0.25">
      <c r="B55" s="152" t="s">
        <v>44</v>
      </c>
      <c r="C55" s="332">
        <v>3033</v>
      </c>
      <c r="D55" s="332">
        <v>276</v>
      </c>
      <c r="E55" s="332">
        <v>2757</v>
      </c>
      <c r="F55" s="333">
        <v>0</v>
      </c>
      <c r="G55" s="333">
        <v>3033</v>
      </c>
    </row>
    <row r="56" spans="2:7" ht="15.95" customHeight="1" x14ac:dyDescent="0.25">
      <c r="B56" s="152" t="s">
        <v>692</v>
      </c>
      <c r="C56" s="332">
        <v>84402</v>
      </c>
      <c r="D56" s="332">
        <v>8197</v>
      </c>
      <c r="E56" s="336">
        <v>76205</v>
      </c>
      <c r="F56" s="333">
        <v>29</v>
      </c>
      <c r="G56" s="333">
        <v>84373</v>
      </c>
    </row>
    <row r="57" spans="2:7" ht="15.95" customHeight="1" x14ac:dyDescent="0.25">
      <c r="B57" s="152" t="s">
        <v>46</v>
      </c>
      <c r="C57" s="332">
        <v>3150</v>
      </c>
      <c r="D57" s="332">
        <v>49</v>
      </c>
      <c r="E57" s="332">
        <v>3101</v>
      </c>
      <c r="F57" s="333">
        <v>0</v>
      </c>
      <c r="G57" s="333">
        <v>3150</v>
      </c>
    </row>
    <row r="58" spans="2:7" ht="15.95" customHeight="1" x14ac:dyDescent="0.25">
      <c r="B58" s="152" t="s">
        <v>47</v>
      </c>
      <c r="C58" s="332">
        <v>677</v>
      </c>
      <c r="D58" s="332">
        <v>15</v>
      </c>
      <c r="E58" s="332">
        <v>662</v>
      </c>
      <c r="F58" s="333">
        <v>0</v>
      </c>
      <c r="G58" s="333">
        <v>677</v>
      </c>
    </row>
    <row r="59" spans="2:7" ht="15.95" customHeight="1" x14ac:dyDescent="0.25">
      <c r="B59" s="152" t="s">
        <v>48</v>
      </c>
      <c r="C59" s="332">
        <v>118568</v>
      </c>
      <c r="D59" s="332">
        <v>15378</v>
      </c>
      <c r="E59" s="332">
        <v>103190</v>
      </c>
      <c r="F59" s="333">
        <v>0</v>
      </c>
      <c r="G59" s="333">
        <v>118568</v>
      </c>
    </row>
    <row r="60" spans="2:7" ht="15.95" customHeight="1" x14ac:dyDescent="0.25">
      <c r="B60" s="152" t="s">
        <v>49</v>
      </c>
      <c r="C60" s="332">
        <v>1137</v>
      </c>
      <c r="D60" s="332">
        <v>237</v>
      </c>
      <c r="E60" s="332">
        <v>900</v>
      </c>
      <c r="F60" s="333">
        <v>0</v>
      </c>
      <c r="G60" s="333">
        <v>1137</v>
      </c>
    </row>
    <row r="61" spans="2:7" ht="15.95" customHeight="1" x14ac:dyDescent="0.25">
      <c r="B61" s="152" t="s">
        <v>50</v>
      </c>
      <c r="C61" s="332">
        <v>27946</v>
      </c>
      <c r="D61" s="332">
        <v>3020</v>
      </c>
      <c r="E61" s="332">
        <v>24926</v>
      </c>
      <c r="F61" s="333">
        <v>17</v>
      </c>
      <c r="G61" s="333">
        <v>27929</v>
      </c>
    </row>
    <row r="62" spans="2:7" ht="15.95" customHeight="1" x14ac:dyDescent="0.25">
      <c r="B62" s="152" t="s">
        <v>51</v>
      </c>
      <c r="C62" s="332">
        <v>10887</v>
      </c>
      <c r="D62" s="332">
        <v>778</v>
      </c>
      <c r="E62" s="332">
        <v>10109</v>
      </c>
      <c r="F62" s="333">
        <v>0</v>
      </c>
      <c r="G62" s="333">
        <v>10887</v>
      </c>
    </row>
    <row r="63" spans="2:7" ht="15.95" customHeight="1" x14ac:dyDescent="0.25">
      <c r="B63" s="152" t="s">
        <v>52</v>
      </c>
      <c r="C63" s="332">
        <v>48685</v>
      </c>
      <c r="D63" s="332">
        <v>4924</v>
      </c>
      <c r="E63" s="332">
        <v>43761</v>
      </c>
      <c r="F63" s="333">
        <v>7</v>
      </c>
      <c r="G63" s="333">
        <v>48678</v>
      </c>
    </row>
    <row r="64" spans="2:7" ht="15.95" customHeight="1" x14ac:dyDescent="0.25">
      <c r="B64" s="152" t="s">
        <v>53</v>
      </c>
      <c r="C64" s="332">
        <v>25385</v>
      </c>
      <c r="D64" s="332">
        <v>7030</v>
      </c>
      <c r="E64" s="332">
        <v>18355</v>
      </c>
      <c r="F64" s="333">
        <v>0</v>
      </c>
      <c r="G64" s="333">
        <v>25385</v>
      </c>
    </row>
    <row r="65" spans="2:7" ht="15.95" customHeight="1" x14ac:dyDescent="0.25">
      <c r="B65" s="152" t="s">
        <v>521</v>
      </c>
      <c r="C65" s="332">
        <v>225616</v>
      </c>
      <c r="D65" s="332">
        <v>19284</v>
      </c>
      <c r="E65" s="332">
        <v>206332</v>
      </c>
      <c r="F65" s="333">
        <v>132</v>
      </c>
      <c r="G65" s="333">
        <v>225484</v>
      </c>
    </row>
    <row r="66" spans="2:7" ht="15.95" customHeight="1" x14ac:dyDescent="0.25">
      <c r="B66" s="152"/>
      <c r="C66" s="332"/>
      <c r="D66" s="332"/>
      <c r="E66" s="332"/>
      <c r="F66" s="333"/>
      <c r="G66" s="333"/>
    </row>
    <row r="67" spans="2:7" ht="15.95" customHeight="1" x14ac:dyDescent="0.25">
      <c r="B67" s="334" t="s">
        <v>516</v>
      </c>
      <c r="C67" s="332" t="s">
        <v>516</v>
      </c>
      <c r="D67" s="332" t="s">
        <v>516</v>
      </c>
      <c r="E67" s="332" t="s">
        <v>516</v>
      </c>
      <c r="F67" s="333" t="s">
        <v>516</v>
      </c>
      <c r="G67" s="333" t="s">
        <v>516</v>
      </c>
    </row>
    <row r="68" spans="2:7" ht="15.95" customHeight="1" x14ac:dyDescent="0.25">
      <c r="B68" s="329" t="s">
        <v>523</v>
      </c>
      <c r="C68" s="330">
        <v>1932206</v>
      </c>
      <c r="D68" s="330">
        <v>184140</v>
      </c>
      <c r="E68" s="330">
        <v>1748066</v>
      </c>
      <c r="F68" s="331">
        <v>881</v>
      </c>
      <c r="G68" s="331">
        <v>1931325</v>
      </c>
    </row>
    <row r="69" spans="2:7" ht="15.95" customHeight="1" x14ac:dyDescent="0.25">
      <c r="B69" s="152" t="s">
        <v>55</v>
      </c>
      <c r="C69" s="332">
        <v>58803</v>
      </c>
      <c r="D69" s="332">
        <v>5894</v>
      </c>
      <c r="E69" s="332">
        <v>52909</v>
      </c>
      <c r="F69" s="333">
        <v>0</v>
      </c>
      <c r="G69" s="333">
        <v>58803</v>
      </c>
    </row>
    <row r="70" spans="2:7" ht="15.95" customHeight="1" x14ac:dyDescent="0.25">
      <c r="B70" s="152" t="s">
        <v>56</v>
      </c>
      <c r="C70" s="332">
        <v>34000</v>
      </c>
      <c r="D70" s="332">
        <v>5453</v>
      </c>
      <c r="E70" s="332">
        <v>28547</v>
      </c>
      <c r="F70" s="333">
        <v>0</v>
      </c>
      <c r="G70" s="333">
        <v>34000</v>
      </c>
    </row>
    <row r="71" spans="2:7" ht="15.95" customHeight="1" x14ac:dyDescent="0.25">
      <c r="B71" s="152" t="s">
        <v>57</v>
      </c>
      <c r="C71" s="332">
        <v>129263</v>
      </c>
      <c r="D71" s="332">
        <v>8167</v>
      </c>
      <c r="E71" s="332">
        <v>121096</v>
      </c>
      <c r="F71" s="333">
        <v>0</v>
      </c>
      <c r="G71" s="333">
        <v>129263</v>
      </c>
    </row>
    <row r="72" spans="2:7" ht="15.95" customHeight="1" x14ac:dyDescent="0.25">
      <c r="B72" s="152" t="s">
        <v>58</v>
      </c>
      <c r="C72" s="332">
        <v>32215</v>
      </c>
      <c r="D72" s="332">
        <v>2576</v>
      </c>
      <c r="E72" s="332">
        <v>29639</v>
      </c>
      <c r="F72" s="333">
        <v>0</v>
      </c>
      <c r="G72" s="333">
        <v>32215</v>
      </c>
    </row>
    <row r="73" spans="2:7" ht="15.95" customHeight="1" x14ac:dyDescent="0.25">
      <c r="B73" s="152" t="s">
        <v>59</v>
      </c>
      <c r="C73" s="332">
        <v>105050</v>
      </c>
      <c r="D73" s="332">
        <v>13058</v>
      </c>
      <c r="E73" s="332">
        <v>91992</v>
      </c>
      <c r="F73" s="333">
        <v>6</v>
      </c>
      <c r="G73" s="333">
        <v>105044</v>
      </c>
    </row>
    <row r="74" spans="2:7" ht="15.95" customHeight="1" x14ac:dyDescent="0.25">
      <c r="B74" s="152" t="s">
        <v>61</v>
      </c>
      <c r="C74" s="332">
        <v>80178</v>
      </c>
      <c r="D74" s="332">
        <v>5160</v>
      </c>
      <c r="E74" s="332">
        <v>75018</v>
      </c>
      <c r="F74" s="333">
        <v>0</v>
      </c>
      <c r="G74" s="333">
        <v>80178</v>
      </c>
    </row>
    <row r="75" spans="2:7" ht="15.95" customHeight="1" x14ac:dyDescent="0.25">
      <c r="B75" s="152" t="s">
        <v>62</v>
      </c>
      <c r="C75" s="332">
        <v>189321</v>
      </c>
      <c r="D75" s="332">
        <v>23800</v>
      </c>
      <c r="E75" s="332">
        <v>165521</v>
      </c>
      <c r="F75" s="333">
        <v>33</v>
      </c>
      <c r="G75" s="333">
        <v>189288</v>
      </c>
    </row>
    <row r="76" spans="2:7" ht="15.95" customHeight="1" x14ac:dyDescent="0.25">
      <c r="B76" s="152" t="s">
        <v>63</v>
      </c>
      <c r="C76" s="332">
        <v>39945</v>
      </c>
      <c r="D76" s="332">
        <v>2832</v>
      </c>
      <c r="E76" s="332">
        <v>37113</v>
      </c>
      <c r="F76" s="333">
        <v>0</v>
      </c>
      <c r="G76" s="333">
        <v>39945</v>
      </c>
    </row>
    <row r="77" spans="2:7" ht="15.95" customHeight="1" x14ac:dyDescent="0.25">
      <c r="B77" s="152" t="s">
        <v>64</v>
      </c>
      <c r="C77" s="332">
        <v>1937</v>
      </c>
      <c r="D77" s="332">
        <v>62</v>
      </c>
      <c r="E77" s="332">
        <v>1875</v>
      </c>
      <c r="F77" s="333">
        <v>0</v>
      </c>
      <c r="G77" s="333">
        <v>1937</v>
      </c>
    </row>
    <row r="78" spans="2:7" ht="15.95" customHeight="1" x14ac:dyDescent="0.25">
      <c r="B78" s="152" t="s">
        <v>65</v>
      </c>
      <c r="C78" s="332">
        <v>151818</v>
      </c>
      <c r="D78" s="332">
        <v>11050</v>
      </c>
      <c r="E78" s="332">
        <v>140768</v>
      </c>
      <c r="F78" s="333">
        <v>0</v>
      </c>
      <c r="G78" s="333">
        <v>151818</v>
      </c>
    </row>
    <row r="79" spans="2:7" ht="15.95" customHeight="1" x14ac:dyDescent="0.25">
      <c r="B79" s="152" t="s">
        <v>66</v>
      </c>
      <c r="C79" s="332">
        <v>6305</v>
      </c>
      <c r="D79" s="332">
        <v>249</v>
      </c>
      <c r="E79" s="332">
        <v>6056</v>
      </c>
      <c r="F79" s="333">
        <v>0</v>
      </c>
      <c r="G79" s="333">
        <v>6305</v>
      </c>
    </row>
    <row r="80" spans="2:7" ht="15.95" customHeight="1" x14ac:dyDescent="0.25">
      <c r="B80" s="152" t="s">
        <v>67</v>
      </c>
      <c r="C80" s="332">
        <v>36527</v>
      </c>
      <c r="D80" s="332">
        <v>3934</v>
      </c>
      <c r="E80" s="332">
        <v>32593</v>
      </c>
      <c r="F80" s="333">
        <v>0</v>
      </c>
      <c r="G80" s="333">
        <v>36527</v>
      </c>
    </row>
    <row r="81" spans="2:7" ht="15.95" customHeight="1" x14ac:dyDescent="0.25">
      <c r="B81" s="152" t="s">
        <v>68</v>
      </c>
      <c r="C81" s="332">
        <v>72507</v>
      </c>
      <c r="D81" s="332">
        <v>5620</v>
      </c>
      <c r="E81" s="332">
        <v>66887</v>
      </c>
      <c r="F81" s="333">
        <v>0</v>
      </c>
      <c r="G81" s="333">
        <v>72507</v>
      </c>
    </row>
    <row r="82" spans="2:7" ht="15.95" customHeight="1" x14ac:dyDescent="0.25">
      <c r="B82" s="152" t="s">
        <v>69</v>
      </c>
      <c r="C82" s="332">
        <v>28</v>
      </c>
      <c r="D82" s="332">
        <v>4</v>
      </c>
      <c r="E82" s="332">
        <v>24</v>
      </c>
      <c r="F82" s="333">
        <v>0</v>
      </c>
      <c r="G82" s="333">
        <v>28</v>
      </c>
    </row>
    <row r="83" spans="2:7" ht="15.95" customHeight="1" x14ac:dyDescent="0.25">
      <c r="B83" s="152" t="s">
        <v>70</v>
      </c>
      <c r="C83" s="332">
        <v>10536</v>
      </c>
      <c r="D83" s="332">
        <v>192</v>
      </c>
      <c r="E83" s="332">
        <v>10344</v>
      </c>
      <c r="F83" s="333">
        <v>0</v>
      </c>
      <c r="G83" s="333">
        <v>10536</v>
      </c>
    </row>
    <row r="84" spans="2:7" ht="15.95" customHeight="1" x14ac:dyDescent="0.25">
      <c r="B84" s="152" t="s">
        <v>71</v>
      </c>
      <c r="C84" s="332">
        <v>59351</v>
      </c>
      <c r="D84" s="332">
        <v>6067</v>
      </c>
      <c r="E84" s="332">
        <v>53284</v>
      </c>
      <c r="F84" s="333">
        <v>0</v>
      </c>
      <c r="G84" s="333">
        <v>59351</v>
      </c>
    </row>
    <row r="85" spans="2:7" ht="15.95" customHeight="1" x14ac:dyDescent="0.25">
      <c r="B85" s="152" t="s">
        <v>72</v>
      </c>
      <c r="C85" s="332">
        <v>138873</v>
      </c>
      <c r="D85" s="332">
        <v>16832</v>
      </c>
      <c r="E85" s="332">
        <v>122041</v>
      </c>
      <c r="F85" s="333">
        <v>0</v>
      </c>
      <c r="G85" s="333">
        <v>138873</v>
      </c>
    </row>
    <row r="86" spans="2:7" ht="15.95" customHeight="1" x14ac:dyDescent="0.25">
      <c r="B86" s="152" t="s">
        <v>73</v>
      </c>
      <c r="C86" s="332">
        <v>45549</v>
      </c>
      <c r="D86" s="332">
        <v>4526</v>
      </c>
      <c r="E86" s="332">
        <v>41023</v>
      </c>
      <c r="F86" s="333">
        <v>0</v>
      </c>
      <c r="G86" s="333">
        <v>45549</v>
      </c>
    </row>
    <row r="87" spans="2:7" ht="15.95" customHeight="1" x14ac:dyDescent="0.25">
      <c r="B87" s="152" t="s">
        <v>74</v>
      </c>
      <c r="C87" s="332">
        <v>45709</v>
      </c>
      <c r="D87" s="332">
        <v>4346</v>
      </c>
      <c r="E87" s="332">
        <v>41363</v>
      </c>
      <c r="F87" s="333">
        <v>0</v>
      </c>
      <c r="G87" s="333">
        <v>45709</v>
      </c>
    </row>
    <row r="88" spans="2:7" ht="15.95" customHeight="1" x14ac:dyDescent="0.25">
      <c r="B88" s="152" t="s">
        <v>75</v>
      </c>
      <c r="C88" s="332">
        <v>35438</v>
      </c>
      <c r="D88" s="332">
        <v>11476</v>
      </c>
      <c r="E88" s="332">
        <v>23962</v>
      </c>
      <c r="F88" s="333">
        <v>0</v>
      </c>
      <c r="G88" s="333">
        <v>35438</v>
      </c>
    </row>
    <row r="89" spans="2:7" ht="15.95" customHeight="1" x14ac:dyDescent="0.25">
      <c r="B89" s="152" t="s">
        <v>76</v>
      </c>
      <c r="C89" s="332">
        <v>6373</v>
      </c>
      <c r="D89" s="332">
        <v>271</v>
      </c>
      <c r="E89" s="332">
        <v>6102</v>
      </c>
      <c r="F89" s="333">
        <v>0</v>
      </c>
      <c r="G89" s="333">
        <v>6373</v>
      </c>
    </row>
    <row r="90" spans="2:7" ht="15.95" customHeight="1" x14ac:dyDescent="0.25">
      <c r="B90" s="152" t="s">
        <v>693</v>
      </c>
      <c r="C90" s="332">
        <v>168949</v>
      </c>
      <c r="D90" s="332">
        <v>14930</v>
      </c>
      <c r="E90" s="332">
        <v>154019</v>
      </c>
      <c r="F90" s="333">
        <v>623</v>
      </c>
      <c r="G90" s="333">
        <v>168326</v>
      </c>
    </row>
    <row r="91" spans="2:7" ht="15.95" customHeight="1" x14ac:dyDescent="0.25">
      <c r="B91" s="152" t="s">
        <v>78</v>
      </c>
      <c r="C91" s="332">
        <v>90802</v>
      </c>
      <c r="D91" s="332">
        <v>5847</v>
      </c>
      <c r="E91" s="332">
        <v>84955</v>
      </c>
      <c r="F91" s="333">
        <v>0</v>
      </c>
      <c r="G91" s="333">
        <v>90802</v>
      </c>
    </row>
    <row r="92" spans="2:7" ht="15.95" customHeight="1" x14ac:dyDescent="0.25">
      <c r="B92" s="152" t="s">
        <v>79</v>
      </c>
      <c r="C92" s="332">
        <v>112941</v>
      </c>
      <c r="D92" s="332">
        <v>13096</v>
      </c>
      <c r="E92" s="332">
        <v>99845</v>
      </c>
      <c r="F92" s="333">
        <v>140</v>
      </c>
      <c r="G92" s="333">
        <v>112801</v>
      </c>
    </row>
    <row r="93" spans="2:7" ht="15.95" customHeight="1" x14ac:dyDescent="0.25">
      <c r="B93" s="152" t="s">
        <v>80</v>
      </c>
      <c r="C93" s="332">
        <v>682</v>
      </c>
      <c r="D93" s="332">
        <v>12</v>
      </c>
      <c r="E93" s="332">
        <v>670</v>
      </c>
      <c r="F93" s="333">
        <v>0</v>
      </c>
      <c r="G93" s="333">
        <v>682</v>
      </c>
    </row>
    <row r="94" spans="2:7" ht="15.95" customHeight="1" x14ac:dyDescent="0.25">
      <c r="B94" s="152" t="s">
        <v>81</v>
      </c>
      <c r="C94" s="332">
        <v>7786</v>
      </c>
      <c r="D94" s="332">
        <v>441</v>
      </c>
      <c r="E94" s="332">
        <v>7345</v>
      </c>
      <c r="F94" s="333">
        <v>0</v>
      </c>
      <c r="G94" s="333">
        <v>7786</v>
      </c>
    </row>
    <row r="95" spans="2:7" ht="15.95" customHeight="1" x14ac:dyDescent="0.25">
      <c r="B95" s="152" t="s">
        <v>82</v>
      </c>
      <c r="C95" s="332">
        <v>94333</v>
      </c>
      <c r="D95" s="332">
        <v>9894</v>
      </c>
      <c r="E95" s="332">
        <v>84439</v>
      </c>
      <c r="F95" s="333">
        <v>0</v>
      </c>
      <c r="G95" s="333">
        <v>94333</v>
      </c>
    </row>
    <row r="96" spans="2:7" ht="15.95" customHeight="1" x14ac:dyDescent="0.25">
      <c r="B96" s="152" t="s">
        <v>83</v>
      </c>
      <c r="C96" s="332">
        <v>66089</v>
      </c>
      <c r="D96" s="332">
        <v>5662</v>
      </c>
      <c r="E96" s="332">
        <v>60427</v>
      </c>
      <c r="F96" s="333">
        <v>0</v>
      </c>
      <c r="G96" s="333">
        <v>66089</v>
      </c>
    </row>
    <row r="97" spans="2:7" ht="15.95" customHeight="1" x14ac:dyDescent="0.25">
      <c r="B97" s="152" t="s">
        <v>84</v>
      </c>
      <c r="C97" s="332">
        <v>67438</v>
      </c>
      <c r="D97" s="332">
        <v>2105</v>
      </c>
      <c r="E97" s="332">
        <v>65333</v>
      </c>
      <c r="F97" s="333">
        <v>0</v>
      </c>
      <c r="G97" s="333">
        <v>67438</v>
      </c>
    </row>
    <row r="98" spans="2:7" ht="15.95" customHeight="1" x14ac:dyDescent="0.25">
      <c r="B98" s="152" t="s">
        <v>85</v>
      </c>
      <c r="C98" s="332">
        <v>15228</v>
      </c>
      <c r="D98" s="332">
        <v>1072</v>
      </c>
      <c r="E98" s="332">
        <v>14156</v>
      </c>
      <c r="F98" s="333">
        <v>0</v>
      </c>
      <c r="G98" s="333">
        <v>15228</v>
      </c>
    </row>
    <row r="99" spans="2:7" ht="15.95" customHeight="1" x14ac:dyDescent="0.25">
      <c r="B99" s="152" t="s">
        <v>86</v>
      </c>
      <c r="C99" s="332">
        <v>12857</v>
      </c>
      <c r="D99" s="332">
        <v>1225</v>
      </c>
      <c r="E99" s="332">
        <v>11632</v>
      </c>
      <c r="F99" s="333">
        <v>0</v>
      </c>
      <c r="G99" s="333">
        <v>12857</v>
      </c>
    </row>
    <row r="100" spans="2:7" ht="15.95" customHeight="1" x14ac:dyDescent="0.25">
      <c r="B100" s="152" t="s">
        <v>521</v>
      </c>
      <c r="C100" s="332">
        <v>15375</v>
      </c>
      <c r="D100" s="332">
        <v>-1713</v>
      </c>
      <c r="E100" s="332">
        <v>17088</v>
      </c>
      <c r="F100" s="333">
        <v>79</v>
      </c>
      <c r="G100" s="333">
        <v>15296</v>
      </c>
    </row>
    <row r="101" spans="2:7" ht="15.95" customHeight="1" x14ac:dyDescent="0.25">
      <c r="B101" s="152"/>
      <c r="C101" s="332"/>
      <c r="D101" s="332"/>
      <c r="E101" s="332"/>
      <c r="F101" s="333"/>
      <c r="G101" s="333"/>
    </row>
    <row r="102" spans="2:7" ht="15.95" customHeight="1" x14ac:dyDescent="0.25">
      <c r="B102" s="334" t="s">
        <v>516</v>
      </c>
      <c r="C102" s="332" t="s">
        <v>516</v>
      </c>
      <c r="D102" s="332" t="s">
        <v>516</v>
      </c>
      <c r="E102" s="332" t="s">
        <v>516</v>
      </c>
      <c r="F102" s="333" t="s">
        <v>516</v>
      </c>
      <c r="G102" s="333" t="s">
        <v>516</v>
      </c>
    </row>
    <row r="103" spans="2:7" ht="15.95" customHeight="1" x14ac:dyDescent="0.25">
      <c r="B103" s="329" t="s">
        <v>524</v>
      </c>
      <c r="C103" s="330">
        <v>14489</v>
      </c>
      <c r="D103" s="330">
        <v>-136</v>
      </c>
      <c r="E103" s="330">
        <v>14625</v>
      </c>
      <c r="F103" s="331">
        <v>1569</v>
      </c>
      <c r="G103" s="331">
        <v>12920</v>
      </c>
    </row>
    <row r="104" spans="2:7" ht="15.95" customHeight="1" x14ac:dyDescent="0.25">
      <c r="B104" s="152" t="s">
        <v>88</v>
      </c>
      <c r="C104" s="332">
        <v>536</v>
      </c>
      <c r="D104" s="332">
        <v>0</v>
      </c>
      <c r="E104" s="332">
        <v>536</v>
      </c>
      <c r="F104" s="333">
        <v>0</v>
      </c>
      <c r="G104" s="333">
        <v>536</v>
      </c>
    </row>
    <row r="105" spans="2:7" ht="15.95" customHeight="1" x14ac:dyDescent="0.25">
      <c r="B105" s="152" t="s">
        <v>89</v>
      </c>
      <c r="C105" s="332">
        <v>2414</v>
      </c>
      <c r="D105" s="332">
        <v>-100</v>
      </c>
      <c r="E105" s="332">
        <v>2514</v>
      </c>
      <c r="F105" s="333">
        <v>0</v>
      </c>
      <c r="G105" s="333">
        <v>2414</v>
      </c>
    </row>
    <row r="106" spans="2:7" ht="15.95" customHeight="1" x14ac:dyDescent="0.25">
      <c r="B106" s="152" t="s">
        <v>143</v>
      </c>
      <c r="C106" s="332">
        <v>11539</v>
      </c>
      <c r="D106" s="332">
        <v>-36</v>
      </c>
      <c r="E106" s="332">
        <v>11575</v>
      </c>
      <c r="F106" s="333">
        <v>1569</v>
      </c>
      <c r="G106" s="333">
        <v>9970</v>
      </c>
    </row>
    <row r="107" spans="2:7" ht="15.95" customHeight="1" x14ac:dyDescent="0.25">
      <c r="B107" s="152"/>
      <c r="C107" s="332"/>
      <c r="D107" s="332"/>
      <c r="E107" s="332"/>
      <c r="F107" s="333"/>
      <c r="G107" s="333"/>
    </row>
    <row r="108" spans="2:7" ht="15.95" customHeight="1" x14ac:dyDescent="0.25">
      <c r="B108" s="334" t="s">
        <v>516</v>
      </c>
      <c r="C108" s="337" t="s">
        <v>516</v>
      </c>
      <c r="D108" s="337" t="s">
        <v>516</v>
      </c>
      <c r="E108" s="333" t="s">
        <v>516</v>
      </c>
      <c r="F108" s="333" t="s">
        <v>516</v>
      </c>
      <c r="G108" s="333" t="s">
        <v>516</v>
      </c>
    </row>
    <row r="109" spans="2:7" ht="15.95" customHeight="1" x14ac:dyDescent="0.25">
      <c r="B109" s="329" t="s">
        <v>525</v>
      </c>
      <c r="C109" s="330">
        <v>187904</v>
      </c>
      <c r="D109" s="330">
        <v>27926</v>
      </c>
      <c r="E109" s="330">
        <v>159978</v>
      </c>
      <c r="F109" s="331">
        <v>1242</v>
      </c>
      <c r="G109" s="331">
        <v>186662</v>
      </c>
    </row>
    <row r="110" spans="2:7" ht="15.95" customHeight="1" x14ac:dyDescent="0.25">
      <c r="B110" s="152" t="s">
        <v>91</v>
      </c>
      <c r="C110" s="332">
        <v>20405</v>
      </c>
      <c r="D110" s="332">
        <v>3764</v>
      </c>
      <c r="E110" s="332">
        <v>16641</v>
      </c>
      <c r="F110" s="333">
        <v>0</v>
      </c>
      <c r="G110" s="333">
        <v>20405</v>
      </c>
    </row>
    <row r="111" spans="2:7" ht="15.95" customHeight="1" x14ac:dyDescent="0.25">
      <c r="B111" s="152" t="s">
        <v>143</v>
      </c>
      <c r="C111" s="332">
        <v>167499</v>
      </c>
      <c r="D111" s="332">
        <v>24162</v>
      </c>
      <c r="E111" s="332">
        <v>143337</v>
      </c>
      <c r="F111" s="333">
        <v>1242</v>
      </c>
      <c r="G111" s="333">
        <v>166257</v>
      </c>
    </row>
    <row r="112" spans="2:7" ht="15.95" customHeight="1" x14ac:dyDescent="0.25">
      <c r="B112" s="152"/>
      <c r="C112" s="332"/>
      <c r="D112" s="332"/>
      <c r="E112" s="332"/>
      <c r="F112" s="333"/>
      <c r="G112" s="333"/>
    </row>
    <row r="113" spans="2:7" ht="15.95" customHeight="1" x14ac:dyDescent="0.25">
      <c r="B113" s="329" t="s">
        <v>516</v>
      </c>
      <c r="C113" s="332" t="s">
        <v>516</v>
      </c>
      <c r="D113" s="332" t="s">
        <v>516</v>
      </c>
      <c r="E113" s="332" t="s">
        <v>516</v>
      </c>
      <c r="F113" s="333" t="s">
        <v>516</v>
      </c>
      <c r="G113" s="333" t="s">
        <v>516</v>
      </c>
    </row>
    <row r="114" spans="2:7" ht="15.95" customHeight="1" x14ac:dyDescent="0.25">
      <c r="B114" s="329" t="s">
        <v>526</v>
      </c>
      <c r="C114" s="330">
        <v>149383</v>
      </c>
      <c r="D114" s="330">
        <v>8147</v>
      </c>
      <c r="E114" s="330">
        <v>141236</v>
      </c>
      <c r="F114" s="331">
        <v>118</v>
      </c>
      <c r="G114" s="331">
        <v>149265</v>
      </c>
    </row>
    <row r="115" spans="2:7" ht="15.95" customHeight="1" x14ac:dyDescent="0.25">
      <c r="B115" s="152" t="s">
        <v>93</v>
      </c>
      <c r="C115" s="332">
        <v>3190</v>
      </c>
      <c r="D115" s="332">
        <v>82</v>
      </c>
      <c r="E115" s="332">
        <v>3108</v>
      </c>
      <c r="F115" s="333">
        <v>0</v>
      </c>
      <c r="G115" s="333">
        <v>3190</v>
      </c>
    </row>
    <row r="116" spans="2:7" ht="15.95" customHeight="1" x14ac:dyDescent="0.25">
      <c r="B116" s="152" t="s">
        <v>94</v>
      </c>
      <c r="C116" s="332">
        <v>7375</v>
      </c>
      <c r="D116" s="332">
        <v>165</v>
      </c>
      <c r="E116" s="332">
        <v>7210</v>
      </c>
      <c r="F116" s="333">
        <v>0</v>
      </c>
      <c r="G116" s="333">
        <v>7375</v>
      </c>
    </row>
    <row r="117" spans="2:7" ht="15.95" customHeight="1" x14ac:dyDescent="0.25">
      <c r="B117" s="152" t="s">
        <v>143</v>
      </c>
      <c r="C117" s="332">
        <v>138818</v>
      </c>
      <c r="D117" s="332">
        <v>7900</v>
      </c>
      <c r="E117" s="332">
        <v>130918</v>
      </c>
      <c r="F117" s="333">
        <v>118</v>
      </c>
      <c r="G117" s="333">
        <v>138700</v>
      </c>
    </row>
    <row r="118" spans="2:7" ht="15.95" customHeight="1" x14ac:dyDescent="0.25">
      <c r="B118" s="152"/>
      <c r="C118" s="332"/>
      <c r="D118" s="332"/>
      <c r="E118" s="332"/>
      <c r="F118" s="333"/>
      <c r="G118" s="333"/>
    </row>
    <row r="119" spans="2:7" ht="15.95" customHeight="1" x14ac:dyDescent="0.25">
      <c r="B119" s="338" t="s">
        <v>516</v>
      </c>
      <c r="C119" s="332" t="s">
        <v>516</v>
      </c>
      <c r="D119" s="332" t="s">
        <v>516</v>
      </c>
      <c r="E119" s="332" t="s">
        <v>516</v>
      </c>
      <c r="F119" s="333" t="s">
        <v>516</v>
      </c>
      <c r="G119" s="333" t="s">
        <v>516</v>
      </c>
    </row>
    <row r="120" spans="2:7" ht="15.95" customHeight="1" x14ac:dyDescent="0.25">
      <c r="B120" s="329" t="s">
        <v>527</v>
      </c>
      <c r="C120" s="330">
        <v>219575</v>
      </c>
      <c r="D120" s="330">
        <v>28710</v>
      </c>
      <c r="E120" s="330">
        <v>190865</v>
      </c>
      <c r="F120" s="331">
        <v>0</v>
      </c>
      <c r="G120" s="331">
        <v>219575</v>
      </c>
    </row>
    <row r="121" spans="2:7" ht="15.95" customHeight="1" x14ac:dyDescent="0.25">
      <c r="B121" s="152" t="s">
        <v>96</v>
      </c>
      <c r="C121" s="332">
        <v>8054</v>
      </c>
      <c r="D121" s="332">
        <v>1146</v>
      </c>
      <c r="E121" s="332">
        <v>6908</v>
      </c>
      <c r="F121" s="333">
        <v>0</v>
      </c>
      <c r="G121" s="333">
        <v>8054</v>
      </c>
    </row>
    <row r="122" spans="2:7" ht="15.95" customHeight="1" x14ac:dyDescent="0.25">
      <c r="B122" s="152" t="s">
        <v>97</v>
      </c>
      <c r="C122" s="332">
        <v>1385</v>
      </c>
      <c r="D122" s="332">
        <v>35</v>
      </c>
      <c r="E122" s="332">
        <v>1350</v>
      </c>
      <c r="F122" s="333">
        <v>0</v>
      </c>
      <c r="G122" s="333">
        <v>1385</v>
      </c>
    </row>
    <row r="123" spans="2:7" ht="15.95" customHeight="1" x14ac:dyDescent="0.25">
      <c r="B123" s="152" t="s">
        <v>98</v>
      </c>
      <c r="C123" s="332">
        <v>8692</v>
      </c>
      <c r="D123" s="332">
        <v>280</v>
      </c>
      <c r="E123" s="332">
        <v>8412</v>
      </c>
      <c r="F123" s="333">
        <v>0</v>
      </c>
      <c r="G123" s="333">
        <v>8692</v>
      </c>
    </row>
    <row r="124" spans="2:7" ht="15.95" customHeight="1" x14ac:dyDescent="0.25">
      <c r="B124" s="152" t="s">
        <v>99</v>
      </c>
      <c r="C124" s="332">
        <v>789</v>
      </c>
      <c r="D124" s="332">
        <v>40</v>
      </c>
      <c r="E124" s="332">
        <v>749</v>
      </c>
      <c r="F124" s="333">
        <v>0</v>
      </c>
      <c r="G124" s="333">
        <v>789</v>
      </c>
    </row>
    <row r="125" spans="2:7" ht="15.95" customHeight="1" x14ac:dyDescent="0.25">
      <c r="B125" s="152" t="s">
        <v>143</v>
      </c>
      <c r="C125" s="332">
        <v>200655</v>
      </c>
      <c r="D125" s="332">
        <v>27209</v>
      </c>
      <c r="E125" s="332">
        <v>173446</v>
      </c>
      <c r="F125" s="333">
        <v>0</v>
      </c>
      <c r="G125" s="333">
        <v>200655</v>
      </c>
    </row>
    <row r="126" spans="2:7" ht="15.95" customHeight="1" x14ac:dyDescent="0.25">
      <c r="B126" s="152"/>
      <c r="C126" s="332"/>
      <c r="D126" s="332"/>
      <c r="E126" s="332"/>
      <c r="F126" s="333"/>
      <c r="G126" s="333"/>
    </row>
    <row r="127" spans="2:7" ht="15.95" customHeight="1" x14ac:dyDescent="0.25">
      <c r="B127" s="334" t="s">
        <v>516</v>
      </c>
      <c r="C127" s="330" t="s">
        <v>516</v>
      </c>
      <c r="D127" s="330" t="s">
        <v>516</v>
      </c>
      <c r="E127" s="330" t="s">
        <v>516</v>
      </c>
      <c r="F127" s="331" t="s">
        <v>516</v>
      </c>
      <c r="G127" s="331" t="s">
        <v>516</v>
      </c>
    </row>
    <row r="128" spans="2:7" ht="15.95" customHeight="1" x14ac:dyDescent="0.25">
      <c r="B128" s="329" t="s">
        <v>528</v>
      </c>
      <c r="C128" s="330">
        <v>387450</v>
      </c>
      <c r="D128" s="330">
        <v>65930</v>
      </c>
      <c r="E128" s="330">
        <v>321520</v>
      </c>
      <c r="F128" s="331">
        <v>14</v>
      </c>
      <c r="G128" s="331">
        <v>387436</v>
      </c>
    </row>
    <row r="129" spans="2:7" ht="15.95" customHeight="1" x14ac:dyDescent="0.25">
      <c r="B129" s="152" t="s">
        <v>101</v>
      </c>
      <c r="C129" s="332">
        <v>430</v>
      </c>
      <c r="D129" s="332">
        <v>30</v>
      </c>
      <c r="E129" s="332">
        <v>400</v>
      </c>
      <c r="F129" s="333">
        <v>0</v>
      </c>
      <c r="G129" s="333">
        <v>430</v>
      </c>
    </row>
    <row r="130" spans="2:7" ht="15.95" customHeight="1" x14ac:dyDescent="0.25">
      <c r="B130" s="152" t="s">
        <v>102</v>
      </c>
      <c r="C130" s="332">
        <v>17595</v>
      </c>
      <c r="D130" s="332">
        <v>1182</v>
      </c>
      <c r="E130" s="332">
        <v>16413</v>
      </c>
      <c r="F130" s="333">
        <v>0</v>
      </c>
      <c r="G130" s="333">
        <v>17595</v>
      </c>
    </row>
    <row r="131" spans="2:7" ht="15.95" customHeight="1" x14ac:dyDescent="0.25">
      <c r="B131" s="152" t="s">
        <v>103</v>
      </c>
      <c r="C131" s="332">
        <v>21063</v>
      </c>
      <c r="D131" s="332">
        <v>1526</v>
      </c>
      <c r="E131" s="332">
        <v>19537</v>
      </c>
      <c r="F131" s="333">
        <v>0</v>
      </c>
      <c r="G131" s="333">
        <v>21063</v>
      </c>
    </row>
    <row r="132" spans="2:7" ht="15.95" customHeight="1" x14ac:dyDescent="0.25">
      <c r="B132" s="152" t="s">
        <v>143</v>
      </c>
      <c r="C132" s="332">
        <v>348362</v>
      </c>
      <c r="D132" s="332">
        <v>63192</v>
      </c>
      <c r="E132" s="332">
        <v>285170</v>
      </c>
      <c r="F132" s="333">
        <v>14</v>
      </c>
      <c r="G132" s="333">
        <v>348348</v>
      </c>
    </row>
    <row r="133" spans="2:7" ht="15.95" customHeight="1" x14ac:dyDescent="0.25">
      <c r="B133" s="152"/>
      <c r="C133" s="332"/>
      <c r="D133" s="332"/>
      <c r="E133" s="332"/>
      <c r="F133" s="333"/>
      <c r="G133" s="333"/>
    </row>
    <row r="134" spans="2:7" ht="15.95" customHeight="1" x14ac:dyDescent="0.25">
      <c r="B134" s="334" t="s">
        <v>516</v>
      </c>
      <c r="C134" s="337" t="s">
        <v>516</v>
      </c>
      <c r="D134" s="337" t="s">
        <v>516</v>
      </c>
      <c r="E134" s="333" t="s">
        <v>516</v>
      </c>
      <c r="F134" s="333" t="s">
        <v>516</v>
      </c>
      <c r="G134" s="333" t="s">
        <v>516</v>
      </c>
    </row>
    <row r="135" spans="2:7" ht="15.95" customHeight="1" x14ac:dyDescent="0.25">
      <c r="B135" s="329" t="s">
        <v>529</v>
      </c>
      <c r="C135" s="330">
        <v>70748</v>
      </c>
      <c r="D135" s="330">
        <v>3217</v>
      </c>
      <c r="E135" s="330">
        <v>67531</v>
      </c>
      <c r="F135" s="331">
        <v>3649</v>
      </c>
      <c r="G135" s="331">
        <v>67099</v>
      </c>
    </row>
    <row r="136" spans="2:7" ht="15.95" customHeight="1" x14ac:dyDescent="0.25">
      <c r="B136" s="152" t="s">
        <v>105</v>
      </c>
      <c r="C136" s="332">
        <v>605</v>
      </c>
      <c r="D136" s="332">
        <v>38</v>
      </c>
      <c r="E136" s="332">
        <v>567</v>
      </c>
      <c r="F136" s="333">
        <v>0</v>
      </c>
      <c r="G136" s="333">
        <v>605</v>
      </c>
    </row>
    <row r="137" spans="2:7" ht="15.95" customHeight="1" x14ac:dyDescent="0.25">
      <c r="B137" s="152" t="s">
        <v>106</v>
      </c>
      <c r="C137" s="332">
        <v>12434</v>
      </c>
      <c r="D137" s="332">
        <v>388</v>
      </c>
      <c r="E137" s="332">
        <v>12046</v>
      </c>
      <c r="F137" s="333">
        <v>422</v>
      </c>
      <c r="G137" s="333">
        <v>12012</v>
      </c>
    </row>
    <row r="138" spans="2:7" ht="15.95" customHeight="1" x14ac:dyDescent="0.25">
      <c r="B138" s="152" t="s">
        <v>143</v>
      </c>
      <c r="C138" s="332">
        <v>57709</v>
      </c>
      <c r="D138" s="332">
        <v>2791</v>
      </c>
      <c r="E138" s="332">
        <v>54918</v>
      </c>
      <c r="F138" s="333">
        <v>3227</v>
      </c>
      <c r="G138" s="333">
        <v>54482</v>
      </c>
    </row>
    <row r="139" spans="2:7" ht="15.95" customHeight="1" x14ac:dyDescent="0.25">
      <c r="B139" s="152"/>
      <c r="C139" s="332"/>
      <c r="D139" s="332"/>
      <c r="E139" s="332"/>
      <c r="F139" s="333"/>
      <c r="G139" s="333"/>
    </row>
    <row r="140" spans="2:7" ht="15.95" customHeight="1" x14ac:dyDescent="0.25">
      <c r="B140" s="334" t="s">
        <v>516</v>
      </c>
      <c r="C140" s="337" t="s">
        <v>516</v>
      </c>
      <c r="D140" s="337" t="s">
        <v>516</v>
      </c>
      <c r="E140" s="333" t="s">
        <v>516</v>
      </c>
      <c r="F140" s="333" t="s">
        <v>516</v>
      </c>
      <c r="G140" s="333" t="s">
        <v>516</v>
      </c>
    </row>
    <row r="141" spans="2:7" ht="15.95" customHeight="1" x14ac:dyDescent="0.25">
      <c r="B141" s="329" t="s">
        <v>530</v>
      </c>
      <c r="C141" s="330">
        <v>37082</v>
      </c>
      <c r="D141" s="330">
        <v>2220</v>
      </c>
      <c r="E141" s="330">
        <v>34862</v>
      </c>
      <c r="F141" s="331">
        <v>2326</v>
      </c>
      <c r="G141" s="331">
        <v>34756</v>
      </c>
    </row>
    <row r="142" spans="2:7" ht="15.95" customHeight="1" x14ac:dyDescent="0.25">
      <c r="B142" s="152" t="s">
        <v>108</v>
      </c>
      <c r="C142" s="332">
        <v>7986</v>
      </c>
      <c r="D142" s="332">
        <v>349</v>
      </c>
      <c r="E142" s="332">
        <v>7637</v>
      </c>
      <c r="F142" s="333">
        <v>0</v>
      </c>
      <c r="G142" s="333">
        <v>7986</v>
      </c>
    </row>
    <row r="143" spans="2:7" ht="15.95" customHeight="1" x14ac:dyDescent="0.25">
      <c r="B143" s="152" t="s">
        <v>143</v>
      </c>
      <c r="C143" s="332">
        <v>29096</v>
      </c>
      <c r="D143" s="332">
        <v>1871</v>
      </c>
      <c r="E143" s="332">
        <v>27225</v>
      </c>
      <c r="F143" s="333">
        <v>2326</v>
      </c>
      <c r="G143" s="333">
        <v>26770</v>
      </c>
    </row>
    <row r="144" spans="2:7" ht="15.95" customHeight="1" x14ac:dyDescent="0.25">
      <c r="B144" s="152"/>
      <c r="C144" s="332"/>
      <c r="D144" s="332"/>
      <c r="E144" s="332"/>
      <c r="F144" s="333"/>
      <c r="G144" s="333"/>
    </row>
    <row r="145" spans="2:7" ht="15.95" customHeight="1" x14ac:dyDescent="0.25">
      <c r="B145" s="334" t="s">
        <v>516</v>
      </c>
      <c r="C145" s="337" t="s">
        <v>516</v>
      </c>
      <c r="D145" s="337" t="s">
        <v>516</v>
      </c>
      <c r="E145" s="333" t="s">
        <v>516</v>
      </c>
      <c r="F145" s="333" t="s">
        <v>516</v>
      </c>
      <c r="G145" s="333" t="s">
        <v>516</v>
      </c>
    </row>
    <row r="146" spans="2:7" ht="15.95" customHeight="1" x14ac:dyDescent="0.25">
      <c r="B146" s="329" t="s">
        <v>531</v>
      </c>
      <c r="C146" s="330">
        <v>16663</v>
      </c>
      <c r="D146" s="330">
        <v>241</v>
      </c>
      <c r="E146" s="330">
        <v>16422</v>
      </c>
      <c r="F146" s="331">
        <v>1678</v>
      </c>
      <c r="G146" s="331">
        <v>14985</v>
      </c>
    </row>
    <row r="147" spans="2:7" ht="15.95" customHeight="1" x14ac:dyDescent="0.25">
      <c r="B147" s="152" t="s">
        <v>110</v>
      </c>
      <c r="C147" s="332">
        <v>1726</v>
      </c>
      <c r="D147" s="332">
        <v>-2</v>
      </c>
      <c r="E147" s="332">
        <v>1728</v>
      </c>
      <c r="F147" s="333">
        <v>0</v>
      </c>
      <c r="G147" s="333">
        <v>1726</v>
      </c>
    </row>
    <row r="148" spans="2:7" ht="15.95" customHeight="1" x14ac:dyDescent="0.25">
      <c r="B148" s="152" t="s">
        <v>111</v>
      </c>
      <c r="C148" s="332">
        <v>169</v>
      </c>
      <c r="D148" s="332">
        <v>0</v>
      </c>
      <c r="E148" s="332">
        <v>169</v>
      </c>
      <c r="F148" s="333">
        <v>0</v>
      </c>
      <c r="G148" s="333">
        <v>169</v>
      </c>
    </row>
    <row r="149" spans="2:7" ht="15.95" customHeight="1" x14ac:dyDescent="0.25">
      <c r="B149" s="152" t="s">
        <v>143</v>
      </c>
      <c r="C149" s="332">
        <v>14768</v>
      </c>
      <c r="D149" s="332">
        <v>243</v>
      </c>
      <c r="E149" s="332">
        <v>14525</v>
      </c>
      <c r="F149" s="333">
        <v>1678</v>
      </c>
      <c r="G149" s="333">
        <v>13090</v>
      </c>
    </row>
    <row r="150" spans="2:7" ht="15.95" customHeight="1" x14ac:dyDescent="0.25">
      <c r="B150" s="152"/>
      <c r="C150" s="332"/>
      <c r="D150" s="332"/>
      <c r="E150" s="332"/>
      <c r="F150" s="333"/>
      <c r="G150" s="333"/>
    </row>
    <row r="151" spans="2:7" ht="15.95" customHeight="1" x14ac:dyDescent="0.25">
      <c r="B151" s="329" t="s">
        <v>516</v>
      </c>
      <c r="C151" s="332" t="s">
        <v>516</v>
      </c>
      <c r="D151" s="332" t="s">
        <v>516</v>
      </c>
      <c r="E151" s="332" t="s">
        <v>516</v>
      </c>
      <c r="F151" s="333" t="s">
        <v>516</v>
      </c>
      <c r="G151" s="333" t="s">
        <v>516</v>
      </c>
    </row>
    <row r="152" spans="2:7" ht="15.95" customHeight="1" x14ac:dyDescent="0.25">
      <c r="B152" s="329" t="s">
        <v>532</v>
      </c>
      <c r="C152" s="330">
        <v>982080</v>
      </c>
      <c r="D152" s="330">
        <v>117817</v>
      </c>
      <c r="E152" s="330">
        <v>864263</v>
      </c>
      <c r="F152" s="331">
        <v>590</v>
      </c>
      <c r="G152" s="331">
        <v>981490</v>
      </c>
    </row>
    <row r="153" spans="2:7" ht="15.95" customHeight="1" x14ac:dyDescent="0.25">
      <c r="B153" s="152" t="s">
        <v>113</v>
      </c>
      <c r="C153" s="332">
        <v>13824</v>
      </c>
      <c r="D153" s="332">
        <v>1169</v>
      </c>
      <c r="E153" s="332">
        <v>12655</v>
      </c>
      <c r="F153" s="333">
        <v>0</v>
      </c>
      <c r="G153" s="333">
        <v>13824</v>
      </c>
    </row>
    <row r="154" spans="2:7" ht="15.95" customHeight="1" x14ac:dyDescent="0.25">
      <c r="B154" s="152" t="s">
        <v>114</v>
      </c>
      <c r="C154" s="332">
        <v>1419</v>
      </c>
      <c r="D154" s="332">
        <v>-6</v>
      </c>
      <c r="E154" s="332">
        <v>1425</v>
      </c>
      <c r="F154" s="333">
        <v>0</v>
      </c>
      <c r="G154" s="333">
        <v>1419</v>
      </c>
    </row>
    <row r="155" spans="2:7" ht="15.95" customHeight="1" x14ac:dyDescent="0.25">
      <c r="B155" s="152" t="s">
        <v>115</v>
      </c>
      <c r="C155" s="332">
        <v>936250</v>
      </c>
      <c r="D155" s="332">
        <v>114466</v>
      </c>
      <c r="E155" s="332">
        <v>821784</v>
      </c>
      <c r="F155" s="333">
        <v>590</v>
      </c>
      <c r="G155" s="333">
        <v>935660</v>
      </c>
    </row>
    <row r="156" spans="2:7" ht="15.95" customHeight="1" x14ac:dyDescent="0.25">
      <c r="B156" s="152" t="s">
        <v>116</v>
      </c>
      <c r="C156" s="332">
        <v>23394</v>
      </c>
      <c r="D156" s="332">
        <v>2032</v>
      </c>
      <c r="E156" s="332">
        <v>21362</v>
      </c>
      <c r="F156" s="333">
        <v>0</v>
      </c>
      <c r="G156" s="333">
        <v>23394</v>
      </c>
    </row>
    <row r="157" spans="2:7" ht="15.95" customHeight="1" x14ac:dyDescent="0.25">
      <c r="B157" s="152" t="s">
        <v>117</v>
      </c>
      <c r="C157" s="332">
        <v>7193</v>
      </c>
      <c r="D157" s="332">
        <v>156</v>
      </c>
      <c r="E157" s="332">
        <v>7037</v>
      </c>
      <c r="F157" s="333">
        <v>0</v>
      </c>
      <c r="G157" s="333">
        <v>7193</v>
      </c>
    </row>
    <row r="158" spans="2:7" ht="15.95" customHeight="1" x14ac:dyDescent="0.25">
      <c r="B158" s="152"/>
      <c r="C158" s="332"/>
      <c r="D158" s="332"/>
      <c r="E158" s="332"/>
      <c r="F158" s="333"/>
      <c r="G158" s="333"/>
    </row>
    <row r="159" spans="2:7" ht="15.95" customHeight="1" x14ac:dyDescent="0.25">
      <c r="B159" s="334" t="s">
        <v>516</v>
      </c>
      <c r="C159" s="332" t="s">
        <v>516</v>
      </c>
      <c r="D159" s="332" t="s">
        <v>516</v>
      </c>
      <c r="E159" s="332" t="s">
        <v>516</v>
      </c>
      <c r="F159" s="333" t="s">
        <v>516</v>
      </c>
      <c r="G159" s="333" t="s">
        <v>516</v>
      </c>
    </row>
    <row r="160" spans="2:7" ht="15.95" customHeight="1" x14ac:dyDescent="0.25">
      <c r="B160" s="329" t="s">
        <v>533</v>
      </c>
      <c r="C160" s="330">
        <v>323714</v>
      </c>
      <c r="D160" s="330">
        <v>26095</v>
      </c>
      <c r="E160" s="330">
        <v>297619</v>
      </c>
      <c r="F160" s="331">
        <v>2353</v>
      </c>
      <c r="G160" s="331">
        <v>321361</v>
      </c>
    </row>
    <row r="161" spans="2:7" ht="15.95" customHeight="1" x14ac:dyDescent="0.25">
      <c r="B161" s="152" t="s">
        <v>119</v>
      </c>
      <c r="C161" s="332">
        <v>1782</v>
      </c>
      <c r="D161" s="332">
        <v>84</v>
      </c>
      <c r="E161" s="332">
        <v>1698</v>
      </c>
      <c r="F161" s="333">
        <v>0</v>
      </c>
      <c r="G161" s="333">
        <v>1782</v>
      </c>
    </row>
    <row r="162" spans="2:7" ht="15.95" customHeight="1" x14ac:dyDescent="0.25">
      <c r="B162" s="152" t="s">
        <v>120</v>
      </c>
      <c r="C162" s="332">
        <v>55498</v>
      </c>
      <c r="D162" s="332">
        <v>3575</v>
      </c>
      <c r="E162" s="332">
        <v>51923</v>
      </c>
      <c r="F162" s="333">
        <v>22</v>
      </c>
      <c r="G162" s="333">
        <v>55476</v>
      </c>
    </row>
    <row r="163" spans="2:7" ht="15.95" customHeight="1" x14ac:dyDescent="0.25">
      <c r="B163" s="152" t="s">
        <v>143</v>
      </c>
      <c r="C163" s="332">
        <v>266434</v>
      </c>
      <c r="D163" s="332">
        <v>22436</v>
      </c>
      <c r="E163" s="332">
        <v>243998</v>
      </c>
      <c r="F163" s="333">
        <v>2331</v>
      </c>
      <c r="G163" s="333">
        <v>264103</v>
      </c>
    </row>
    <row r="164" spans="2:7" ht="15.95" customHeight="1" x14ac:dyDescent="0.25">
      <c r="B164" s="152"/>
      <c r="C164" s="332"/>
      <c r="D164" s="332"/>
      <c r="E164" s="332"/>
      <c r="F164" s="333"/>
      <c r="G164" s="333"/>
    </row>
    <row r="165" spans="2:7" ht="15.95" customHeight="1" x14ac:dyDescent="0.25">
      <c r="B165" s="334" t="s">
        <v>516</v>
      </c>
      <c r="C165" s="337" t="s">
        <v>516</v>
      </c>
      <c r="D165" s="337" t="s">
        <v>516</v>
      </c>
      <c r="E165" s="333" t="s">
        <v>516</v>
      </c>
      <c r="F165" s="333" t="s">
        <v>516</v>
      </c>
      <c r="G165" s="333" t="s">
        <v>516</v>
      </c>
    </row>
    <row r="166" spans="2:7" ht="15.95" customHeight="1" x14ac:dyDescent="0.25">
      <c r="B166" s="329" t="s">
        <v>534</v>
      </c>
      <c r="C166" s="330">
        <v>114173</v>
      </c>
      <c r="D166" s="330">
        <v>18477</v>
      </c>
      <c r="E166" s="330">
        <v>95696</v>
      </c>
      <c r="F166" s="331">
        <v>0</v>
      </c>
      <c r="G166" s="331">
        <v>114173</v>
      </c>
    </row>
    <row r="167" spans="2:7" ht="15.95" customHeight="1" x14ac:dyDescent="0.25">
      <c r="B167" s="152" t="s">
        <v>122</v>
      </c>
      <c r="C167" s="332">
        <v>382</v>
      </c>
      <c r="D167" s="332">
        <v>44</v>
      </c>
      <c r="E167" s="332">
        <v>338</v>
      </c>
      <c r="F167" s="333">
        <v>0</v>
      </c>
      <c r="G167" s="333">
        <v>382</v>
      </c>
    </row>
    <row r="168" spans="2:7" ht="15.95" customHeight="1" x14ac:dyDescent="0.25">
      <c r="B168" s="152" t="s">
        <v>123</v>
      </c>
      <c r="C168" s="332">
        <v>3507</v>
      </c>
      <c r="D168" s="332">
        <v>831</v>
      </c>
      <c r="E168" s="332">
        <v>2676</v>
      </c>
      <c r="F168" s="333">
        <v>0</v>
      </c>
      <c r="G168" s="333">
        <v>3507</v>
      </c>
    </row>
    <row r="169" spans="2:7" ht="15.95" customHeight="1" x14ac:dyDescent="0.25">
      <c r="B169" s="152" t="s">
        <v>124</v>
      </c>
      <c r="C169" s="332">
        <v>4700</v>
      </c>
      <c r="D169" s="332">
        <v>276</v>
      </c>
      <c r="E169" s="332">
        <v>4424</v>
      </c>
      <c r="F169" s="333">
        <v>0</v>
      </c>
      <c r="G169" s="333">
        <v>4700</v>
      </c>
    </row>
    <row r="170" spans="2:7" ht="15.95" customHeight="1" x14ac:dyDescent="0.25">
      <c r="B170" s="152" t="s">
        <v>125</v>
      </c>
      <c r="C170" s="332">
        <v>6</v>
      </c>
      <c r="D170" s="332">
        <v>-10</v>
      </c>
      <c r="E170" s="332">
        <v>16</v>
      </c>
      <c r="F170" s="333">
        <v>0</v>
      </c>
      <c r="G170" s="333">
        <v>6</v>
      </c>
    </row>
    <row r="171" spans="2:7" ht="15.95" customHeight="1" x14ac:dyDescent="0.25">
      <c r="B171" s="152" t="s">
        <v>126</v>
      </c>
      <c r="C171" s="332">
        <v>89437</v>
      </c>
      <c r="D171" s="332">
        <v>14257</v>
      </c>
      <c r="E171" s="332">
        <v>75180</v>
      </c>
      <c r="F171" s="333">
        <v>0</v>
      </c>
      <c r="G171" s="333">
        <v>89437</v>
      </c>
    </row>
    <row r="172" spans="2:7" ht="15.95" customHeight="1" x14ac:dyDescent="0.25">
      <c r="B172" s="152" t="s">
        <v>143</v>
      </c>
      <c r="C172" s="332">
        <v>16141</v>
      </c>
      <c r="D172" s="332">
        <v>3079</v>
      </c>
      <c r="E172" s="332">
        <v>13062</v>
      </c>
      <c r="F172" s="333">
        <v>0</v>
      </c>
      <c r="G172" s="333">
        <v>16141</v>
      </c>
    </row>
    <row r="173" spans="2:7" ht="15.95" customHeight="1" x14ac:dyDescent="0.25">
      <c r="B173" s="152"/>
      <c r="C173" s="332"/>
      <c r="D173" s="332"/>
      <c r="E173" s="332"/>
      <c r="F173" s="333"/>
      <c r="G173" s="333"/>
    </row>
    <row r="174" spans="2:7" ht="15.95" customHeight="1" x14ac:dyDescent="0.25">
      <c r="B174" s="334" t="s">
        <v>516</v>
      </c>
      <c r="C174" s="337" t="s">
        <v>516</v>
      </c>
      <c r="D174" s="337" t="s">
        <v>516</v>
      </c>
      <c r="E174" s="333" t="s">
        <v>516</v>
      </c>
      <c r="F174" s="333" t="s">
        <v>516</v>
      </c>
      <c r="G174" s="333" t="s">
        <v>516</v>
      </c>
    </row>
    <row r="175" spans="2:7" ht="15.95" customHeight="1" x14ac:dyDescent="0.25">
      <c r="B175" s="329" t="s">
        <v>535</v>
      </c>
      <c r="C175" s="330">
        <v>11864</v>
      </c>
      <c r="D175" s="330">
        <v>315</v>
      </c>
      <c r="E175" s="330">
        <v>11549</v>
      </c>
      <c r="F175" s="331">
        <v>1252</v>
      </c>
      <c r="G175" s="331">
        <v>10612</v>
      </c>
    </row>
    <row r="176" spans="2:7" ht="15.95" customHeight="1" x14ac:dyDescent="0.25">
      <c r="B176" s="152" t="s">
        <v>128</v>
      </c>
      <c r="C176" s="332">
        <v>2350</v>
      </c>
      <c r="D176" s="332">
        <v>119</v>
      </c>
      <c r="E176" s="332">
        <v>2231</v>
      </c>
      <c r="F176" s="333">
        <v>0</v>
      </c>
      <c r="G176" s="333">
        <v>2350</v>
      </c>
    </row>
    <row r="177" spans="2:7" ht="15.95" customHeight="1" x14ac:dyDescent="0.25">
      <c r="B177" s="152" t="s">
        <v>129</v>
      </c>
      <c r="C177" s="332">
        <v>2640</v>
      </c>
      <c r="D177" s="332">
        <v>-138</v>
      </c>
      <c r="E177" s="332">
        <v>2778</v>
      </c>
      <c r="F177" s="333">
        <v>987</v>
      </c>
      <c r="G177" s="333">
        <v>1653</v>
      </c>
    </row>
    <row r="178" spans="2:7" ht="15.95" customHeight="1" x14ac:dyDescent="0.25">
      <c r="B178" s="152" t="s">
        <v>143</v>
      </c>
      <c r="C178" s="332">
        <v>6874</v>
      </c>
      <c r="D178" s="332">
        <v>334</v>
      </c>
      <c r="E178" s="332">
        <v>6540</v>
      </c>
      <c r="F178" s="333">
        <v>265</v>
      </c>
      <c r="G178" s="333">
        <v>6609</v>
      </c>
    </row>
    <row r="179" spans="2:7" ht="15.95" customHeight="1" x14ac:dyDescent="0.25">
      <c r="B179" s="152"/>
      <c r="C179" s="332"/>
      <c r="D179" s="332"/>
      <c r="E179" s="332"/>
      <c r="F179" s="333"/>
      <c r="G179" s="333"/>
    </row>
    <row r="180" spans="2:7" ht="15.95" customHeight="1" x14ac:dyDescent="0.25">
      <c r="B180" s="334" t="s">
        <v>516</v>
      </c>
      <c r="C180" s="337" t="s">
        <v>516</v>
      </c>
      <c r="D180" s="337" t="s">
        <v>516</v>
      </c>
      <c r="E180" s="333" t="s">
        <v>516</v>
      </c>
      <c r="F180" s="333" t="s">
        <v>516</v>
      </c>
      <c r="G180" s="333" t="s">
        <v>516</v>
      </c>
    </row>
    <row r="181" spans="2:7" ht="15.95" customHeight="1" x14ac:dyDescent="0.25">
      <c r="B181" s="329" t="s">
        <v>536</v>
      </c>
      <c r="C181" s="330">
        <v>46745</v>
      </c>
      <c r="D181" s="330">
        <v>356</v>
      </c>
      <c r="E181" s="330">
        <v>46389</v>
      </c>
      <c r="F181" s="331">
        <v>3552</v>
      </c>
      <c r="G181" s="331">
        <v>43193</v>
      </c>
    </row>
    <row r="182" spans="2:7" ht="15.95" customHeight="1" x14ac:dyDescent="0.25">
      <c r="B182" s="152" t="s">
        <v>131</v>
      </c>
      <c r="C182" s="332">
        <v>3221</v>
      </c>
      <c r="D182" s="332">
        <v>-431</v>
      </c>
      <c r="E182" s="332">
        <v>3652</v>
      </c>
      <c r="F182" s="333">
        <v>918</v>
      </c>
      <c r="G182" s="333">
        <v>2303</v>
      </c>
    </row>
    <row r="183" spans="2:7" ht="15.95" customHeight="1" x14ac:dyDescent="0.25">
      <c r="B183" s="152" t="s">
        <v>132</v>
      </c>
      <c r="C183" s="332">
        <v>611</v>
      </c>
      <c r="D183" s="332">
        <v>9</v>
      </c>
      <c r="E183" s="332">
        <v>602</v>
      </c>
      <c r="F183" s="333">
        <v>0</v>
      </c>
      <c r="G183" s="333">
        <v>611</v>
      </c>
    </row>
    <row r="184" spans="2:7" ht="15.95" customHeight="1" x14ac:dyDescent="0.25">
      <c r="B184" s="152" t="s">
        <v>133</v>
      </c>
      <c r="C184" s="332">
        <v>1667</v>
      </c>
      <c r="D184" s="332">
        <v>207</v>
      </c>
      <c r="E184" s="332">
        <v>1460</v>
      </c>
      <c r="F184" s="333">
        <v>0</v>
      </c>
      <c r="G184" s="333">
        <v>1667</v>
      </c>
    </row>
    <row r="185" spans="2:7" ht="15.95" customHeight="1" x14ac:dyDescent="0.25">
      <c r="B185" s="152" t="s">
        <v>134</v>
      </c>
      <c r="C185" s="332">
        <v>1880</v>
      </c>
      <c r="D185" s="332">
        <v>126</v>
      </c>
      <c r="E185" s="332">
        <v>1754</v>
      </c>
      <c r="F185" s="333">
        <v>0</v>
      </c>
      <c r="G185" s="333">
        <v>1880</v>
      </c>
    </row>
    <row r="186" spans="2:7" ht="15.95" customHeight="1" x14ac:dyDescent="0.25">
      <c r="B186" s="152" t="s">
        <v>135</v>
      </c>
      <c r="C186" s="332">
        <v>3467</v>
      </c>
      <c r="D186" s="332">
        <v>463</v>
      </c>
      <c r="E186" s="332">
        <v>3004</v>
      </c>
      <c r="F186" s="333">
        <v>0</v>
      </c>
      <c r="G186" s="333">
        <v>3467</v>
      </c>
    </row>
    <row r="187" spans="2:7" ht="15.95" customHeight="1" x14ac:dyDescent="0.25">
      <c r="B187" s="152" t="s">
        <v>136</v>
      </c>
      <c r="C187" s="332">
        <v>7919</v>
      </c>
      <c r="D187" s="332">
        <v>-53</v>
      </c>
      <c r="E187" s="332">
        <v>7972</v>
      </c>
      <c r="F187" s="333">
        <v>403</v>
      </c>
      <c r="G187" s="333">
        <v>7516</v>
      </c>
    </row>
    <row r="188" spans="2:7" ht="15.95" customHeight="1" x14ac:dyDescent="0.25">
      <c r="B188" s="152" t="s">
        <v>143</v>
      </c>
      <c r="C188" s="332">
        <v>27980</v>
      </c>
      <c r="D188" s="332">
        <v>35</v>
      </c>
      <c r="E188" s="332">
        <v>27945</v>
      </c>
      <c r="F188" s="333">
        <v>2231</v>
      </c>
      <c r="G188" s="333">
        <v>25749</v>
      </c>
    </row>
    <row r="189" spans="2:7" ht="15.95" customHeight="1" x14ac:dyDescent="0.25">
      <c r="B189" s="152"/>
      <c r="C189" s="332"/>
      <c r="D189" s="332"/>
      <c r="E189" s="332"/>
      <c r="F189" s="333"/>
      <c r="G189" s="333"/>
    </row>
    <row r="190" spans="2:7" ht="15.95" customHeight="1" x14ac:dyDescent="0.25">
      <c r="B190" s="334" t="s">
        <v>516</v>
      </c>
      <c r="C190" s="337" t="s">
        <v>516</v>
      </c>
      <c r="D190" s="337" t="s">
        <v>516</v>
      </c>
      <c r="E190" s="333" t="s">
        <v>516</v>
      </c>
      <c r="F190" s="333" t="s">
        <v>516</v>
      </c>
      <c r="G190" s="333" t="s">
        <v>516</v>
      </c>
    </row>
    <row r="191" spans="2:7" ht="15.95" customHeight="1" x14ac:dyDescent="0.25">
      <c r="B191" s="329" t="s">
        <v>537</v>
      </c>
      <c r="C191" s="330">
        <v>18269</v>
      </c>
      <c r="D191" s="330">
        <v>1330</v>
      </c>
      <c r="E191" s="330">
        <v>16939</v>
      </c>
      <c r="F191" s="331">
        <v>777</v>
      </c>
      <c r="G191" s="331">
        <v>17492</v>
      </c>
    </row>
    <row r="192" spans="2:7" ht="15.95" customHeight="1" x14ac:dyDescent="0.25">
      <c r="B192" s="152" t="s">
        <v>138</v>
      </c>
      <c r="C192" s="332">
        <v>542</v>
      </c>
      <c r="D192" s="332">
        <v>86</v>
      </c>
      <c r="E192" s="332">
        <v>456</v>
      </c>
      <c r="F192" s="333">
        <v>0</v>
      </c>
      <c r="G192" s="333">
        <v>542</v>
      </c>
    </row>
    <row r="193" spans="2:7" ht="15.95" customHeight="1" x14ac:dyDescent="0.25">
      <c r="B193" s="152" t="s">
        <v>139</v>
      </c>
      <c r="C193" s="332">
        <v>389</v>
      </c>
      <c r="D193" s="332">
        <v>111</v>
      </c>
      <c r="E193" s="332">
        <v>278</v>
      </c>
      <c r="F193" s="333">
        <v>0</v>
      </c>
      <c r="G193" s="333">
        <v>389</v>
      </c>
    </row>
    <row r="194" spans="2:7" ht="15.95" customHeight="1" x14ac:dyDescent="0.25">
      <c r="B194" s="152" t="s">
        <v>140</v>
      </c>
      <c r="C194" s="332">
        <v>2234</v>
      </c>
      <c r="D194" s="332">
        <v>235</v>
      </c>
      <c r="E194" s="332">
        <v>1999</v>
      </c>
      <c r="F194" s="333">
        <v>0</v>
      </c>
      <c r="G194" s="333">
        <v>2234</v>
      </c>
    </row>
    <row r="195" spans="2:7" ht="15.95" customHeight="1" x14ac:dyDescent="0.25">
      <c r="B195" s="152" t="s">
        <v>143</v>
      </c>
      <c r="C195" s="332">
        <v>15104</v>
      </c>
      <c r="D195" s="332">
        <v>898</v>
      </c>
      <c r="E195" s="332">
        <v>14206</v>
      </c>
      <c r="F195" s="333">
        <v>777</v>
      </c>
      <c r="G195" s="333">
        <v>14327</v>
      </c>
    </row>
    <row r="196" spans="2:7" ht="15.95" customHeight="1" x14ac:dyDescent="0.25">
      <c r="B196" s="152"/>
      <c r="C196" s="332"/>
      <c r="D196" s="332"/>
      <c r="E196" s="332"/>
      <c r="F196" s="333"/>
      <c r="G196" s="333"/>
    </row>
    <row r="197" spans="2:7" ht="15.95" customHeight="1" x14ac:dyDescent="0.25">
      <c r="B197" s="334" t="s">
        <v>516</v>
      </c>
      <c r="C197" s="337" t="s">
        <v>516</v>
      </c>
      <c r="D197" s="337" t="s">
        <v>516</v>
      </c>
      <c r="E197" s="333" t="s">
        <v>516</v>
      </c>
      <c r="F197" s="333" t="s">
        <v>516</v>
      </c>
      <c r="G197" s="333" t="s">
        <v>516</v>
      </c>
    </row>
    <row r="198" spans="2:7" ht="15.95" customHeight="1" x14ac:dyDescent="0.25">
      <c r="B198" s="329" t="s">
        <v>538</v>
      </c>
      <c r="C198" s="330">
        <v>13609</v>
      </c>
      <c r="D198" s="330">
        <v>725</v>
      </c>
      <c r="E198" s="330">
        <v>12884</v>
      </c>
      <c r="F198" s="331">
        <v>958</v>
      </c>
      <c r="G198" s="331">
        <v>12651</v>
      </c>
    </row>
    <row r="199" spans="2:7" ht="15.95" customHeight="1" x14ac:dyDescent="0.25">
      <c r="B199" s="152" t="s">
        <v>142</v>
      </c>
      <c r="C199" s="332">
        <v>1778</v>
      </c>
      <c r="D199" s="332">
        <v>98</v>
      </c>
      <c r="E199" s="332">
        <v>1680</v>
      </c>
      <c r="F199" s="333">
        <v>0</v>
      </c>
      <c r="G199" s="333">
        <v>1778</v>
      </c>
    </row>
    <row r="200" spans="2:7" ht="15.95" customHeight="1" x14ac:dyDescent="0.25">
      <c r="B200" s="152" t="s">
        <v>143</v>
      </c>
      <c r="C200" s="332">
        <v>11831</v>
      </c>
      <c r="D200" s="332">
        <v>627</v>
      </c>
      <c r="E200" s="332">
        <v>11204</v>
      </c>
      <c r="F200" s="333">
        <v>958</v>
      </c>
      <c r="G200" s="333">
        <v>10873</v>
      </c>
    </row>
    <row r="201" spans="2:7" ht="15.95" customHeight="1" x14ac:dyDescent="0.25">
      <c r="B201" s="152"/>
      <c r="C201" s="332"/>
      <c r="D201" s="332"/>
      <c r="E201" s="332"/>
      <c r="F201" s="333"/>
      <c r="G201" s="333"/>
    </row>
    <row r="202" spans="2:7" ht="15.95" customHeight="1" x14ac:dyDescent="0.25">
      <c r="B202" s="334" t="s">
        <v>516</v>
      </c>
      <c r="C202" s="337" t="s">
        <v>516</v>
      </c>
      <c r="D202" s="337" t="s">
        <v>516</v>
      </c>
      <c r="E202" s="333" t="s">
        <v>516</v>
      </c>
      <c r="F202" s="333" t="s">
        <v>516</v>
      </c>
      <c r="G202" s="333" t="s">
        <v>516</v>
      </c>
    </row>
    <row r="203" spans="2:7" ht="15.95" customHeight="1" x14ac:dyDescent="0.25">
      <c r="B203" s="329" t="s">
        <v>539</v>
      </c>
      <c r="C203" s="330">
        <v>14724</v>
      </c>
      <c r="D203" s="330">
        <v>-1139</v>
      </c>
      <c r="E203" s="330">
        <v>15863</v>
      </c>
      <c r="F203" s="331">
        <v>1088</v>
      </c>
      <c r="G203" s="331">
        <v>13636</v>
      </c>
    </row>
    <row r="204" spans="2:7" ht="15.95" customHeight="1" x14ac:dyDescent="0.25">
      <c r="B204" s="152" t="s">
        <v>145</v>
      </c>
      <c r="C204" s="332">
        <v>3741</v>
      </c>
      <c r="D204" s="332">
        <v>296</v>
      </c>
      <c r="E204" s="332">
        <v>3445</v>
      </c>
      <c r="F204" s="333">
        <v>0</v>
      </c>
      <c r="G204" s="333">
        <v>3741</v>
      </c>
    </row>
    <row r="205" spans="2:7" ht="15.95" customHeight="1" x14ac:dyDescent="0.25">
      <c r="B205" s="152" t="s">
        <v>146</v>
      </c>
      <c r="C205" s="332">
        <v>1992</v>
      </c>
      <c r="D205" s="332">
        <v>11</v>
      </c>
      <c r="E205" s="332">
        <v>1981</v>
      </c>
      <c r="F205" s="333">
        <v>0</v>
      </c>
      <c r="G205" s="333">
        <v>1992</v>
      </c>
    </row>
    <row r="206" spans="2:7" ht="15.95" customHeight="1" x14ac:dyDescent="0.25">
      <c r="B206" s="152" t="s">
        <v>143</v>
      </c>
      <c r="C206" s="332">
        <v>8991</v>
      </c>
      <c r="D206" s="332">
        <v>-1446</v>
      </c>
      <c r="E206" s="332">
        <v>10437</v>
      </c>
      <c r="F206" s="333">
        <v>1088</v>
      </c>
      <c r="G206" s="333">
        <v>7903</v>
      </c>
    </row>
    <row r="207" spans="2:7" ht="15.95" customHeight="1" x14ac:dyDescent="0.25">
      <c r="B207" s="152"/>
      <c r="C207" s="332"/>
      <c r="D207" s="332"/>
      <c r="E207" s="332"/>
      <c r="F207" s="333"/>
      <c r="G207" s="333"/>
    </row>
    <row r="208" spans="2:7" ht="15.95" customHeight="1" x14ac:dyDescent="0.25">
      <c r="B208" s="334" t="s">
        <v>516</v>
      </c>
      <c r="C208" s="337" t="s">
        <v>516</v>
      </c>
      <c r="D208" s="337" t="s">
        <v>516</v>
      </c>
      <c r="E208" s="333" t="s">
        <v>516</v>
      </c>
      <c r="F208" s="333" t="s">
        <v>516</v>
      </c>
      <c r="G208" s="333" t="s">
        <v>516</v>
      </c>
    </row>
    <row r="209" spans="2:7" ht="15.95" customHeight="1" x14ac:dyDescent="0.25">
      <c r="B209" s="329" t="s">
        <v>540</v>
      </c>
      <c r="C209" s="330">
        <v>14570</v>
      </c>
      <c r="D209" s="330">
        <v>-229</v>
      </c>
      <c r="E209" s="330">
        <v>14799</v>
      </c>
      <c r="F209" s="331">
        <v>2295</v>
      </c>
      <c r="G209" s="331">
        <v>12275</v>
      </c>
    </row>
    <row r="210" spans="2:7" ht="15.95" customHeight="1" x14ac:dyDescent="0.25">
      <c r="B210" s="152" t="s">
        <v>148</v>
      </c>
      <c r="C210" s="332">
        <v>2644</v>
      </c>
      <c r="D210" s="332">
        <v>-1902</v>
      </c>
      <c r="E210" s="332">
        <v>4546</v>
      </c>
      <c r="F210" s="333">
        <v>1033</v>
      </c>
      <c r="G210" s="333">
        <v>1611</v>
      </c>
    </row>
    <row r="211" spans="2:7" ht="15.95" customHeight="1" x14ac:dyDescent="0.25">
      <c r="B211" s="152" t="s">
        <v>149</v>
      </c>
      <c r="C211" s="332">
        <v>869</v>
      </c>
      <c r="D211" s="332">
        <v>-9</v>
      </c>
      <c r="E211" s="332">
        <v>878</v>
      </c>
      <c r="F211" s="333">
        <v>0</v>
      </c>
      <c r="G211" s="333">
        <v>869</v>
      </c>
    </row>
    <row r="212" spans="2:7" ht="15.95" customHeight="1" x14ac:dyDescent="0.25">
      <c r="B212" s="152" t="s">
        <v>150</v>
      </c>
      <c r="C212" s="332">
        <v>822</v>
      </c>
      <c r="D212" s="332">
        <v>45</v>
      </c>
      <c r="E212" s="332">
        <v>777</v>
      </c>
      <c r="F212" s="333">
        <v>0</v>
      </c>
      <c r="G212" s="333">
        <v>822</v>
      </c>
    </row>
    <row r="213" spans="2:7" ht="15.95" customHeight="1" x14ac:dyDescent="0.25">
      <c r="B213" s="152" t="s">
        <v>143</v>
      </c>
      <c r="C213" s="332">
        <v>10235</v>
      </c>
      <c r="D213" s="332">
        <v>1637</v>
      </c>
      <c r="E213" s="332">
        <v>8598</v>
      </c>
      <c r="F213" s="333">
        <v>1262</v>
      </c>
      <c r="G213" s="333">
        <v>8973</v>
      </c>
    </row>
    <row r="214" spans="2:7" ht="15.95" customHeight="1" x14ac:dyDescent="0.25">
      <c r="B214" s="152"/>
      <c r="C214" s="332"/>
      <c r="D214" s="332"/>
      <c r="E214" s="332"/>
      <c r="F214" s="333"/>
      <c r="G214" s="333"/>
    </row>
    <row r="215" spans="2:7" ht="15.95" customHeight="1" x14ac:dyDescent="0.25">
      <c r="B215" s="334" t="s">
        <v>516</v>
      </c>
      <c r="C215" s="337" t="s">
        <v>516</v>
      </c>
      <c r="D215" s="337" t="s">
        <v>516</v>
      </c>
      <c r="E215" s="333" t="s">
        <v>516</v>
      </c>
      <c r="F215" s="333" t="s">
        <v>516</v>
      </c>
      <c r="G215" s="333" t="s">
        <v>516</v>
      </c>
    </row>
    <row r="216" spans="2:7" ht="15.95" customHeight="1" x14ac:dyDescent="0.25">
      <c r="B216" s="329" t="s">
        <v>541</v>
      </c>
      <c r="C216" s="330">
        <v>27443</v>
      </c>
      <c r="D216" s="330">
        <v>-288</v>
      </c>
      <c r="E216" s="330">
        <v>27731</v>
      </c>
      <c r="F216" s="331">
        <v>1676</v>
      </c>
      <c r="G216" s="331">
        <v>25767</v>
      </c>
    </row>
    <row r="217" spans="2:7" ht="15.95" customHeight="1" x14ac:dyDescent="0.25">
      <c r="B217" s="152" t="s">
        <v>152</v>
      </c>
      <c r="C217" s="332">
        <v>2913</v>
      </c>
      <c r="D217" s="332">
        <v>-17</v>
      </c>
      <c r="E217" s="332">
        <v>2930</v>
      </c>
      <c r="F217" s="333">
        <v>0</v>
      </c>
      <c r="G217" s="333">
        <v>2913</v>
      </c>
    </row>
    <row r="218" spans="2:7" ht="15.95" customHeight="1" x14ac:dyDescent="0.25">
      <c r="B218" s="152" t="s">
        <v>153</v>
      </c>
      <c r="C218" s="332">
        <v>5240</v>
      </c>
      <c r="D218" s="332">
        <v>239</v>
      </c>
      <c r="E218" s="332">
        <v>5001</v>
      </c>
      <c r="F218" s="333">
        <v>0</v>
      </c>
      <c r="G218" s="333">
        <v>5240</v>
      </c>
    </row>
    <row r="219" spans="2:7" ht="15.95" customHeight="1" x14ac:dyDescent="0.25">
      <c r="B219" s="152" t="s">
        <v>154</v>
      </c>
      <c r="C219" s="332">
        <v>1790</v>
      </c>
      <c r="D219" s="332">
        <v>-37</v>
      </c>
      <c r="E219" s="332">
        <v>1827</v>
      </c>
      <c r="F219" s="333">
        <v>0</v>
      </c>
      <c r="G219" s="333">
        <v>1790</v>
      </c>
    </row>
    <row r="220" spans="2:7" ht="15.95" customHeight="1" x14ac:dyDescent="0.25">
      <c r="B220" s="152" t="s">
        <v>143</v>
      </c>
      <c r="C220" s="332">
        <v>17500</v>
      </c>
      <c r="D220" s="332">
        <v>-473</v>
      </c>
      <c r="E220" s="332">
        <v>17973</v>
      </c>
      <c r="F220" s="333">
        <v>1676</v>
      </c>
      <c r="G220" s="333">
        <v>15824</v>
      </c>
    </row>
    <row r="221" spans="2:7" ht="15.95" customHeight="1" x14ac:dyDescent="0.25">
      <c r="B221" s="152"/>
      <c r="C221" s="332"/>
      <c r="D221" s="332"/>
      <c r="E221" s="332"/>
      <c r="F221" s="333"/>
      <c r="G221" s="333"/>
    </row>
    <row r="222" spans="2:7" ht="15.95" customHeight="1" x14ac:dyDescent="0.25">
      <c r="B222" s="334" t="s">
        <v>516</v>
      </c>
      <c r="C222" s="337" t="s">
        <v>516</v>
      </c>
      <c r="D222" s="337" t="s">
        <v>516</v>
      </c>
      <c r="E222" s="333" t="s">
        <v>516</v>
      </c>
      <c r="F222" s="333" t="s">
        <v>516</v>
      </c>
      <c r="G222" s="333" t="s">
        <v>516</v>
      </c>
    </row>
    <row r="223" spans="2:7" ht="15.95" customHeight="1" x14ac:dyDescent="0.25">
      <c r="B223" s="329" t="s">
        <v>542</v>
      </c>
      <c r="C223" s="330">
        <v>40953</v>
      </c>
      <c r="D223" s="330">
        <v>1813</v>
      </c>
      <c r="E223" s="330">
        <v>39140</v>
      </c>
      <c r="F223" s="331">
        <v>0</v>
      </c>
      <c r="G223" s="331">
        <v>40953</v>
      </c>
    </row>
    <row r="224" spans="2:7" ht="15.95" customHeight="1" x14ac:dyDescent="0.25">
      <c r="B224" s="152" t="s">
        <v>156</v>
      </c>
      <c r="C224" s="332">
        <v>8021</v>
      </c>
      <c r="D224" s="332">
        <v>866</v>
      </c>
      <c r="E224" s="332">
        <v>7155</v>
      </c>
      <c r="F224" s="333">
        <v>0</v>
      </c>
      <c r="G224" s="333">
        <v>8021</v>
      </c>
    </row>
    <row r="225" spans="2:7" ht="15.95" customHeight="1" x14ac:dyDescent="0.25">
      <c r="B225" s="152" t="s">
        <v>157</v>
      </c>
      <c r="C225" s="332">
        <v>5151</v>
      </c>
      <c r="D225" s="332">
        <v>511</v>
      </c>
      <c r="E225" s="332">
        <v>4640</v>
      </c>
      <c r="F225" s="333">
        <v>0</v>
      </c>
      <c r="G225" s="333">
        <v>5151</v>
      </c>
    </row>
    <row r="226" spans="2:7" ht="15.95" customHeight="1" x14ac:dyDescent="0.25">
      <c r="B226" s="152" t="s">
        <v>143</v>
      </c>
      <c r="C226" s="332">
        <v>27781</v>
      </c>
      <c r="D226" s="332">
        <v>436</v>
      </c>
      <c r="E226" s="332">
        <v>27345</v>
      </c>
      <c r="F226" s="333">
        <v>0</v>
      </c>
      <c r="G226" s="333">
        <v>27781</v>
      </c>
    </row>
    <row r="227" spans="2:7" ht="15.95" customHeight="1" x14ac:dyDescent="0.25">
      <c r="B227" s="152"/>
      <c r="C227" s="332"/>
      <c r="D227" s="332"/>
      <c r="E227" s="332"/>
      <c r="F227" s="333"/>
      <c r="G227" s="333"/>
    </row>
    <row r="228" spans="2:7" ht="15.95" customHeight="1" x14ac:dyDescent="0.25">
      <c r="B228" s="334" t="s">
        <v>516</v>
      </c>
      <c r="C228" s="337" t="s">
        <v>516</v>
      </c>
      <c r="D228" s="337" t="s">
        <v>516</v>
      </c>
      <c r="E228" s="333" t="s">
        <v>516</v>
      </c>
      <c r="F228" s="333" t="s">
        <v>516</v>
      </c>
      <c r="G228" s="333" t="s">
        <v>516</v>
      </c>
    </row>
    <row r="229" spans="2:7" ht="15.95" customHeight="1" x14ac:dyDescent="0.25">
      <c r="B229" s="329" t="s">
        <v>543</v>
      </c>
      <c r="C229" s="330">
        <v>192186</v>
      </c>
      <c r="D229" s="330">
        <v>19408</v>
      </c>
      <c r="E229" s="330">
        <v>172778</v>
      </c>
      <c r="F229" s="331">
        <v>502</v>
      </c>
      <c r="G229" s="331">
        <v>191684</v>
      </c>
    </row>
    <row r="230" spans="2:7" ht="15.95" customHeight="1" x14ac:dyDescent="0.25">
      <c r="B230" s="152" t="s">
        <v>159</v>
      </c>
      <c r="C230" s="332">
        <v>8983</v>
      </c>
      <c r="D230" s="332">
        <v>1264</v>
      </c>
      <c r="E230" s="332">
        <v>7719</v>
      </c>
      <c r="F230" s="333">
        <v>0</v>
      </c>
      <c r="G230" s="333">
        <v>8983</v>
      </c>
    </row>
    <row r="231" spans="2:7" ht="15.95" customHeight="1" x14ac:dyDescent="0.25">
      <c r="B231" s="152" t="s">
        <v>694</v>
      </c>
      <c r="C231" s="332">
        <v>9</v>
      </c>
      <c r="D231" s="332">
        <v>-3</v>
      </c>
      <c r="E231" s="332">
        <v>12</v>
      </c>
      <c r="F231" s="333">
        <v>0</v>
      </c>
      <c r="G231" s="333">
        <v>9</v>
      </c>
    </row>
    <row r="232" spans="2:7" ht="15.95" customHeight="1" x14ac:dyDescent="0.25">
      <c r="B232" s="152" t="s">
        <v>143</v>
      </c>
      <c r="C232" s="332">
        <v>183194</v>
      </c>
      <c r="D232" s="332">
        <v>18147</v>
      </c>
      <c r="E232" s="332">
        <v>165047</v>
      </c>
      <c r="F232" s="333">
        <v>502</v>
      </c>
      <c r="G232" s="333">
        <v>182692</v>
      </c>
    </row>
    <row r="233" spans="2:7" ht="15.95" customHeight="1" x14ac:dyDescent="0.25">
      <c r="B233" s="152"/>
      <c r="C233" s="332"/>
      <c r="D233" s="332"/>
      <c r="E233" s="332"/>
      <c r="F233" s="333"/>
      <c r="G233" s="333"/>
    </row>
    <row r="234" spans="2:7" ht="15.95" customHeight="1" x14ac:dyDescent="0.25">
      <c r="B234" s="329" t="s">
        <v>516</v>
      </c>
      <c r="C234" s="332" t="s">
        <v>516</v>
      </c>
      <c r="D234" s="332" t="s">
        <v>516</v>
      </c>
      <c r="E234" s="332" t="s">
        <v>516</v>
      </c>
      <c r="F234" s="333" t="s">
        <v>516</v>
      </c>
      <c r="G234" s="333" t="s">
        <v>516</v>
      </c>
    </row>
    <row r="235" spans="2:7" ht="15.95" customHeight="1" x14ac:dyDescent="0.25">
      <c r="B235" s="329" t="s">
        <v>544</v>
      </c>
      <c r="C235" s="330">
        <v>104834</v>
      </c>
      <c r="D235" s="330">
        <v>6048</v>
      </c>
      <c r="E235" s="330">
        <v>98786</v>
      </c>
      <c r="F235" s="331">
        <v>24</v>
      </c>
      <c r="G235" s="331">
        <v>104810</v>
      </c>
    </row>
    <row r="236" spans="2:7" ht="15.95" customHeight="1" x14ac:dyDescent="0.25">
      <c r="B236" s="152" t="s">
        <v>162</v>
      </c>
      <c r="C236" s="332">
        <v>11201</v>
      </c>
      <c r="D236" s="332">
        <v>2365</v>
      </c>
      <c r="E236" s="332">
        <v>8836</v>
      </c>
      <c r="F236" s="333">
        <v>0</v>
      </c>
      <c r="G236" s="333">
        <v>11201</v>
      </c>
    </row>
    <row r="237" spans="2:7" ht="15.95" customHeight="1" x14ac:dyDescent="0.25">
      <c r="B237" s="152" t="s">
        <v>163</v>
      </c>
      <c r="C237" s="332">
        <v>2840</v>
      </c>
      <c r="D237" s="332">
        <v>617</v>
      </c>
      <c r="E237" s="332">
        <v>2223</v>
      </c>
      <c r="F237" s="333">
        <v>0</v>
      </c>
      <c r="G237" s="333">
        <v>2840</v>
      </c>
    </row>
    <row r="238" spans="2:7" ht="15.95" customHeight="1" x14ac:dyDescent="0.25">
      <c r="B238" s="152" t="s">
        <v>164</v>
      </c>
      <c r="C238" s="332">
        <v>11208</v>
      </c>
      <c r="D238" s="332">
        <v>717</v>
      </c>
      <c r="E238" s="332">
        <v>10491</v>
      </c>
      <c r="F238" s="333">
        <v>0</v>
      </c>
      <c r="G238" s="333">
        <v>11208</v>
      </c>
    </row>
    <row r="239" spans="2:7" ht="15.95" customHeight="1" x14ac:dyDescent="0.25">
      <c r="B239" s="152" t="s">
        <v>143</v>
      </c>
      <c r="C239" s="332">
        <v>79585</v>
      </c>
      <c r="D239" s="332">
        <v>2349</v>
      </c>
      <c r="E239" s="332">
        <v>77236</v>
      </c>
      <c r="F239" s="333">
        <v>24</v>
      </c>
      <c r="G239" s="333">
        <v>79561</v>
      </c>
    </row>
    <row r="240" spans="2:7" ht="15.95" customHeight="1" x14ac:dyDescent="0.25">
      <c r="B240" s="152"/>
      <c r="C240" s="332"/>
      <c r="D240" s="332"/>
      <c r="E240" s="332"/>
      <c r="F240" s="333"/>
      <c r="G240" s="333"/>
    </row>
    <row r="241" spans="2:7" ht="15.95" customHeight="1" x14ac:dyDescent="0.25">
      <c r="B241" s="329" t="s">
        <v>516</v>
      </c>
      <c r="C241" s="332" t="s">
        <v>516</v>
      </c>
      <c r="D241" s="332" t="s">
        <v>516</v>
      </c>
      <c r="E241" s="332" t="s">
        <v>516</v>
      </c>
      <c r="F241" s="333" t="s">
        <v>516</v>
      </c>
      <c r="G241" s="333" t="s">
        <v>516</v>
      </c>
    </row>
    <row r="242" spans="2:7" ht="15.95" customHeight="1" x14ac:dyDescent="0.25">
      <c r="B242" s="329" t="s">
        <v>545</v>
      </c>
      <c r="C242" s="330">
        <v>1479095</v>
      </c>
      <c r="D242" s="330">
        <v>249869</v>
      </c>
      <c r="E242" s="330">
        <v>1229226</v>
      </c>
      <c r="F242" s="331">
        <v>991</v>
      </c>
      <c r="G242" s="331">
        <v>1478104</v>
      </c>
    </row>
    <row r="243" spans="2:7" ht="15.95" customHeight="1" x14ac:dyDescent="0.25">
      <c r="B243" s="152" t="s">
        <v>166</v>
      </c>
      <c r="C243" s="332">
        <v>39846</v>
      </c>
      <c r="D243" s="332">
        <v>5125</v>
      </c>
      <c r="E243" s="332">
        <v>34721</v>
      </c>
      <c r="F243" s="333">
        <v>0</v>
      </c>
      <c r="G243" s="333">
        <v>39846</v>
      </c>
    </row>
    <row r="244" spans="2:7" ht="15.95" customHeight="1" x14ac:dyDescent="0.25">
      <c r="B244" s="152" t="s">
        <v>167</v>
      </c>
      <c r="C244" s="332">
        <v>393289</v>
      </c>
      <c r="D244" s="332">
        <v>57580</v>
      </c>
      <c r="E244" s="332">
        <v>335709</v>
      </c>
      <c r="F244" s="333">
        <v>819</v>
      </c>
      <c r="G244" s="333">
        <v>392470</v>
      </c>
    </row>
    <row r="245" spans="2:7" ht="15.95" customHeight="1" x14ac:dyDescent="0.25">
      <c r="B245" s="152" t="s">
        <v>168</v>
      </c>
      <c r="C245" s="332">
        <v>26832</v>
      </c>
      <c r="D245" s="332">
        <v>2291</v>
      </c>
      <c r="E245" s="332">
        <v>24541</v>
      </c>
      <c r="F245" s="333">
        <v>0</v>
      </c>
      <c r="G245" s="333">
        <v>26832</v>
      </c>
    </row>
    <row r="246" spans="2:7" ht="15.95" customHeight="1" x14ac:dyDescent="0.25">
      <c r="B246" s="152" t="s">
        <v>143</v>
      </c>
      <c r="C246" s="332">
        <v>1019128</v>
      </c>
      <c r="D246" s="332">
        <v>184873</v>
      </c>
      <c r="E246" s="332">
        <v>834255</v>
      </c>
      <c r="F246" s="333">
        <v>172</v>
      </c>
      <c r="G246" s="333">
        <v>1018956</v>
      </c>
    </row>
    <row r="247" spans="2:7" ht="15.95" customHeight="1" x14ac:dyDescent="0.25">
      <c r="B247" s="152"/>
      <c r="C247" s="332"/>
      <c r="D247" s="332"/>
      <c r="E247" s="332"/>
      <c r="F247" s="333"/>
      <c r="G247" s="333"/>
    </row>
    <row r="248" spans="2:7" ht="15.95" customHeight="1" x14ac:dyDescent="0.25">
      <c r="B248" s="334" t="s">
        <v>516</v>
      </c>
      <c r="C248" s="337" t="s">
        <v>516</v>
      </c>
      <c r="D248" s="337" t="s">
        <v>516</v>
      </c>
      <c r="E248" s="333" t="s">
        <v>516</v>
      </c>
      <c r="F248" s="333" t="s">
        <v>516</v>
      </c>
      <c r="G248" s="333" t="s">
        <v>516</v>
      </c>
    </row>
    <row r="249" spans="2:7" ht="15.95" customHeight="1" x14ac:dyDescent="0.25">
      <c r="B249" s="329" t="s">
        <v>546</v>
      </c>
      <c r="C249" s="330">
        <v>20001</v>
      </c>
      <c r="D249" s="330">
        <v>74</v>
      </c>
      <c r="E249" s="330">
        <v>19927</v>
      </c>
      <c r="F249" s="331">
        <v>1489</v>
      </c>
      <c r="G249" s="331">
        <v>18512</v>
      </c>
    </row>
    <row r="250" spans="2:7" ht="15.95" customHeight="1" x14ac:dyDescent="0.25">
      <c r="B250" s="152" t="s">
        <v>170</v>
      </c>
      <c r="C250" s="332">
        <v>2709</v>
      </c>
      <c r="D250" s="332">
        <v>-84</v>
      </c>
      <c r="E250" s="332">
        <v>2793</v>
      </c>
      <c r="F250" s="333">
        <v>0</v>
      </c>
      <c r="G250" s="333">
        <v>2709</v>
      </c>
    </row>
    <row r="251" spans="2:7" ht="15.95" customHeight="1" x14ac:dyDescent="0.25">
      <c r="B251" s="152" t="s">
        <v>171</v>
      </c>
      <c r="C251" s="332">
        <v>367</v>
      </c>
      <c r="D251" s="332">
        <v>3</v>
      </c>
      <c r="E251" s="332">
        <v>364</v>
      </c>
      <c r="F251" s="333">
        <v>0</v>
      </c>
      <c r="G251" s="333">
        <v>367</v>
      </c>
    </row>
    <row r="252" spans="2:7" ht="15.95" customHeight="1" x14ac:dyDescent="0.25">
      <c r="B252" s="152" t="s">
        <v>172</v>
      </c>
      <c r="C252" s="332">
        <v>182</v>
      </c>
      <c r="D252" s="332">
        <v>-29</v>
      </c>
      <c r="E252" s="332">
        <v>211</v>
      </c>
      <c r="F252" s="333">
        <v>0</v>
      </c>
      <c r="G252" s="333">
        <v>182</v>
      </c>
    </row>
    <row r="253" spans="2:7" ht="15.95" customHeight="1" x14ac:dyDescent="0.25">
      <c r="B253" s="152" t="s">
        <v>173</v>
      </c>
      <c r="C253" s="332">
        <v>541</v>
      </c>
      <c r="D253" s="332">
        <v>-57</v>
      </c>
      <c r="E253" s="332">
        <v>598</v>
      </c>
      <c r="F253" s="333">
        <v>0</v>
      </c>
      <c r="G253" s="333">
        <v>541</v>
      </c>
    </row>
    <row r="254" spans="2:7" ht="15.95" customHeight="1" x14ac:dyDescent="0.25">
      <c r="B254" s="152" t="s">
        <v>174</v>
      </c>
      <c r="C254" s="332">
        <v>355</v>
      </c>
      <c r="D254" s="332">
        <v>66</v>
      </c>
      <c r="E254" s="332">
        <v>289</v>
      </c>
      <c r="F254" s="333">
        <v>0</v>
      </c>
      <c r="G254" s="333">
        <v>355</v>
      </c>
    </row>
    <row r="255" spans="2:7" ht="15.95" customHeight="1" x14ac:dyDescent="0.25">
      <c r="B255" s="152" t="s">
        <v>143</v>
      </c>
      <c r="C255" s="332">
        <v>15847</v>
      </c>
      <c r="D255" s="332">
        <v>175</v>
      </c>
      <c r="E255" s="332">
        <v>15672</v>
      </c>
      <c r="F255" s="333">
        <v>1489</v>
      </c>
      <c r="G255" s="333">
        <v>14358</v>
      </c>
    </row>
    <row r="256" spans="2:7" ht="15.95" customHeight="1" x14ac:dyDescent="0.25">
      <c r="B256" s="152"/>
      <c r="C256" s="332"/>
      <c r="D256" s="332"/>
      <c r="E256" s="332"/>
      <c r="F256" s="333"/>
      <c r="G256" s="333"/>
    </row>
    <row r="257" spans="2:7" ht="15.95" customHeight="1" x14ac:dyDescent="0.25">
      <c r="B257" s="338" t="s">
        <v>516</v>
      </c>
      <c r="C257" s="332" t="s">
        <v>516</v>
      </c>
      <c r="D257" s="332" t="s">
        <v>516</v>
      </c>
      <c r="E257" s="332" t="s">
        <v>516</v>
      </c>
      <c r="F257" s="333" t="s">
        <v>516</v>
      </c>
      <c r="G257" s="333" t="s">
        <v>516</v>
      </c>
    </row>
    <row r="258" spans="2:7" ht="15.95" customHeight="1" x14ac:dyDescent="0.25">
      <c r="B258" s="329" t="s">
        <v>547</v>
      </c>
      <c r="C258" s="330">
        <v>158834</v>
      </c>
      <c r="D258" s="330">
        <v>20806</v>
      </c>
      <c r="E258" s="330">
        <v>138028</v>
      </c>
      <c r="F258" s="331">
        <v>0</v>
      </c>
      <c r="G258" s="331">
        <v>158834</v>
      </c>
    </row>
    <row r="259" spans="2:7" ht="15.95" customHeight="1" x14ac:dyDescent="0.25">
      <c r="B259" s="152" t="s">
        <v>176</v>
      </c>
      <c r="C259" s="332">
        <v>5668</v>
      </c>
      <c r="D259" s="332">
        <v>471</v>
      </c>
      <c r="E259" s="332">
        <v>5197</v>
      </c>
      <c r="F259" s="333">
        <v>0</v>
      </c>
      <c r="G259" s="333">
        <v>5668</v>
      </c>
    </row>
    <row r="260" spans="2:7" ht="15.95" customHeight="1" x14ac:dyDescent="0.25">
      <c r="B260" s="152" t="s">
        <v>177</v>
      </c>
      <c r="C260" s="332">
        <v>4378</v>
      </c>
      <c r="D260" s="332">
        <v>477</v>
      </c>
      <c r="E260" s="332">
        <v>3901</v>
      </c>
      <c r="F260" s="333">
        <v>0</v>
      </c>
      <c r="G260" s="333">
        <v>4378</v>
      </c>
    </row>
    <row r="261" spans="2:7" ht="15.95" customHeight="1" x14ac:dyDescent="0.25">
      <c r="B261" s="152" t="s">
        <v>178</v>
      </c>
      <c r="C261" s="332">
        <v>428</v>
      </c>
      <c r="D261" s="332">
        <v>13</v>
      </c>
      <c r="E261" s="332">
        <v>415</v>
      </c>
      <c r="F261" s="333">
        <v>0</v>
      </c>
      <c r="G261" s="333">
        <v>428</v>
      </c>
    </row>
    <row r="262" spans="2:7" ht="15.95" customHeight="1" x14ac:dyDescent="0.25">
      <c r="B262" s="152" t="s">
        <v>179</v>
      </c>
      <c r="C262" s="332">
        <v>25658</v>
      </c>
      <c r="D262" s="332">
        <v>3729</v>
      </c>
      <c r="E262" s="332">
        <v>21929</v>
      </c>
      <c r="F262" s="333">
        <v>0</v>
      </c>
      <c r="G262" s="333">
        <v>25658</v>
      </c>
    </row>
    <row r="263" spans="2:7" ht="15.95" customHeight="1" x14ac:dyDescent="0.25">
      <c r="B263" s="152" t="s">
        <v>695</v>
      </c>
      <c r="C263" s="332">
        <v>16869</v>
      </c>
      <c r="D263" s="332">
        <v>1646</v>
      </c>
      <c r="E263" s="332">
        <v>15223</v>
      </c>
      <c r="F263" s="333">
        <v>0</v>
      </c>
      <c r="G263" s="333">
        <v>16869</v>
      </c>
    </row>
    <row r="264" spans="2:7" ht="15.95" customHeight="1" x14ac:dyDescent="0.25">
      <c r="B264" s="152" t="s">
        <v>521</v>
      </c>
      <c r="C264" s="332">
        <v>105833</v>
      </c>
      <c r="D264" s="332">
        <v>14470</v>
      </c>
      <c r="E264" s="332">
        <v>91363</v>
      </c>
      <c r="F264" s="333">
        <v>0</v>
      </c>
      <c r="G264" s="333">
        <v>105833</v>
      </c>
    </row>
    <row r="265" spans="2:7" ht="15.95" customHeight="1" x14ac:dyDescent="0.25">
      <c r="B265" s="152"/>
      <c r="C265" s="332"/>
      <c r="D265" s="332"/>
      <c r="E265" s="332"/>
      <c r="F265" s="333"/>
      <c r="G265" s="333"/>
    </row>
    <row r="266" spans="2:7" ht="15.95" customHeight="1" x14ac:dyDescent="0.25">
      <c r="B266" s="334" t="s">
        <v>516</v>
      </c>
      <c r="C266" s="337" t="s">
        <v>516</v>
      </c>
      <c r="D266" s="337" t="s">
        <v>516</v>
      </c>
      <c r="E266" s="333" t="s">
        <v>516</v>
      </c>
      <c r="F266" s="333" t="s">
        <v>516</v>
      </c>
      <c r="G266" s="333" t="s">
        <v>516</v>
      </c>
    </row>
    <row r="267" spans="2:7" ht="15.95" customHeight="1" x14ac:dyDescent="0.25">
      <c r="B267" s="329" t="s">
        <v>548</v>
      </c>
      <c r="C267" s="330">
        <v>46376</v>
      </c>
      <c r="D267" s="330">
        <v>-3370</v>
      </c>
      <c r="E267" s="330">
        <v>49746</v>
      </c>
      <c r="F267" s="331">
        <v>5359</v>
      </c>
      <c r="G267" s="331">
        <v>41017</v>
      </c>
    </row>
    <row r="268" spans="2:7" ht="15.95" customHeight="1" x14ac:dyDescent="0.25">
      <c r="B268" s="152" t="s">
        <v>182</v>
      </c>
      <c r="C268" s="332">
        <v>490</v>
      </c>
      <c r="D268" s="332">
        <v>1</v>
      </c>
      <c r="E268" s="332">
        <v>489</v>
      </c>
      <c r="F268" s="333">
        <v>0</v>
      </c>
      <c r="G268" s="333">
        <v>490</v>
      </c>
    </row>
    <row r="269" spans="2:7" ht="15.95" customHeight="1" x14ac:dyDescent="0.25">
      <c r="B269" s="152" t="s">
        <v>183</v>
      </c>
      <c r="C269" s="332">
        <v>120</v>
      </c>
      <c r="D269" s="332">
        <v>-1</v>
      </c>
      <c r="E269" s="332">
        <v>121</v>
      </c>
      <c r="F269" s="333">
        <v>0</v>
      </c>
      <c r="G269" s="333">
        <v>120</v>
      </c>
    </row>
    <row r="270" spans="2:7" ht="15.95" customHeight="1" x14ac:dyDescent="0.25">
      <c r="B270" s="152" t="s">
        <v>184</v>
      </c>
      <c r="C270" s="332">
        <v>214</v>
      </c>
      <c r="D270" s="332">
        <v>-16</v>
      </c>
      <c r="E270" s="332">
        <v>230</v>
      </c>
      <c r="F270" s="333">
        <v>0</v>
      </c>
      <c r="G270" s="333">
        <v>214</v>
      </c>
    </row>
    <row r="271" spans="2:7" ht="15.95" customHeight="1" x14ac:dyDescent="0.25">
      <c r="B271" s="152" t="s">
        <v>185</v>
      </c>
      <c r="C271" s="332">
        <v>861</v>
      </c>
      <c r="D271" s="332">
        <v>-72</v>
      </c>
      <c r="E271" s="332">
        <v>933</v>
      </c>
      <c r="F271" s="333">
        <v>0</v>
      </c>
      <c r="G271" s="333">
        <v>861</v>
      </c>
    </row>
    <row r="272" spans="2:7" ht="15.95" customHeight="1" x14ac:dyDescent="0.25">
      <c r="B272" s="152" t="s">
        <v>186</v>
      </c>
      <c r="C272" s="332">
        <v>2224</v>
      </c>
      <c r="D272" s="332">
        <v>-54</v>
      </c>
      <c r="E272" s="332">
        <v>2278</v>
      </c>
      <c r="F272" s="333">
        <v>0</v>
      </c>
      <c r="G272" s="333">
        <v>2224</v>
      </c>
    </row>
    <row r="273" spans="2:7" ht="15.95" customHeight="1" x14ac:dyDescent="0.25">
      <c r="B273" s="152" t="s">
        <v>187</v>
      </c>
      <c r="C273" s="332">
        <v>835</v>
      </c>
      <c r="D273" s="332">
        <v>-57</v>
      </c>
      <c r="E273" s="332">
        <v>892</v>
      </c>
      <c r="F273" s="333">
        <v>0</v>
      </c>
      <c r="G273" s="333">
        <v>835</v>
      </c>
    </row>
    <row r="274" spans="2:7" ht="15.95" customHeight="1" x14ac:dyDescent="0.25">
      <c r="B274" s="152" t="s">
        <v>188</v>
      </c>
      <c r="C274" s="332">
        <v>677</v>
      </c>
      <c r="D274" s="332">
        <v>-9</v>
      </c>
      <c r="E274" s="332">
        <v>686</v>
      </c>
      <c r="F274" s="333">
        <v>0</v>
      </c>
      <c r="G274" s="333">
        <v>677</v>
      </c>
    </row>
    <row r="275" spans="2:7" ht="15.95" customHeight="1" x14ac:dyDescent="0.25">
      <c r="B275" s="152" t="s">
        <v>190</v>
      </c>
      <c r="C275" s="332">
        <v>274</v>
      </c>
      <c r="D275" s="332">
        <v>24</v>
      </c>
      <c r="E275" s="332">
        <v>250</v>
      </c>
      <c r="F275" s="333">
        <v>0</v>
      </c>
      <c r="G275" s="333">
        <v>274</v>
      </c>
    </row>
    <row r="276" spans="2:7" ht="15.95" customHeight="1" x14ac:dyDescent="0.25">
      <c r="B276" s="152" t="s">
        <v>191</v>
      </c>
      <c r="C276" s="332">
        <v>1777</v>
      </c>
      <c r="D276" s="332">
        <v>-311</v>
      </c>
      <c r="E276" s="332">
        <v>2088</v>
      </c>
      <c r="F276" s="333">
        <v>1347</v>
      </c>
      <c r="G276" s="333">
        <v>430</v>
      </c>
    </row>
    <row r="277" spans="2:7" ht="15.95" customHeight="1" x14ac:dyDescent="0.25">
      <c r="B277" s="152" t="s">
        <v>192</v>
      </c>
      <c r="C277" s="332">
        <v>6004</v>
      </c>
      <c r="D277" s="332">
        <v>-98</v>
      </c>
      <c r="E277" s="332">
        <v>6102</v>
      </c>
      <c r="F277" s="333">
        <v>113</v>
      </c>
      <c r="G277" s="333">
        <v>5891</v>
      </c>
    </row>
    <row r="278" spans="2:7" ht="15.95" customHeight="1" x14ac:dyDescent="0.25">
      <c r="B278" s="152" t="s">
        <v>193</v>
      </c>
      <c r="C278" s="332">
        <v>1701</v>
      </c>
      <c r="D278" s="332">
        <v>-148</v>
      </c>
      <c r="E278" s="332">
        <v>1849</v>
      </c>
      <c r="F278" s="333">
        <v>0</v>
      </c>
      <c r="G278" s="333">
        <v>1701</v>
      </c>
    </row>
    <row r="279" spans="2:7" ht="15.95" customHeight="1" x14ac:dyDescent="0.25">
      <c r="B279" s="152" t="s">
        <v>143</v>
      </c>
      <c r="C279" s="332">
        <v>31199</v>
      </c>
      <c r="D279" s="332">
        <v>-2629</v>
      </c>
      <c r="E279" s="332">
        <v>33828</v>
      </c>
      <c r="F279" s="333">
        <v>3899</v>
      </c>
      <c r="G279" s="333">
        <v>27300</v>
      </c>
    </row>
    <row r="280" spans="2:7" ht="15.95" customHeight="1" x14ac:dyDescent="0.25">
      <c r="B280" s="152"/>
      <c r="C280" s="332"/>
      <c r="D280" s="332"/>
      <c r="E280" s="332"/>
      <c r="F280" s="333"/>
      <c r="G280" s="333"/>
    </row>
    <row r="281" spans="2:7" ht="15.95" customHeight="1" x14ac:dyDescent="0.25">
      <c r="B281" s="334" t="s">
        <v>516</v>
      </c>
      <c r="C281" s="337" t="s">
        <v>516</v>
      </c>
      <c r="D281" s="337" t="s">
        <v>516</v>
      </c>
      <c r="E281" s="333" t="s">
        <v>516</v>
      </c>
      <c r="F281" s="333" t="s">
        <v>516</v>
      </c>
      <c r="G281" s="333" t="s">
        <v>516</v>
      </c>
    </row>
    <row r="282" spans="2:7" ht="15.95" customHeight="1" x14ac:dyDescent="0.25">
      <c r="B282" s="329" t="s">
        <v>549</v>
      </c>
      <c r="C282" s="330">
        <v>14394</v>
      </c>
      <c r="D282" s="330">
        <v>-367</v>
      </c>
      <c r="E282" s="330">
        <v>14761</v>
      </c>
      <c r="F282" s="331">
        <v>830</v>
      </c>
      <c r="G282" s="331">
        <v>13564</v>
      </c>
    </row>
    <row r="283" spans="2:7" ht="15.95" customHeight="1" x14ac:dyDescent="0.25">
      <c r="B283" s="152" t="s">
        <v>195</v>
      </c>
      <c r="C283" s="332">
        <v>2437</v>
      </c>
      <c r="D283" s="332">
        <v>-69</v>
      </c>
      <c r="E283" s="332">
        <v>2506</v>
      </c>
      <c r="F283" s="333">
        <v>0</v>
      </c>
      <c r="G283" s="333">
        <v>2437</v>
      </c>
    </row>
    <row r="284" spans="2:7" ht="15.95" customHeight="1" x14ac:dyDescent="0.25">
      <c r="B284" s="152" t="s">
        <v>143</v>
      </c>
      <c r="C284" s="332">
        <v>11957</v>
      </c>
      <c r="D284" s="332">
        <v>-298</v>
      </c>
      <c r="E284" s="332">
        <v>12255</v>
      </c>
      <c r="F284" s="333">
        <v>830</v>
      </c>
      <c r="G284" s="333">
        <v>11127</v>
      </c>
    </row>
    <row r="285" spans="2:7" ht="15.95" customHeight="1" x14ac:dyDescent="0.25">
      <c r="B285" s="152"/>
      <c r="C285" s="332"/>
      <c r="D285" s="332"/>
      <c r="E285" s="332"/>
      <c r="F285" s="333"/>
      <c r="G285" s="333"/>
    </row>
    <row r="286" spans="2:7" ht="15.95" customHeight="1" x14ac:dyDescent="0.25">
      <c r="B286" s="338" t="s">
        <v>516</v>
      </c>
      <c r="C286" s="332" t="s">
        <v>516</v>
      </c>
      <c r="D286" s="332" t="s">
        <v>516</v>
      </c>
      <c r="E286" s="332" t="s">
        <v>516</v>
      </c>
      <c r="F286" s="333" t="s">
        <v>516</v>
      </c>
      <c r="G286" s="333" t="s">
        <v>516</v>
      </c>
    </row>
    <row r="287" spans="2:7" ht="15.95" customHeight="1" x14ac:dyDescent="0.25">
      <c r="B287" s="329" t="s">
        <v>550</v>
      </c>
      <c r="C287" s="330">
        <v>8690</v>
      </c>
      <c r="D287" s="330">
        <v>-180</v>
      </c>
      <c r="E287" s="330">
        <v>8870</v>
      </c>
      <c r="F287" s="331">
        <v>1397</v>
      </c>
      <c r="G287" s="331">
        <v>7293</v>
      </c>
    </row>
    <row r="288" spans="2:7" ht="15.95" customHeight="1" x14ac:dyDescent="0.25">
      <c r="B288" s="152" t="s">
        <v>197</v>
      </c>
      <c r="C288" s="332">
        <v>1217</v>
      </c>
      <c r="D288" s="332">
        <v>-20</v>
      </c>
      <c r="E288" s="332">
        <v>1237</v>
      </c>
      <c r="F288" s="333">
        <v>0</v>
      </c>
      <c r="G288" s="333">
        <v>1217</v>
      </c>
    </row>
    <row r="289" spans="2:7" ht="15.95" customHeight="1" x14ac:dyDescent="0.25">
      <c r="B289" s="152" t="s">
        <v>143</v>
      </c>
      <c r="C289" s="332">
        <v>7473</v>
      </c>
      <c r="D289" s="332">
        <v>-160</v>
      </c>
      <c r="E289" s="332">
        <v>7633</v>
      </c>
      <c r="F289" s="333">
        <v>1397</v>
      </c>
      <c r="G289" s="333">
        <v>6076</v>
      </c>
    </row>
    <row r="290" spans="2:7" ht="15.95" customHeight="1" x14ac:dyDescent="0.25">
      <c r="B290" s="152"/>
      <c r="C290" s="332"/>
      <c r="D290" s="332"/>
      <c r="E290" s="332"/>
      <c r="F290" s="333"/>
      <c r="G290" s="333"/>
    </row>
    <row r="291" spans="2:7" ht="15.95" customHeight="1" x14ac:dyDescent="0.25">
      <c r="B291" s="334" t="s">
        <v>516</v>
      </c>
      <c r="C291" s="337" t="s">
        <v>516</v>
      </c>
      <c r="D291" s="337" t="s">
        <v>516</v>
      </c>
      <c r="E291" s="333" t="s">
        <v>516</v>
      </c>
      <c r="F291" s="333" t="s">
        <v>516</v>
      </c>
      <c r="G291" s="333" t="s">
        <v>516</v>
      </c>
    </row>
    <row r="292" spans="2:7" ht="15.95" customHeight="1" x14ac:dyDescent="0.25">
      <c r="B292" s="329" t="s">
        <v>696</v>
      </c>
      <c r="C292" s="330">
        <v>366742</v>
      </c>
      <c r="D292" s="330">
        <v>69695</v>
      </c>
      <c r="E292" s="330">
        <v>297047</v>
      </c>
      <c r="F292" s="331">
        <v>1034</v>
      </c>
      <c r="G292" s="331">
        <v>365708</v>
      </c>
    </row>
    <row r="293" spans="2:7" ht="15.95" customHeight="1" x14ac:dyDescent="0.25">
      <c r="B293" s="152" t="s">
        <v>199</v>
      </c>
      <c r="C293" s="332">
        <v>1921</v>
      </c>
      <c r="D293" s="332">
        <v>111</v>
      </c>
      <c r="E293" s="332">
        <v>1810</v>
      </c>
      <c r="F293" s="333">
        <v>0</v>
      </c>
      <c r="G293" s="333">
        <v>1921</v>
      </c>
    </row>
    <row r="294" spans="2:7" ht="15.95" customHeight="1" x14ac:dyDescent="0.25">
      <c r="B294" s="152" t="s">
        <v>200</v>
      </c>
      <c r="C294" s="332">
        <v>44301</v>
      </c>
      <c r="D294" s="332">
        <v>15559</v>
      </c>
      <c r="E294" s="332">
        <v>28742</v>
      </c>
      <c r="F294" s="333">
        <v>0</v>
      </c>
      <c r="G294" s="333">
        <v>44301</v>
      </c>
    </row>
    <row r="295" spans="2:7" ht="15.95" customHeight="1" x14ac:dyDescent="0.25">
      <c r="B295" s="152" t="s">
        <v>201</v>
      </c>
      <c r="C295" s="332">
        <v>21594</v>
      </c>
      <c r="D295" s="332">
        <v>3036</v>
      </c>
      <c r="E295" s="332">
        <v>18558</v>
      </c>
      <c r="F295" s="333">
        <v>0</v>
      </c>
      <c r="G295" s="333">
        <v>21594</v>
      </c>
    </row>
    <row r="296" spans="2:7" ht="15.95" customHeight="1" x14ac:dyDescent="0.25">
      <c r="B296" s="152" t="s">
        <v>202</v>
      </c>
      <c r="C296" s="332">
        <v>10206</v>
      </c>
      <c r="D296" s="332">
        <v>6128</v>
      </c>
      <c r="E296" s="332">
        <v>4078</v>
      </c>
      <c r="F296" s="333">
        <v>0</v>
      </c>
      <c r="G296" s="333">
        <v>10206</v>
      </c>
    </row>
    <row r="297" spans="2:7" ht="15.95" customHeight="1" x14ac:dyDescent="0.25">
      <c r="B297" s="152" t="s">
        <v>203</v>
      </c>
      <c r="C297" s="332">
        <v>20510</v>
      </c>
      <c r="D297" s="332">
        <v>11781</v>
      </c>
      <c r="E297" s="332">
        <v>8729</v>
      </c>
      <c r="F297" s="333">
        <v>0</v>
      </c>
      <c r="G297" s="333">
        <v>20510</v>
      </c>
    </row>
    <row r="298" spans="2:7" ht="15.95" customHeight="1" x14ac:dyDescent="0.25">
      <c r="B298" s="152" t="s">
        <v>204</v>
      </c>
      <c r="C298" s="332">
        <v>1702</v>
      </c>
      <c r="D298" s="332">
        <v>604</v>
      </c>
      <c r="E298" s="332">
        <v>1098</v>
      </c>
      <c r="F298" s="333">
        <v>0</v>
      </c>
      <c r="G298" s="333">
        <v>1702</v>
      </c>
    </row>
    <row r="299" spans="2:7" ht="15.95" customHeight="1" x14ac:dyDescent="0.25">
      <c r="B299" s="152" t="s">
        <v>205</v>
      </c>
      <c r="C299" s="332">
        <v>15754</v>
      </c>
      <c r="D299" s="332">
        <v>1828</v>
      </c>
      <c r="E299" s="332">
        <v>13926</v>
      </c>
      <c r="F299" s="333">
        <v>0</v>
      </c>
      <c r="G299" s="333">
        <v>15754</v>
      </c>
    </row>
    <row r="300" spans="2:7" ht="15.95" customHeight="1" x14ac:dyDescent="0.25">
      <c r="B300" s="152" t="s">
        <v>206</v>
      </c>
      <c r="C300" s="332">
        <v>24539</v>
      </c>
      <c r="D300" s="332">
        <v>4422</v>
      </c>
      <c r="E300" s="332">
        <v>20117</v>
      </c>
      <c r="F300" s="333">
        <v>0</v>
      </c>
      <c r="G300" s="333">
        <v>24539</v>
      </c>
    </row>
    <row r="301" spans="2:7" ht="15.95" customHeight="1" x14ac:dyDescent="0.25">
      <c r="B301" s="152" t="s">
        <v>207</v>
      </c>
      <c r="C301" s="332">
        <v>6447</v>
      </c>
      <c r="D301" s="332">
        <v>1346</v>
      </c>
      <c r="E301" s="332">
        <v>5101</v>
      </c>
      <c r="F301" s="333">
        <v>0</v>
      </c>
      <c r="G301" s="333">
        <v>6447</v>
      </c>
    </row>
    <row r="302" spans="2:7" ht="15.95" customHeight="1" x14ac:dyDescent="0.25">
      <c r="B302" s="152" t="s">
        <v>208</v>
      </c>
      <c r="C302" s="332">
        <v>13175</v>
      </c>
      <c r="D302" s="332">
        <v>3772</v>
      </c>
      <c r="E302" s="332">
        <v>9403</v>
      </c>
      <c r="F302" s="333">
        <v>0</v>
      </c>
      <c r="G302" s="333">
        <v>13175</v>
      </c>
    </row>
    <row r="303" spans="2:7" ht="15.95" customHeight="1" x14ac:dyDescent="0.25">
      <c r="B303" s="152" t="s">
        <v>209</v>
      </c>
      <c r="C303" s="332">
        <v>1901</v>
      </c>
      <c r="D303" s="332">
        <v>438</v>
      </c>
      <c r="E303" s="332">
        <v>1463</v>
      </c>
      <c r="F303" s="333">
        <v>0</v>
      </c>
      <c r="G303" s="333">
        <v>1901</v>
      </c>
    </row>
    <row r="304" spans="2:7" ht="15.95" customHeight="1" x14ac:dyDescent="0.25">
      <c r="B304" s="152" t="s">
        <v>210</v>
      </c>
      <c r="C304" s="332">
        <v>15200</v>
      </c>
      <c r="D304" s="332">
        <v>2830</v>
      </c>
      <c r="E304" s="332">
        <v>12370</v>
      </c>
      <c r="F304" s="333">
        <v>0</v>
      </c>
      <c r="G304" s="333">
        <v>15200</v>
      </c>
    </row>
    <row r="305" spans="2:7" ht="15.95" customHeight="1" x14ac:dyDescent="0.25">
      <c r="B305" s="152" t="s">
        <v>211</v>
      </c>
      <c r="C305" s="332">
        <v>17395</v>
      </c>
      <c r="D305" s="332">
        <v>3444</v>
      </c>
      <c r="E305" s="332">
        <v>13951</v>
      </c>
      <c r="F305" s="333">
        <v>0</v>
      </c>
      <c r="G305" s="333">
        <v>17395</v>
      </c>
    </row>
    <row r="306" spans="2:7" ht="15.95" customHeight="1" x14ac:dyDescent="0.25">
      <c r="B306" s="152" t="s">
        <v>212</v>
      </c>
      <c r="C306" s="332">
        <v>4196</v>
      </c>
      <c r="D306" s="332">
        <v>740</v>
      </c>
      <c r="E306" s="332">
        <v>3456</v>
      </c>
      <c r="F306" s="333">
        <v>0</v>
      </c>
      <c r="G306" s="333">
        <v>4196</v>
      </c>
    </row>
    <row r="307" spans="2:7" ht="15.95" customHeight="1" x14ac:dyDescent="0.25">
      <c r="B307" s="152" t="s">
        <v>521</v>
      </c>
      <c r="C307" s="332">
        <v>167901</v>
      </c>
      <c r="D307" s="332">
        <v>13656</v>
      </c>
      <c r="E307" s="332">
        <v>154245</v>
      </c>
      <c r="F307" s="333">
        <v>1034</v>
      </c>
      <c r="G307" s="333">
        <v>166867</v>
      </c>
    </row>
    <row r="308" spans="2:7" ht="15.95" customHeight="1" x14ac:dyDescent="0.25">
      <c r="B308" s="152"/>
      <c r="C308" s="332"/>
      <c r="D308" s="332"/>
      <c r="E308" s="332"/>
      <c r="F308" s="333"/>
      <c r="G308" s="333"/>
    </row>
    <row r="309" spans="2:7" ht="15.95" customHeight="1" x14ac:dyDescent="0.25">
      <c r="B309" s="334" t="s">
        <v>516</v>
      </c>
      <c r="C309" s="337" t="s">
        <v>516</v>
      </c>
      <c r="D309" s="337" t="s">
        <v>516</v>
      </c>
      <c r="E309" s="333" t="s">
        <v>516</v>
      </c>
      <c r="F309" s="333" t="s">
        <v>516</v>
      </c>
      <c r="G309" s="333" t="s">
        <v>516</v>
      </c>
    </row>
    <row r="310" spans="2:7" ht="15.95" customHeight="1" x14ac:dyDescent="0.25">
      <c r="B310" s="329" t="s">
        <v>552</v>
      </c>
      <c r="C310" s="330">
        <v>750493</v>
      </c>
      <c r="D310" s="330">
        <v>131739</v>
      </c>
      <c r="E310" s="330">
        <v>618754</v>
      </c>
      <c r="F310" s="331">
        <v>221</v>
      </c>
      <c r="G310" s="331">
        <v>750272</v>
      </c>
    </row>
    <row r="311" spans="2:7" ht="15.95" customHeight="1" x14ac:dyDescent="0.25">
      <c r="B311" s="152" t="s">
        <v>697</v>
      </c>
      <c r="C311" s="332">
        <v>55645</v>
      </c>
      <c r="D311" s="332">
        <v>11788</v>
      </c>
      <c r="E311" s="332">
        <v>43857</v>
      </c>
      <c r="F311" s="333">
        <v>6</v>
      </c>
      <c r="G311" s="333">
        <v>55639</v>
      </c>
    </row>
    <row r="312" spans="2:7" ht="15.95" customHeight="1" x14ac:dyDescent="0.25">
      <c r="B312" s="339" t="s">
        <v>215</v>
      </c>
      <c r="C312" s="332">
        <v>187307</v>
      </c>
      <c r="D312" s="332">
        <v>33002</v>
      </c>
      <c r="E312" s="332">
        <v>154305</v>
      </c>
      <c r="F312" s="333">
        <v>28</v>
      </c>
      <c r="G312" s="333">
        <v>187279</v>
      </c>
    </row>
    <row r="313" spans="2:7" ht="15.95" customHeight="1" x14ac:dyDescent="0.25">
      <c r="B313" s="339" t="s">
        <v>698</v>
      </c>
      <c r="C313" s="332">
        <v>33120</v>
      </c>
      <c r="D313" s="332">
        <v>33120</v>
      </c>
      <c r="E313" s="332">
        <v>0</v>
      </c>
      <c r="F313" s="333">
        <v>0</v>
      </c>
      <c r="G313" s="333">
        <v>33120</v>
      </c>
    </row>
    <row r="314" spans="2:7" ht="15.95" customHeight="1" x14ac:dyDescent="0.25">
      <c r="B314" s="152" t="s">
        <v>218</v>
      </c>
      <c r="C314" s="332">
        <v>92599</v>
      </c>
      <c r="D314" s="332">
        <v>30301</v>
      </c>
      <c r="E314" s="332">
        <v>62298</v>
      </c>
      <c r="F314" s="333">
        <v>15</v>
      </c>
      <c r="G314" s="333">
        <v>92584</v>
      </c>
    </row>
    <row r="315" spans="2:7" ht="15.95" customHeight="1" x14ac:dyDescent="0.25">
      <c r="B315" s="152" t="s">
        <v>219</v>
      </c>
      <c r="C315" s="332">
        <v>6558</v>
      </c>
      <c r="D315" s="332">
        <v>281</v>
      </c>
      <c r="E315" s="332">
        <v>6277</v>
      </c>
      <c r="F315" s="333">
        <v>0</v>
      </c>
      <c r="G315" s="333">
        <v>6558</v>
      </c>
    </row>
    <row r="316" spans="2:7" ht="15.95" customHeight="1" x14ac:dyDescent="0.25">
      <c r="B316" s="152" t="s">
        <v>220</v>
      </c>
      <c r="C316" s="332">
        <v>6849</v>
      </c>
      <c r="D316" s="332">
        <v>380</v>
      </c>
      <c r="E316" s="332">
        <v>6469</v>
      </c>
      <c r="F316" s="333">
        <v>0</v>
      </c>
      <c r="G316" s="333">
        <v>6849</v>
      </c>
    </row>
    <row r="317" spans="2:7" ht="15.95" customHeight="1" x14ac:dyDescent="0.25">
      <c r="B317" s="152" t="s">
        <v>521</v>
      </c>
      <c r="C317" s="332">
        <v>368415</v>
      </c>
      <c r="D317" s="332">
        <v>22867</v>
      </c>
      <c r="E317" s="332">
        <v>345548</v>
      </c>
      <c r="F317" s="333">
        <v>172</v>
      </c>
      <c r="G317" s="333">
        <v>368243</v>
      </c>
    </row>
    <row r="318" spans="2:7" ht="15.95" customHeight="1" x14ac:dyDescent="0.25">
      <c r="B318" s="152"/>
      <c r="C318" s="332"/>
      <c r="D318" s="332"/>
      <c r="E318" s="332"/>
      <c r="F318" s="333"/>
      <c r="G318" s="333"/>
    </row>
    <row r="319" spans="2:7" ht="15.95" customHeight="1" x14ac:dyDescent="0.25">
      <c r="B319" s="334" t="s">
        <v>516</v>
      </c>
      <c r="C319" s="337" t="s">
        <v>516</v>
      </c>
      <c r="D319" s="337" t="s">
        <v>516</v>
      </c>
      <c r="E319" s="333" t="s">
        <v>516</v>
      </c>
      <c r="F319" s="333" t="s">
        <v>516</v>
      </c>
      <c r="G319" s="333" t="s">
        <v>516</v>
      </c>
    </row>
    <row r="320" spans="2:7" ht="15.95" customHeight="1" x14ac:dyDescent="0.25">
      <c r="B320" s="329" t="s">
        <v>553</v>
      </c>
      <c r="C320" s="330">
        <v>299484</v>
      </c>
      <c r="D320" s="330">
        <v>23997</v>
      </c>
      <c r="E320" s="330">
        <v>275487</v>
      </c>
      <c r="F320" s="331">
        <v>1210</v>
      </c>
      <c r="G320" s="331">
        <v>298274</v>
      </c>
    </row>
    <row r="321" spans="2:7" ht="15.95" customHeight="1" x14ac:dyDescent="0.25">
      <c r="B321" s="152" t="s">
        <v>222</v>
      </c>
      <c r="C321" s="332">
        <v>198627</v>
      </c>
      <c r="D321" s="332">
        <v>17251</v>
      </c>
      <c r="E321" s="332">
        <v>181376</v>
      </c>
      <c r="F321" s="333">
        <v>1210</v>
      </c>
      <c r="G321" s="333">
        <v>197417</v>
      </c>
    </row>
    <row r="322" spans="2:7" ht="15.95" customHeight="1" x14ac:dyDescent="0.25">
      <c r="B322" s="152" t="s">
        <v>143</v>
      </c>
      <c r="C322" s="332">
        <v>100857</v>
      </c>
      <c r="D322" s="332">
        <v>6746</v>
      </c>
      <c r="E322" s="332">
        <v>94111</v>
      </c>
      <c r="F322" s="333">
        <v>0</v>
      </c>
      <c r="G322" s="333">
        <v>100857</v>
      </c>
    </row>
    <row r="323" spans="2:7" ht="15.95" customHeight="1" x14ac:dyDescent="0.25">
      <c r="B323" s="152"/>
      <c r="C323" s="332"/>
      <c r="D323" s="332"/>
      <c r="E323" s="332"/>
      <c r="F323" s="333"/>
      <c r="G323" s="333"/>
    </row>
    <row r="324" spans="2:7" ht="15.95" customHeight="1" x14ac:dyDescent="0.25">
      <c r="B324" s="334" t="s">
        <v>516</v>
      </c>
      <c r="C324" s="337" t="s">
        <v>516</v>
      </c>
      <c r="D324" s="337" t="s">
        <v>516</v>
      </c>
      <c r="E324" s="333" t="s">
        <v>516</v>
      </c>
      <c r="F324" s="333" t="s">
        <v>516</v>
      </c>
      <c r="G324" s="333" t="s">
        <v>516</v>
      </c>
    </row>
    <row r="325" spans="2:7" ht="15.95" customHeight="1" x14ac:dyDescent="0.25">
      <c r="B325" s="329" t="s">
        <v>554</v>
      </c>
      <c r="C325" s="330">
        <v>41699</v>
      </c>
      <c r="D325" s="330">
        <v>898</v>
      </c>
      <c r="E325" s="330">
        <v>40801</v>
      </c>
      <c r="F325" s="331">
        <v>0</v>
      </c>
      <c r="G325" s="331">
        <v>41699</v>
      </c>
    </row>
    <row r="326" spans="2:7" ht="15.95" customHeight="1" x14ac:dyDescent="0.25">
      <c r="B326" s="152" t="s">
        <v>224</v>
      </c>
      <c r="C326" s="332">
        <v>1181</v>
      </c>
      <c r="D326" s="332">
        <v>68</v>
      </c>
      <c r="E326" s="332">
        <v>1113</v>
      </c>
      <c r="F326" s="333">
        <v>0</v>
      </c>
      <c r="G326" s="333">
        <v>1181</v>
      </c>
    </row>
    <row r="327" spans="2:7" ht="15.95" customHeight="1" x14ac:dyDescent="0.25">
      <c r="B327" s="152" t="s">
        <v>225</v>
      </c>
      <c r="C327" s="332">
        <v>726</v>
      </c>
      <c r="D327" s="332">
        <v>24</v>
      </c>
      <c r="E327" s="332">
        <v>702</v>
      </c>
      <c r="F327" s="333">
        <v>0</v>
      </c>
      <c r="G327" s="333">
        <v>726</v>
      </c>
    </row>
    <row r="328" spans="2:7" ht="15.95" customHeight="1" x14ac:dyDescent="0.25">
      <c r="B328" s="152" t="s">
        <v>226</v>
      </c>
      <c r="C328" s="332">
        <v>2217</v>
      </c>
      <c r="D328" s="332">
        <v>-28</v>
      </c>
      <c r="E328" s="332">
        <v>2245</v>
      </c>
      <c r="F328" s="333">
        <v>0</v>
      </c>
      <c r="G328" s="333">
        <v>2217</v>
      </c>
    </row>
    <row r="329" spans="2:7" ht="15.95" customHeight="1" x14ac:dyDescent="0.25">
      <c r="B329" s="152" t="s">
        <v>139</v>
      </c>
      <c r="C329" s="332">
        <v>517</v>
      </c>
      <c r="D329" s="332">
        <v>31</v>
      </c>
      <c r="E329" s="332">
        <v>486</v>
      </c>
      <c r="F329" s="333">
        <v>0</v>
      </c>
      <c r="G329" s="333">
        <v>517</v>
      </c>
    </row>
    <row r="330" spans="2:7" ht="15.95" customHeight="1" x14ac:dyDescent="0.25">
      <c r="B330" s="152" t="s">
        <v>227</v>
      </c>
      <c r="C330" s="332">
        <v>1305</v>
      </c>
      <c r="D330" s="332">
        <v>-20</v>
      </c>
      <c r="E330" s="332">
        <v>1325</v>
      </c>
      <c r="F330" s="333">
        <v>0</v>
      </c>
      <c r="G330" s="333">
        <v>1305</v>
      </c>
    </row>
    <row r="331" spans="2:7" ht="15.95" customHeight="1" x14ac:dyDescent="0.25">
      <c r="B331" s="152" t="s">
        <v>228</v>
      </c>
      <c r="C331" s="332">
        <v>118</v>
      </c>
      <c r="D331" s="332">
        <v>-16</v>
      </c>
      <c r="E331" s="332">
        <v>134</v>
      </c>
      <c r="F331" s="333">
        <v>0</v>
      </c>
      <c r="G331" s="333">
        <v>118</v>
      </c>
    </row>
    <row r="332" spans="2:7" ht="15.95" customHeight="1" x14ac:dyDescent="0.25">
      <c r="B332" s="152" t="s">
        <v>229</v>
      </c>
      <c r="C332" s="332">
        <v>2906</v>
      </c>
      <c r="D332" s="332">
        <v>138</v>
      </c>
      <c r="E332" s="332">
        <v>2768</v>
      </c>
      <c r="F332" s="333">
        <v>0</v>
      </c>
      <c r="G332" s="333">
        <v>2906</v>
      </c>
    </row>
    <row r="333" spans="2:7" ht="15.95" customHeight="1" x14ac:dyDescent="0.25">
      <c r="B333" s="152" t="s">
        <v>230</v>
      </c>
      <c r="C333" s="332">
        <v>509</v>
      </c>
      <c r="D333" s="332">
        <v>7</v>
      </c>
      <c r="E333" s="332">
        <v>502</v>
      </c>
      <c r="F333" s="333">
        <v>0</v>
      </c>
      <c r="G333" s="333">
        <v>509</v>
      </c>
    </row>
    <row r="334" spans="2:7" ht="15.95" customHeight="1" x14ac:dyDescent="0.25">
      <c r="B334" s="152" t="s">
        <v>143</v>
      </c>
      <c r="C334" s="332">
        <v>32220</v>
      </c>
      <c r="D334" s="332">
        <v>694</v>
      </c>
      <c r="E334" s="332">
        <v>31526</v>
      </c>
      <c r="F334" s="333">
        <v>0</v>
      </c>
      <c r="G334" s="333">
        <v>32220</v>
      </c>
    </row>
    <row r="335" spans="2:7" ht="15.95" customHeight="1" x14ac:dyDescent="0.25">
      <c r="B335" s="152"/>
      <c r="C335" s="332"/>
      <c r="D335" s="332"/>
      <c r="E335" s="332"/>
      <c r="F335" s="333"/>
      <c r="G335" s="333"/>
    </row>
    <row r="336" spans="2:7" ht="15.95" customHeight="1" x14ac:dyDescent="0.25">
      <c r="B336" s="334" t="s">
        <v>516</v>
      </c>
      <c r="C336" s="337" t="s">
        <v>516</v>
      </c>
      <c r="D336" s="337" t="s">
        <v>516</v>
      </c>
      <c r="E336" s="333" t="s">
        <v>516</v>
      </c>
      <c r="F336" s="333" t="s">
        <v>516</v>
      </c>
      <c r="G336" s="333" t="s">
        <v>516</v>
      </c>
    </row>
    <row r="337" spans="2:7" ht="15.95" customHeight="1" x14ac:dyDescent="0.25">
      <c r="B337" s="329" t="s">
        <v>555</v>
      </c>
      <c r="C337" s="330">
        <v>8575</v>
      </c>
      <c r="D337" s="330">
        <v>210</v>
      </c>
      <c r="E337" s="330">
        <v>8365</v>
      </c>
      <c r="F337" s="331">
        <v>1749</v>
      </c>
      <c r="G337" s="331">
        <v>6826</v>
      </c>
    </row>
    <row r="338" spans="2:7" ht="15.95" customHeight="1" x14ac:dyDescent="0.25">
      <c r="B338" s="152" t="s">
        <v>232</v>
      </c>
      <c r="C338" s="332">
        <v>912</v>
      </c>
      <c r="D338" s="332">
        <v>-84</v>
      </c>
      <c r="E338" s="332">
        <v>996</v>
      </c>
      <c r="F338" s="333">
        <v>0</v>
      </c>
      <c r="G338" s="333">
        <v>912</v>
      </c>
    </row>
    <row r="339" spans="2:7" ht="15.95" customHeight="1" x14ac:dyDescent="0.25">
      <c r="B339" s="152" t="s">
        <v>143</v>
      </c>
      <c r="C339" s="332">
        <v>7663</v>
      </c>
      <c r="D339" s="332">
        <v>294</v>
      </c>
      <c r="E339" s="332">
        <v>7369</v>
      </c>
      <c r="F339" s="333">
        <v>1749</v>
      </c>
      <c r="G339" s="333">
        <v>5914</v>
      </c>
    </row>
    <row r="340" spans="2:7" ht="15.95" customHeight="1" x14ac:dyDescent="0.25">
      <c r="B340" s="152"/>
      <c r="C340" s="332"/>
      <c r="D340" s="332"/>
      <c r="E340" s="332"/>
      <c r="F340" s="333"/>
      <c r="G340" s="333"/>
    </row>
    <row r="341" spans="2:7" ht="15.95" customHeight="1" x14ac:dyDescent="0.25">
      <c r="B341" s="334" t="s">
        <v>516</v>
      </c>
      <c r="C341" s="337" t="s">
        <v>516</v>
      </c>
      <c r="D341" s="337" t="s">
        <v>516</v>
      </c>
      <c r="E341" s="333" t="s">
        <v>516</v>
      </c>
      <c r="F341" s="333" t="s">
        <v>516</v>
      </c>
      <c r="G341" s="333" t="s">
        <v>516</v>
      </c>
    </row>
    <row r="342" spans="2:7" ht="15.95" customHeight="1" x14ac:dyDescent="0.25">
      <c r="B342" s="329" t="s">
        <v>556</v>
      </c>
      <c r="C342" s="330">
        <v>18954</v>
      </c>
      <c r="D342" s="330">
        <v>-270</v>
      </c>
      <c r="E342" s="330">
        <v>19224</v>
      </c>
      <c r="F342" s="331">
        <v>1334</v>
      </c>
      <c r="G342" s="331">
        <v>17620</v>
      </c>
    </row>
    <row r="343" spans="2:7" ht="15.95" customHeight="1" x14ac:dyDescent="0.25">
      <c r="B343" s="152" t="s">
        <v>234</v>
      </c>
      <c r="C343" s="332">
        <v>756</v>
      </c>
      <c r="D343" s="332">
        <v>-87</v>
      </c>
      <c r="E343" s="332">
        <v>843</v>
      </c>
      <c r="F343" s="333">
        <v>21</v>
      </c>
      <c r="G343" s="333">
        <v>735</v>
      </c>
    </row>
    <row r="344" spans="2:7" ht="15.95" customHeight="1" x14ac:dyDescent="0.25">
      <c r="B344" s="152" t="s">
        <v>235</v>
      </c>
      <c r="C344" s="332">
        <v>335</v>
      </c>
      <c r="D344" s="332">
        <v>-17</v>
      </c>
      <c r="E344" s="332">
        <v>352</v>
      </c>
      <c r="F344" s="333">
        <v>0</v>
      </c>
      <c r="G344" s="333">
        <v>335</v>
      </c>
    </row>
    <row r="345" spans="2:7" ht="15.95" customHeight="1" x14ac:dyDescent="0.25">
      <c r="B345" s="152" t="s">
        <v>699</v>
      </c>
      <c r="C345" s="332">
        <v>2899</v>
      </c>
      <c r="D345" s="332">
        <v>-150</v>
      </c>
      <c r="E345" s="332">
        <v>3049</v>
      </c>
      <c r="F345" s="333">
        <v>0</v>
      </c>
      <c r="G345" s="333">
        <v>2899</v>
      </c>
    </row>
    <row r="346" spans="2:7" ht="15.95" customHeight="1" x14ac:dyDescent="0.25">
      <c r="B346" s="152" t="s">
        <v>521</v>
      </c>
      <c r="C346" s="332">
        <v>14964</v>
      </c>
      <c r="D346" s="332">
        <v>-16</v>
      </c>
      <c r="E346" s="332">
        <v>14980</v>
      </c>
      <c r="F346" s="333">
        <v>1313</v>
      </c>
      <c r="G346" s="333">
        <v>13651</v>
      </c>
    </row>
    <row r="347" spans="2:7" ht="15.95" customHeight="1" x14ac:dyDescent="0.25">
      <c r="B347" s="152"/>
      <c r="C347" s="332"/>
      <c r="D347" s="332"/>
      <c r="E347" s="332"/>
      <c r="F347" s="333"/>
      <c r="G347" s="333"/>
    </row>
    <row r="348" spans="2:7" ht="15.95" customHeight="1" x14ac:dyDescent="0.25">
      <c r="B348" s="334" t="s">
        <v>516</v>
      </c>
      <c r="C348" s="337" t="s">
        <v>516</v>
      </c>
      <c r="D348" s="337" t="s">
        <v>516</v>
      </c>
      <c r="E348" s="333" t="s">
        <v>516</v>
      </c>
      <c r="F348" s="333" t="s">
        <v>516</v>
      </c>
      <c r="G348" s="333" t="s">
        <v>516</v>
      </c>
    </row>
    <row r="349" spans="2:7" ht="15.95" customHeight="1" x14ac:dyDescent="0.25">
      <c r="B349" s="329" t="s">
        <v>557</v>
      </c>
      <c r="C349" s="330">
        <v>398503</v>
      </c>
      <c r="D349" s="330">
        <v>75670</v>
      </c>
      <c r="E349" s="330">
        <v>322833</v>
      </c>
      <c r="F349" s="331">
        <v>136</v>
      </c>
      <c r="G349" s="331">
        <v>398367</v>
      </c>
    </row>
    <row r="350" spans="2:7" ht="15.95" customHeight="1" x14ac:dyDescent="0.25">
      <c r="B350" s="152" t="s">
        <v>238</v>
      </c>
      <c r="C350" s="332">
        <v>1617</v>
      </c>
      <c r="D350" s="332">
        <v>114</v>
      </c>
      <c r="E350" s="332">
        <v>1503</v>
      </c>
      <c r="F350" s="333">
        <v>0</v>
      </c>
      <c r="G350" s="333">
        <v>1617</v>
      </c>
    </row>
    <row r="351" spans="2:7" ht="15.95" customHeight="1" x14ac:dyDescent="0.25">
      <c r="B351" s="152" t="s">
        <v>239</v>
      </c>
      <c r="C351" s="332">
        <v>58621</v>
      </c>
      <c r="D351" s="332">
        <v>9075</v>
      </c>
      <c r="E351" s="332">
        <v>49546</v>
      </c>
      <c r="F351" s="333">
        <v>37</v>
      </c>
      <c r="G351" s="333">
        <v>58584</v>
      </c>
    </row>
    <row r="352" spans="2:7" ht="15.95" customHeight="1" x14ac:dyDescent="0.25">
      <c r="B352" s="152" t="s">
        <v>240</v>
      </c>
      <c r="C352" s="332">
        <v>1188</v>
      </c>
      <c r="D352" s="332">
        <v>17</v>
      </c>
      <c r="E352" s="332">
        <v>1171</v>
      </c>
      <c r="F352" s="333">
        <v>0</v>
      </c>
      <c r="G352" s="333">
        <v>1188</v>
      </c>
    </row>
    <row r="353" spans="2:7" ht="15.95" customHeight="1" x14ac:dyDescent="0.25">
      <c r="B353" s="152" t="s">
        <v>241</v>
      </c>
      <c r="C353" s="332">
        <v>3913</v>
      </c>
      <c r="D353" s="332">
        <v>77</v>
      </c>
      <c r="E353" s="332">
        <v>3836</v>
      </c>
      <c r="F353" s="333">
        <v>0</v>
      </c>
      <c r="G353" s="333">
        <v>3913</v>
      </c>
    </row>
    <row r="354" spans="2:7" ht="15.95" customHeight="1" x14ac:dyDescent="0.25">
      <c r="B354" s="152" t="s">
        <v>242</v>
      </c>
      <c r="C354" s="332">
        <v>2481</v>
      </c>
      <c r="D354" s="332">
        <v>83</v>
      </c>
      <c r="E354" s="332">
        <v>2398</v>
      </c>
      <c r="F354" s="333">
        <v>0</v>
      </c>
      <c r="G354" s="333">
        <v>2481</v>
      </c>
    </row>
    <row r="355" spans="2:7" ht="15.95" customHeight="1" x14ac:dyDescent="0.25">
      <c r="B355" s="152" t="s">
        <v>243</v>
      </c>
      <c r="C355" s="332">
        <v>13661</v>
      </c>
      <c r="D355" s="332">
        <v>1055</v>
      </c>
      <c r="E355" s="332">
        <v>12606</v>
      </c>
      <c r="F355" s="333">
        <v>0</v>
      </c>
      <c r="G355" s="333">
        <v>13661</v>
      </c>
    </row>
    <row r="356" spans="2:7" ht="15.95" customHeight="1" x14ac:dyDescent="0.25">
      <c r="B356" s="152" t="s">
        <v>143</v>
      </c>
      <c r="C356" s="332">
        <v>317022</v>
      </c>
      <c r="D356" s="332">
        <v>65249</v>
      </c>
      <c r="E356" s="332">
        <v>251773</v>
      </c>
      <c r="F356" s="333">
        <v>99</v>
      </c>
      <c r="G356" s="333">
        <v>316923</v>
      </c>
    </row>
    <row r="357" spans="2:7" ht="15.95" customHeight="1" x14ac:dyDescent="0.25">
      <c r="B357" s="152"/>
      <c r="C357" s="332"/>
      <c r="D357" s="332"/>
      <c r="E357" s="332"/>
      <c r="F357" s="333"/>
      <c r="G357" s="333"/>
    </row>
    <row r="358" spans="2:7" ht="15.95" customHeight="1" x14ac:dyDescent="0.25">
      <c r="B358" s="334" t="s">
        <v>516</v>
      </c>
      <c r="C358" s="337" t="s">
        <v>516</v>
      </c>
      <c r="D358" s="337" t="s">
        <v>516</v>
      </c>
      <c r="E358" s="333" t="s">
        <v>516</v>
      </c>
      <c r="F358" s="333" t="s">
        <v>516</v>
      </c>
      <c r="G358" s="333" t="s">
        <v>516</v>
      </c>
    </row>
    <row r="359" spans="2:7" ht="15.95" customHeight="1" x14ac:dyDescent="0.25">
      <c r="B359" s="329" t="s">
        <v>700</v>
      </c>
      <c r="C359" s="330">
        <v>368135</v>
      </c>
      <c r="D359" s="330">
        <v>36832</v>
      </c>
      <c r="E359" s="330">
        <v>331303</v>
      </c>
      <c r="F359" s="331">
        <v>5323</v>
      </c>
      <c r="G359" s="331">
        <v>362812</v>
      </c>
    </row>
    <row r="360" spans="2:7" ht="15.95" customHeight="1" x14ac:dyDescent="0.25">
      <c r="B360" s="152" t="s">
        <v>245</v>
      </c>
      <c r="C360" s="332">
        <v>5330</v>
      </c>
      <c r="D360" s="332">
        <v>838</v>
      </c>
      <c r="E360" s="332">
        <v>4492</v>
      </c>
      <c r="F360" s="333">
        <v>5</v>
      </c>
      <c r="G360" s="333">
        <v>5325</v>
      </c>
    </row>
    <row r="361" spans="2:7" ht="15.95" customHeight="1" x14ac:dyDescent="0.25">
      <c r="B361" s="152" t="s">
        <v>246</v>
      </c>
      <c r="C361" s="332">
        <v>1864</v>
      </c>
      <c r="D361" s="332">
        <v>131</v>
      </c>
      <c r="E361" s="332">
        <v>1733</v>
      </c>
      <c r="F361" s="333">
        <v>0</v>
      </c>
      <c r="G361" s="333">
        <v>1864</v>
      </c>
    </row>
    <row r="362" spans="2:7" ht="15.95" customHeight="1" x14ac:dyDescent="0.25">
      <c r="B362" s="152" t="s">
        <v>247</v>
      </c>
      <c r="C362" s="332">
        <v>486</v>
      </c>
      <c r="D362" s="332">
        <v>34</v>
      </c>
      <c r="E362" s="332">
        <v>452</v>
      </c>
      <c r="F362" s="333">
        <v>0</v>
      </c>
      <c r="G362" s="333">
        <v>486</v>
      </c>
    </row>
    <row r="363" spans="2:7" ht="15.95" customHeight="1" x14ac:dyDescent="0.25">
      <c r="B363" s="152" t="s">
        <v>248</v>
      </c>
      <c r="C363" s="332">
        <v>62023</v>
      </c>
      <c r="D363" s="332">
        <v>5708</v>
      </c>
      <c r="E363" s="332">
        <v>56315</v>
      </c>
      <c r="F363" s="333">
        <v>216</v>
      </c>
      <c r="G363" s="333">
        <v>61807</v>
      </c>
    </row>
    <row r="364" spans="2:7" ht="15.95" customHeight="1" x14ac:dyDescent="0.25">
      <c r="B364" s="152" t="s">
        <v>249</v>
      </c>
      <c r="C364" s="332">
        <v>577</v>
      </c>
      <c r="D364" s="332">
        <v>71</v>
      </c>
      <c r="E364" s="332">
        <v>506</v>
      </c>
      <c r="F364" s="333">
        <v>0</v>
      </c>
      <c r="G364" s="333">
        <v>577</v>
      </c>
    </row>
    <row r="365" spans="2:7" ht="15.95" customHeight="1" x14ac:dyDescent="0.25">
      <c r="B365" s="152" t="s">
        <v>521</v>
      </c>
      <c r="C365" s="332">
        <v>297855</v>
      </c>
      <c r="D365" s="332">
        <v>30050</v>
      </c>
      <c r="E365" s="332">
        <v>267805</v>
      </c>
      <c r="F365" s="333">
        <v>5102</v>
      </c>
      <c r="G365" s="333">
        <v>292753</v>
      </c>
    </row>
    <row r="366" spans="2:7" ht="15.95" customHeight="1" x14ac:dyDescent="0.25">
      <c r="B366" s="152"/>
      <c r="C366" s="332"/>
      <c r="D366" s="332"/>
      <c r="E366" s="332"/>
      <c r="F366" s="333"/>
      <c r="G366" s="333"/>
    </row>
    <row r="367" spans="2:7" ht="15.95" customHeight="1" x14ac:dyDescent="0.25">
      <c r="B367" s="334" t="s">
        <v>516</v>
      </c>
      <c r="C367" s="337" t="s">
        <v>516</v>
      </c>
      <c r="D367" s="337" t="s">
        <v>516</v>
      </c>
      <c r="E367" s="333" t="s">
        <v>516</v>
      </c>
      <c r="F367" s="333" t="s">
        <v>516</v>
      </c>
      <c r="G367" s="333" t="s">
        <v>516</v>
      </c>
    </row>
    <row r="368" spans="2:7" ht="15.95" customHeight="1" x14ac:dyDescent="0.25">
      <c r="B368" s="329" t="s">
        <v>559</v>
      </c>
      <c r="C368" s="330">
        <v>161301</v>
      </c>
      <c r="D368" s="330">
        <v>14983</v>
      </c>
      <c r="E368" s="330">
        <v>146318</v>
      </c>
      <c r="F368" s="331">
        <v>2060</v>
      </c>
      <c r="G368" s="331">
        <v>159241</v>
      </c>
    </row>
    <row r="369" spans="2:7" ht="15.95" customHeight="1" x14ac:dyDescent="0.25">
      <c r="B369" s="152" t="s">
        <v>701</v>
      </c>
      <c r="C369" s="332">
        <v>6822</v>
      </c>
      <c r="D369" s="332">
        <v>6822</v>
      </c>
      <c r="E369" s="332">
        <v>0</v>
      </c>
      <c r="F369" s="333">
        <v>0</v>
      </c>
      <c r="G369" s="333">
        <v>6822</v>
      </c>
    </row>
    <row r="370" spans="2:7" ht="15.95" customHeight="1" x14ac:dyDescent="0.25">
      <c r="B370" s="152" t="s">
        <v>252</v>
      </c>
      <c r="C370" s="332">
        <v>847</v>
      </c>
      <c r="D370" s="332">
        <v>30</v>
      </c>
      <c r="E370" s="332">
        <v>817</v>
      </c>
      <c r="F370" s="333">
        <v>0</v>
      </c>
      <c r="G370" s="333">
        <v>847</v>
      </c>
    </row>
    <row r="371" spans="2:7" ht="15.95" customHeight="1" x14ac:dyDescent="0.25">
      <c r="B371" s="152" t="s">
        <v>253</v>
      </c>
      <c r="C371" s="332">
        <v>428</v>
      </c>
      <c r="D371" s="332">
        <v>73</v>
      </c>
      <c r="E371" s="332">
        <v>355</v>
      </c>
      <c r="F371" s="333">
        <v>0</v>
      </c>
      <c r="G371" s="333">
        <v>428</v>
      </c>
    </row>
    <row r="372" spans="2:7" ht="15.95" customHeight="1" x14ac:dyDescent="0.25">
      <c r="B372" s="152" t="s">
        <v>254</v>
      </c>
      <c r="C372" s="332">
        <v>2127</v>
      </c>
      <c r="D372" s="332">
        <v>131</v>
      </c>
      <c r="E372" s="332">
        <v>1996</v>
      </c>
      <c r="F372" s="333">
        <v>0</v>
      </c>
      <c r="G372" s="333">
        <v>2127</v>
      </c>
    </row>
    <row r="373" spans="2:7" ht="15.95" customHeight="1" x14ac:dyDescent="0.25">
      <c r="B373" s="152" t="s">
        <v>255</v>
      </c>
      <c r="C373" s="332">
        <v>16793</v>
      </c>
      <c r="D373" s="332">
        <v>1200</v>
      </c>
      <c r="E373" s="332">
        <v>15593</v>
      </c>
      <c r="F373" s="333">
        <v>24</v>
      </c>
      <c r="G373" s="333">
        <v>16769</v>
      </c>
    </row>
    <row r="374" spans="2:7" ht="15.95" customHeight="1" x14ac:dyDescent="0.25">
      <c r="B374" s="152" t="s">
        <v>143</v>
      </c>
      <c r="C374" s="332">
        <v>134284</v>
      </c>
      <c r="D374" s="332">
        <v>6727</v>
      </c>
      <c r="E374" s="332">
        <v>127557</v>
      </c>
      <c r="F374" s="333">
        <v>2036</v>
      </c>
      <c r="G374" s="333">
        <v>132248</v>
      </c>
    </row>
    <row r="375" spans="2:7" ht="15.95" customHeight="1" x14ac:dyDescent="0.25">
      <c r="B375" s="152"/>
      <c r="C375" s="332"/>
      <c r="D375" s="332"/>
      <c r="E375" s="332"/>
      <c r="F375" s="333"/>
      <c r="G375" s="333"/>
    </row>
    <row r="376" spans="2:7" ht="15.95" customHeight="1" x14ac:dyDescent="0.25">
      <c r="B376" s="334" t="s">
        <v>516</v>
      </c>
      <c r="C376" s="337" t="s">
        <v>516</v>
      </c>
      <c r="D376" s="337" t="s">
        <v>516</v>
      </c>
      <c r="E376" s="333" t="s">
        <v>516</v>
      </c>
      <c r="F376" s="333" t="s">
        <v>516</v>
      </c>
      <c r="G376" s="333" t="s">
        <v>516</v>
      </c>
    </row>
    <row r="377" spans="2:7" ht="15.95" customHeight="1" x14ac:dyDescent="0.25">
      <c r="B377" s="329" t="s">
        <v>702</v>
      </c>
      <c r="C377" s="330">
        <v>2833219</v>
      </c>
      <c r="D377" s="330">
        <v>336762</v>
      </c>
      <c r="E377" s="330">
        <v>2496457</v>
      </c>
      <c r="F377" s="331">
        <v>9916</v>
      </c>
      <c r="G377" s="331">
        <v>2823303</v>
      </c>
    </row>
    <row r="378" spans="2:7" ht="15.95" customHeight="1" x14ac:dyDescent="0.25">
      <c r="B378" s="152" t="s">
        <v>257</v>
      </c>
      <c r="C378" s="332">
        <v>38041</v>
      </c>
      <c r="D378" s="332">
        <v>2279</v>
      </c>
      <c r="E378" s="332">
        <v>35762</v>
      </c>
      <c r="F378" s="340">
        <v>0</v>
      </c>
      <c r="G378" s="340">
        <v>38041</v>
      </c>
    </row>
    <row r="379" spans="2:7" ht="15.95" customHeight="1" x14ac:dyDescent="0.25">
      <c r="B379" s="152" t="s">
        <v>258</v>
      </c>
      <c r="C379" s="332">
        <v>2932</v>
      </c>
      <c r="D379" s="332">
        <v>419</v>
      </c>
      <c r="E379" s="332">
        <v>2513</v>
      </c>
      <c r="F379" s="333">
        <v>0</v>
      </c>
      <c r="G379" s="333">
        <v>2932</v>
      </c>
    </row>
    <row r="380" spans="2:7" ht="15.95" customHeight="1" x14ac:dyDescent="0.25">
      <c r="B380" s="152" t="s">
        <v>259</v>
      </c>
      <c r="C380" s="332">
        <v>6091</v>
      </c>
      <c r="D380" s="332">
        <v>463</v>
      </c>
      <c r="E380" s="332">
        <v>5628</v>
      </c>
      <c r="F380" s="333">
        <v>0</v>
      </c>
      <c r="G380" s="333">
        <v>6091</v>
      </c>
    </row>
    <row r="381" spans="2:7" ht="15.95" customHeight="1" x14ac:dyDescent="0.25">
      <c r="B381" s="152" t="s">
        <v>260</v>
      </c>
      <c r="C381" s="332">
        <v>3181</v>
      </c>
      <c r="D381" s="332">
        <v>126</v>
      </c>
      <c r="E381" s="332">
        <v>3055</v>
      </c>
      <c r="F381" s="333">
        <v>0</v>
      </c>
      <c r="G381" s="333">
        <v>3181</v>
      </c>
    </row>
    <row r="382" spans="2:7" ht="15.95" customHeight="1" x14ac:dyDescent="0.25">
      <c r="B382" s="152" t="s">
        <v>703</v>
      </c>
      <c r="C382" s="332">
        <v>51133</v>
      </c>
      <c r="D382" s="332">
        <v>4357</v>
      </c>
      <c r="E382" s="332">
        <v>46776</v>
      </c>
      <c r="F382" s="333">
        <v>0</v>
      </c>
      <c r="G382" s="333">
        <v>51133</v>
      </c>
    </row>
    <row r="383" spans="2:7" ht="15.95" customHeight="1" x14ac:dyDescent="0.25">
      <c r="B383" s="152" t="s">
        <v>262</v>
      </c>
      <c r="C383" s="332">
        <v>45480</v>
      </c>
      <c r="D383" s="332">
        <v>5194</v>
      </c>
      <c r="E383" s="332">
        <v>40286</v>
      </c>
      <c r="F383" s="333">
        <v>0</v>
      </c>
      <c r="G383" s="333">
        <v>45480</v>
      </c>
    </row>
    <row r="384" spans="2:7" ht="15.95" customHeight="1" x14ac:dyDescent="0.25">
      <c r="B384" s="152" t="s">
        <v>704</v>
      </c>
      <c r="C384" s="332">
        <v>71314</v>
      </c>
      <c r="D384" s="332">
        <v>25605</v>
      </c>
      <c r="E384" s="336">
        <v>45709</v>
      </c>
      <c r="F384" s="333">
        <v>0</v>
      </c>
      <c r="G384" s="333">
        <v>71314</v>
      </c>
    </row>
    <row r="385" spans="2:7" ht="15.95" customHeight="1" x14ac:dyDescent="0.25">
      <c r="B385" s="152" t="s">
        <v>264</v>
      </c>
      <c r="C385" s="332">
        <v>2146</v>
      </c>
      <c r="D385" s="332">
        <v>-179</v>
      </c>
      <c r="E385" s="332">
        <v>2325</v>
      </c>
      <c r="F385" s="333">
        <v>0</v>
      </c>
      <c r="G385" s="333">
        <v>2146</v>
      </c>
    </row>
    <row r="386" spans="2:7" ht="15.95" customHeight="1" x14ac:dyDescent="0.25">
      <c r="B386" s="152" t="s">
        <v>265</v>
      </c>
      <c r="C386" s="332">
        <v>13405</v>
      </c>
      <c r="D386" s="332">
        <v>2160</v>
      </c>
      <c r="E386" s="332">
        <v>11245</v>
      </c>
      <c r="F386" s="333">
        <v>0</v>
      </c>
      <c r="G386" s="333">
        <v>13405</v>
      </c>
    </row>
    <row r="387" spans="2:7" ht="15.95" customHeight="1" x14ac:dyDescent="0.25">
      <c r="B387" s="152" t="s">
        <v>266</v>
      </c>
      <c r="C387" s="337">
        <v>943</v>
      </c>
      <c r="D387" s="332">
        <v>24</v>
      </c>
      <c r="E387" s="332">
        <v>919</v>
      </c>
      <c r="F387" s="333">
        <v>0</v>
      </c>
      <c r="G387" s="333">
        <v>943</v>
      </c>
    </row>
    <row r="388" spans="2:7" ht="15.95" customHeight="1" x14ac:dyDescent="0.25">
      <c r="B388" s="152" t="s">
        <v>705</v>
      </c>
      <c r="C388" s="332">
        <v>239956</v>
      </c>
      <c r="D388" s="332">
        <v>15289</v>
      </c>
      <c r="E388" s="332">
        <v>224667</v>
      </c>
      <c r="F388" s="333">
        <v>0</v>
      </c>
      <c r="G388" s="333">
        <v>239956</v>
      </c>
    </row>
    <row r="389" spans="2:7" ht="15.95" customHeight="1" x14ac:dyDescent="0.25">
      <c r="B389" s="152" t="s">
        <v>268</v>
      </c>
      <c r="C389" s="332">
        <v>23644</v>
      </c>
      <c r="D389" s="332">
        <v>1900</v>
      </c>
      <c r="E389" s="332">
        <v>21744</v>
      </c>
      <c r="F389" s="333">
        <v>0</v>
      </c>
      <c r="G389" s="333">
        <v>23644</v>
      </c>
    </row>
    <row r="390" spans="2:7" ht="15.95" customHeight="1" x14ac:dyDescent="0.25">
      <c r="B390" s="152" t="s">
        <v>706</v>
      </c>
      <c r="C390" s="332">
        <v>76334</v>
      </c>
      <c r="D390" s="332">
        <v>15825</v>
      </c>
      <c r="E390" s="332">
        <v>60509</v>
      </c>
      <c r="F390" s="333">
        <v>17</v>
      </c>
      <c r="G390" s="333">
        <v>76317</v>
      </c>
    </row>
    <row r="391" spans="2:7" ht="15.95" customHeight="1" x14ac:dyDescent="0.25">
      <c r="B391" s="152" t="s">
        <v>270</v>
      </c>
      <c r="C391" s="332">
        <v>87</v>
      </c>
      <c r="D391" s="332">
        <v>1</v>
      </c>
      <c r="E391" s="332">
        <v>86</v>
      </c>
      <c r="F391" s="333">
        <v>0</v>
      </c>
      <c r="G391" s="333">
        <v>87</v>
      </c>
    </row>
    <row r="392" spans="2:7" ht="15.95" customHeight="1" x14ac:dyDescent="0.25">
      <c r="B392" s="152" t="s">
        <v>707</v>
      </c>
      <c r="C392" s="332">
        <v>0</v>
      </c>
      <c r="D392" s="332">
        <v>-18</v>
      </c>
      <c r="E392" s="332">
        <v>18</v>
      </c>
      <c r="F392" s="333">
        <v>0</v>
      </c>
      <c r="G392" s="333">
        <v>0</v>
      </c>
    </row>
    <row r="393" spans="2:7" ht="15.95" customHeight="1" x14ac:dyDescent="0.25">
      <c r="B393" s="152" t="s">
        <v>271</v>
      </c>
      <c r="C393" s="332">
        <v>12925</v>
      </c>
      <c r="D393" s="332">
        <v>581</v>
      </c>
      <c r="E393" s="332">
        <v>12344</v>
      </c>
      <c r="F393" s="333">
        <v>0</v>
      </c>
      <c r="G393" s="333">
        <v>12925</v>
      </c>
    </row>
    <row r="394" spans="2:7" ht="15.95" customHeight="1" x14ac:dyDescent="0.25">
      <c r="B394" s="152" t="s">
        <v>272</v>
      </c>
      <c r="C394" s="332">
        <v>995</v>
      </c>
      <c r="D394" s="332">
        <v>157</v>
      </c>
      <c r="E394" s="332">
        <v>838</v>
      </c>
      <c r="F394" s="333">
        <v>0</v>
      </c>
      <c r="G394" s="333">
        <v>995</v>
      </c>
    </row>
    <row r="395" spans="2:7" ht="15.95" customHeight="1" x14ac:dyDescent="0.25">
      <c r="B395" s="152" t="s">
        <v>708</v>
      </c>
      <c r="C395" s="332">
        <v>498349</v>
      </c>
      <c r="D395" s="332">
        <v>98841</v>
      </c>
      <c r="E395" s="336">
        <v>399508</v>
      </c>
      <c r="F395" s="333">
        <v>3370</v>
      </c>
      <c r="G395" s="333">
        <v>494979</v>
      </c>
    </row>
    <row r="396" spans="2:7" ht="15.95" customHeight="1" x14ac:dyDescent="0.25">
      <c r="B396" s="152" t="s">
        <v>709</v>
      </c>
      <c r="C396" s="332">
        <v>94161</v>
      </c>
      <c r="D396" s="332">
        <v>6383</v>
      </c>
      <c r="E396" s="332">
        <v>87778</v>
      </c>
      <c r="F396" s="333">
        <v>0</v>
      </c>
      <c r="G396" s="333">
        <v>94161</v>
      </c>
    </row>
    <row r="397" spans="2:7" ht="15.95" customHeight="1" x14ac:dyDescent="0.25">
      <c r="B397" s="152" t="s">
        <v>710</v>
      </c>
      <c r="C397" s="332">
        <v>114363</v>
      </c>
      <c r="D397" s="332">
        <v>7197</v>
      </c>
      <c r="E397" s="332">
        <v>107166</v>
      </c>
      <c r="F397" s="333">
        <v>0</v>
      </c>
      <c r="G397" s="333">
        <v>114363</v>
      </c>
    </row>
    <row r="398" spans="2:7" ht="15.95" customHeight="1" x14ac:dyDescent="0.25">
      <c r="B398" s="152" t="s">
        <v>276</v>
      </c>
      <c r="C398" s="332">
        <v>32299</v>
      </c>
      <c r="D398" s="332">
        <v>2938</v>
      </c>
      <c r="E398" s="332">
        <v>29361</v>
      </c>
      <c r="F398" s="333">
        <v>11</v>
      </c>
      <c r="G398" s="333">
        <v>32288</v>
      </c>
    </row>
    <row r="399" spans="2:7" ht="15.95" customHeight="1" x14ac:dyDescent="0.25">
      <c r="B399" s="152" t="s">
        <v>277</v>
      </c>
      <c r="C399" s="332">
        <v>10817</v>
      </c>
      <c r="D399" s="332">
        <v>324</v>
      </c>
      <c r="E399" s="332">
        <v>10493</v>
      </c>
      <c r="F399" s="333">
        <v>0</v>
      </c>
      <c r="G399" s="333">
        <v>10817</v>
      </c>
    </row>
    <row r="400" spans="2:7" ht="15.95" customHeight="1" x14ac:dyDescent="0.25">
      <c r="B400" s="152" t="s">
        <v>278</v>
      </c>
      <c r="C400" s="332">
        <v>14255</v>
      </c>
      <c r="D400" s="332">
        <v>446</v>
      </c>
      <c r="E400" s="332">
        <v>13809</v>
      </c>
      <c r="F400" s="333">
        <v>0</v>
      </c>
      <c r="G400" s="333">
        <v>14255</v>
      </c>
    </row>
    <row r="401" spans="2:7" ht="15.95" customHeight="1" x14ac:dyDescent="0.25">
      <c r="B401" s="152" t="s">
        <v>279</v>
      </c>
      <c r="C401" s="332">
        <v>9064</v>
      </c>
      <c r="D401" s="332">
        <v>1927</v>
      </c>
      <c r="E401" s="332">
        <v>7137</v>
      </c>
      <c r="F401" s="333">
        <v>0</v>
      </c>
      <c r="G401" s="333">
        <v>9064</v>
      </c>
    </row>
    <row r="402" spans="2:7" ht="15.95" customHeight="1" x14ac:dyDescent="0.25">
      <c r="B402" s="152" t="s">
        <v>711</v>
      </c>
      <c r="C402" s="332">
        <v>65089</v>
      </c>
      <c r="D402" s="332">
        <v>6177</v>
      </c>
      <c r="E402" s="336">
        <v>58912</v>
      </c>
      <c r="F402" s="333">
        <v>0</v>
      </c>
      <c r="G402" s="333">
        <v>65089</v>
      </c>
    </row>
    <row r="403" spans="2:7" ht="15.95" customHeight="1" x14ac:dyDescent="0.25">
      <c r="B403" s="152" t="s">
        <v>282</v>
      </c>
      <c r="C403" s="332">
        <v>47722</v>
      </c>
      <c r="D403" s="332">
        <v>6199</v>
      </c>
      <c r="E403" s="332">
        <v>41523</v>
      </c>
      <c r="F403" s="333">
        <v>0</v>
      </c>
      <c r="G403" s="333">
        <v>47722</v>
      </c>
    </row>
    <row r="404" spans="2:7" ht="15.95" customHeight="1" x14ac:dyDescent="0.25">
      <c r="B404" s="152" t="s">
        <v>283</v>
      </c>
      <c r="C404" s="332">
        <v>18090</v>
      </c>
      <c r="D404" s="332">
        <v>2871</v>
      </c>
      <c r="E404" s="332">
        <v>15219</v>
      </c>
      <c r="F404" s="333">
        <v>0</v>
      </c>
      <c r="G404" s="333">
        <v>18090</v>
      </c>
    </row>
    <row r="405" spans="2:7" ht="15.95" customHeight="1" x14ac:dyDescent="0.25">
      <c r="B405" s="152" t="s">
        <v>712</v>
      </c>
      <c r="C405" s="332">
        <v>24870</v>
      </c>
      <c r="D405" s="332">
        <v>1462</v>
      </c>
      <c r="E405" s="332">
        <v>23408</v>
      </c>
      <c r="F405" s="333">
        <v>0</v>
      </c>
      <c r="G405" s="333">
        <v>24870</v>
      </c>
    </row>
    <row r="406" spans="2:7" ht="15.95" customHeight="1" x14ac:dyDescent="0.25">
      <c r="B406" s="152" t="s">
        <v>285</v>
      </c>
      <c r="C406" s="332">
        <v>18619</v>
      </c>
      <c r="D406" s="332">
        <v>396</v>
      </c>
      <c r="E406" s="332">
        <v>18223</v>
      </c>
      <c r="F406" s="333">
        <v>0</v>
      </c>
      <c r="G406" s="333">
        <v>18619</v>
      </c>
    </row>
    <row r="407" spans="2:7" ht="15.95" customHeight="1" x14ac:dyDescent="0.25">
      <c r="B407" s="152" t="s">
        <v>286</v>
      </c>
      <c r="C407" s="332">
        <v>12900</v>
      </c>
      <c r="D407" s="332">
        <v>1243</v>
      </c>
      <c r="E407" s="332">
        <v>11657</v>
      </c>
      <c r="F407" s="333">
        <v>0</v>
      </c>
      <c r="G407" s="333">
        <v>12900</v>
      </c>
    </row>
    <row r="408" spans="2:7" ht="15.95" customHeight="1" x14ac:dyDescent="0.25">
      <c r="B408" s="152" t="s">
        <v>287</v>
      </c>
      <c r="C408" s="332">
        <v>23869</v>
      </c>
      <c r="D408" s="332">
        <v>3037</v>
      </c>
      <c r="E408" s="332">
        <v>20832</v>
      </c>
      <c r="F408" s="333">
        <v>0</v>
      </c>
      <c r="G408" s="333">
        <v>23869</v>
      </c>
    </row>
    <row r="409" spans="2:7" ht="15.95" customHeight="1" x14ac:dyDescent="0.25">
      <c r="B409" s="152" t="s">
        <v>288</v>
      </c>
      <c r="C409" s="332">
        <v>5997</v>
      </c>
      <c r="D409" s="332">
        <v>253</v>
      </c>
      <c r="E409" s="332">
        <v>5744</v>
      </c>
      <c r="F409" s="333">
        <v>0</v>
      </c>
      <c r="G409" s="333">
        <v>5997</v>
      </c>
    </row>
    <row r="410" spans="2:7" ht="15.95" customHeight="1" x14ac:dyDescent="0.25">
      <c r="B410" s="152" t="s">
        <v>289</v>
      </c>
      <c r="C410" s="332">
        <v>22348</v>
      </c>
      <c r="D410" s="332">
        <v>8849</v>
      </c>
      <c r="E410" s="332">
        <v>13499</v>
      </c>
      <c r="F410" s="333">
        <v>0</v>
      </c>
      <c r="G410" s="333">
        <v>22348</v>
      </c>
    </row>
    <row r="411" spans="2:7" ht="15.95" customHeight="1" x14ac:dyDescent="0.25">
      <c r="B411" s="152" t="s">
        <v>290</v>
      </c>
      <c r="C411" s="332">
        <v>2439</v>
      </c>
      <c r="D411" s="332">
        <v>64</v>
      </c>
      <c r="E411" s="332">
        <v>2375</v>
      </c>
      <c r="F411" s="333">
        <v>0</v>
      </c>
      <c r="G411" s="333">
        <v>2439</v>
      </c>
    </row>
    <row r="412" spans="2:7" ht="15.95" customHeight="1" x14ac:dyDescent="0.25">
      <c r="B412" s="152" t="s">
        <v>291</v>
      </c>
      <c r="C412" s="332">
        <v>8915</v>
      </c>
      <c r="D412" s="332">
        <v>2950</v>
      </c>
      <c r="E412" s="332">
        <v>5965</v>
      </c>
      <c r="F412" s="333">
        <v>0</v>
      </c>
      <c r="G412" s="333">
        <v>8915</v>
      </c>
    </row>
    <row r="413" spans="2:7" ht="15.95" customHeight="1" x14ac:dyDescent="0.25">
      <c r="B413" s="152" t="s">
        <v>521</v>
      </c>
      <c r="C413" s="332">
        <v>1220446</v>
      </c>
      <c r="D413" s="332">
        <v>111022</v>
      </c>
      <c r="E413" s="332">
        <v>1109424</v>
      </c>
      <c r="F413" s="333">
        <v>6518</v>
      </c>
      <c r="G413" s="333">
        <v>1213928</v>
      </c>
    </row>
    <row r="414" spans="2:7" ht="15.95" customHeight="1" x14ac:dyDescent="0.25">
      <c r="B414" s="152"/>
      <c r="C414" s="332"/>
      <c r="D414" s="332"/>
      <c r="E414" s="332"/>
      <c r="F414" s="333"/>
      <c r="G414" s="333"/>
    </row>
    <row r="415" spans="2:7" ht="15.95" customHeight="1" x14ac:dyDescent="0.25">
      <c r="B415" s="329" t="s">
        <v>561</v>
      </c>
      <c r="C415" s="330">
        <v>77823</v>
      </c>
      <c r="D415" s="330">
        <v>4733</v>
      </c>
      <c r="E415" s="330">
        <v>73090</v>
      </c>
      <c r="F415" s="331">
        <v>0</v>
      </c>
      <c r="G415" s="331">
        <v>77823</v>
      </c>
    </row>
    <row r="416" spans="2:7" ht="15.95" customHeight="1" x14ac:dyDescent="0.25">
      <c r="B416" s="152" t="s">
        <v>293</v>
      </c>
      <c r="C416" s="332">
        <v>6400</v>
      </c>
      <c r="D416" s="332">
        <v>281</v>
      </c>
      <c r="E416" s="332">
        <v>6119</v>
      </c>
      <c r="F416" s="333">
        <v>0</v>
      </c>
      <c r="G416" s="333">
        <v>6400</v>
      </c>
    </row>
    <row r="417" spans="2:7" ht="15.95" customHeight="1" x14ac:dyDescent="0.25">
      <c r="B417" s="152" t="s">
        <v>294</v>
      </c>
      <c r="C417" s="332">
        <v>795</v>
      </c>
      <c r="D417" s="332">
        <v>-2</v>
      </c>
      <c r="E417" s="332">
        <v>797</v>
      </c>
      <c r="F417" s="333">
        <v>0</v>
      </c>
      <c r="G417" s="333">
        <v>795</v>
      </c>
    </row>
    <row r="418" spans="2:7" ht="15.95" customHeight="1" x14ac:dyDescent="0.25">
      <c r="B418" s="152" t="s">
        <v>295</v>
      </c>
      <c r="C418" s="332">
        <v>24868</v>
      </c>
      <c r="D418" s="332">
        <v>219</v>
      </c>
      <c r="E418" s="332">
        <v>24649</v>
      </c>
      <c r="F418" s="333">
        <v>0</v>
      </c>
      <c r="G418" s="333">
        <v>24868</v>
      </c>
    </row>
    <row r="419" spans="2:7" ht="15.95" customHeight="1" x14ac:dyDescent="0.25">
      <c r="B419" s="152" t="s">
        <v>296</v>
      </c>
      <c r="C419" s="332">
        <v>186</v>
      </c>
      <c r="D419" s="332">
        <v>2</v>
      </c>
      <c r="E419" s="332">
        <v>184</v>
      </c>
      <c r="F419" s="333">
        <v>0</v>
      </c>
      <c r="G419" s="333">
        <v>186</v>
      </c>
    </row>
    <row r="420" spans="2:7" ht="15.95" customHeight="1" x14ac:dyDescent="0.25">
      <c r="B420" s="152" t="s">
        <v>297</v>
      </c>
      <c r="C420" s="332">
        <v>9097</v>
      </c>
      <c r="D420" s="332">
        <v>800</v>
      </c>
      <c r="E420" s="332">
        <v>8297</v>
      </c>
      <c r="F420" s="333">
        <v>0</v>
      </c>
      <c r="G420" s="333">
        <v>9097</v>
      </c>
    </row>
    <row r="421" spans="2:7" ht="15.95" customHeight="1" x14ac:dyDescent="0.25">
      <c r="B421" s="152" t="s">
        <v>143</v>
      </c>
      <c r="C421" s="332">
        <v>36477</v>
      </c>
      <c r="D421" s="332">
        <v>3433</v>
      </c>
      <c r="E421" s="332">
        <v>33044</v>
      </c>
      <c r="F421" s="333">
        <v>0</v>
      </c>
      <c r="G421" s="333">
        <v>36477</v>
      </c>
    </row>
    <row r="422" spans="2:7" ht="15.95" customHeight="1" x14ac:dyDescent="0.25">
      <c r="B422" s="152"/>
      <c r="C422" s="332"/>
      <c r="D422" s="332"/>
      <c r="E422" s="332"/>
      <c r="F422" s="333"/>
      <c r="G422" s="333"/>
    </row>
    <row r="423" spans="2:7" ht="15.95" customHeight="1" x14ac:dyDescent="0.25">
      <c r="B423" s="334" t="s">
        <v>516</v>
      </c>
      <c r="C423" s="337" t="s">
        <v>516</v>
      </c>
      <c r="D423" s="337" t="s">
        <v>516</v>
      </c>
      <c r="E423" s="333" t="s">
        <v>516</v>
      </c>
      <c r="F423" s="333" t="s">
        <v>516</v>
      </c>
      <c r="G423" s="333" t="s">
        <v>516</v>
      </c>
    </row>
    <row r="424" spans="2:7" ht="15.95" customHeight="1" x14ac:dyDescent="0.25">
      <c r="B424" s="329" t="s">
        <v>562</v>
      </c>
      <c r="C424" s="330">
        <v>89258</v>
      </c>
      <c r="D424" s="330">
        <v>15944</v>
      </c>
      <c r="E424" s="330">
        <v>73314</v>
      </c>
      <c r="F424" s="331">
        <v>70</v>
      </c>
      <c r="G424" s="331">
        <v>89188</v>
      </c>
    </row>
    <row r="425" spans="2:7" ht="15.95" customHeight="1" x14ac:dyDescent="0.25">
      <c r="B425" s="152" t="s">
        <v>299</v>
      </c>
      <c r="C425" s="332">
        <v>1347</v>
      </c>
      <c r="D425" s="332">
        <v>224</v>
      </c>
      <c r="E425" s="332">
        <v>1123</v>
      </c>
      <c r="F425" s="333">
        <v>0</v>
      </c>
      <c r="G425" s="333">
        <v>1347</v>
      </c>
    </row>
    <row r="426" spans="2:7" ht="15.95" customHeight="1" x14ac:dyDescent="0.25">
      <c r="B426" s="152" t="s">
        <v>300</v>
      </c>
      <c r="C426" s="332">
        <v>13534</v>
      </c>
      <c r="D426" s="332">
        <v>2047</v>
      </c>
      <c r="E426" s="332">
        <v>11487</v>
      </c>
      <c r="F426" s="333">
        <v>24</v>
      </c>
      <c r="G426" s="333">
        <v>13510</v>
      </c>
    </row>
    <row r="427" spans="2:7" ht="15.95" customHeight="1" x14ac:dyDescent="0.25">
      <c r="B427" s="152" t="s">
        <v>301</v>
      </c>
      <c r="C427" s="332">
        <v>3076</v>
      </c>
      <c r="D427" s="332">
        <v>-10</v>
      </c>
      <c r="E427" s="332">
        <v>3086</v>
      </c>
      <c r="F427" s="333">
        <v>0</v>
      </c>
      <c r="G427" s="333">
        <v>3076</v>
      </c>
    </row>
    <row r="428" spans="2:7" ht="15.95" customHeight="1" x14ac:dyDescent="0.25">
      <c r="B428" s="152" t="s">
        <v>143</v>
      </c>
      <c r="C428" s="332">
        <v>71301</v>
      </c>
      <c r="D428" s="332">
        <v>13683</v>
      </c>
      <c r="E428" s="332">
        <v>57618</v>
      </c>
      <c r="F428" s="333">
        <v>46</v>
      </c>
      <c r="G428" s="333">
        <v>71255</v>
      </c>
    </row>
    <row r="429" spans="2:7" ht="15.95" customHeight="1" x14ac:dyDescent="0.25">
      <c r="B429" s="152"/>
      <c r="C429" s="332"/>
      <c r="D429" s="332"/>
      <c r="E429" s="332"/>
      <c r="F429" s="333"/>
      <c r="G429" s="333"/>
    </row>
    <row r="430" spans="2:7" ht="15.95" customHeight="1" x14ac:dyDescent="0.25">
      <c r="B430" s="338" t="s">
        <v>516</v>
      </c>
      <c r="C430" s="332" t="s">
        <v>516</v>
      </c>
      <c r="D430" s="332" t="s">
        <v>516</v>
      </c>
      <c r="E430" s="332" t="s">
        <v>516</v>
      </c>
      <c r="F430" s="333" t="s">
        <v>516</v>
      </c>
      <c r="G430" s="333" t="s">
        <v>516</v>
      </c>
    </row>
    <row r="431" spans="2:7" ht="15.95" customHeight="1" x14ac:dyDescent="0.25">
      <c r="B431" s="329" t="s">
        <v>563</v>
      </c>
      <c r="C431" s="330">
        <v>203951</v>
      </c>
      <c r="D431" s="330">
        <v>23129</v>
      </c>
      <c r="E431" s="330">
        <v>180822</v>
      </c>
      <c r="F431" s="331">
        <v>1295</v>
      </c>
      <c r="G431" s="331">
        <v>202656</v>
      </c>
    </row>
    <row r="432" spans="2:7" ht="15.95" customHeight="1" x14ac:dyDescent="0.25">
      <c r="B432" s="152" t="s">
        <v>303</v>
      </c>
      <c r="C432" s="332">
        <v>419</v>
      </c>
      <c r="D432" s="332">
        <v>36</v>
      </c>
      <c r="E432" s="332">
        <v>383</v>
      </c>
      <c r="F432" s="333">
        <v>0</v>
      </c>
      <c r="G432" s="333">
        <v>419</v>
      </c>
    </row>
    <row r="433" spans="2:7" ht="15.95" customHeight="1" x14ac:dyDescent="0.25">
      <c r="B433" s="152" t="s">
        <v>304</v>
      </c>
      <c r="C433" s="332">
        <v>26178</v>
      </c>
      <c r="D433" s="332">
        <v>5200</v>
      </c>
      <c r="E433" s="332">
        <v>20978</v>
      </c>
      <c r="F433" s="333">
        <v>0</v>
      </c>
      <c r="G433" s="333">
        <v>26178</v>
      </c>
    </row>
    <row r="434" spans="2:7" ht="15.95" customHeight="1" x14ac:dyDescent="0.25">
      <c r="B434" s="152" t="s">
        <v>305</v>
      </c>
      <c r="C434" s="332">
        <v>13480</v>
      </c>
      <c r="D434" s="332">
        <v>1175</v>
      </c>
      <c r="E434" s="332">
        <v>12305</v>
      </c>
      <c r="F434" s="333">
        <v>0</v>
      </c>
      <c r="G434" s="333">
        <v>13480</v>
      </c>
    </row>
    <row r="435" spans="2:7" ht="15.95" customHeight="1" x14ac:dyDescent="0.25">
      <c r="B435" s="152" t="s">
        <v>306</v>
      </c>
      <c r="C435" s="332">
        <v>21064</v>
      </c>
      <c r="D435" s="332">
        <v>1557</v>
      </c>
      <c r="E435" s="332">
        <v>19507</v>
      </c>
      <c r="F435" s="333">
        <v>0</v>
      </c>
      <c r="G435" s="333">
        <v>21064</v>
      </c>
    </row>
    <row r="436" spans="2:7" ht="15.95" customHeight="1" x14ac:dyDescent="0.25">
      <c r="B436" s="152" t="s">
        <v>307</v>
      </c>
      <c r="C436" s="332">
        <v>590</v>
      </c>
      <c r="D436" s="332">
        <v>53</v>
      </c>
      <c r="E436" s="332">
        <v>537</v>
      </c>
      <c r="F436" s="333">
        <v>0</v>
      </c>
      <c r="G436" s="333">
        <v>590</v>
      </c>
    </row>
    <row r="437" spans="2:7" ht="15.95" customHeight="1" x14ac:dyDescent="0.25">
      <c r="B437" s="152" t="s">
        <v>308</v>
      </c>
      <c r="C437" s="332">
        <v>4038</v>
      </c>
      <c r="D437" s="332">
        <v>187</v>
      </c>
      <c r="E437" s="332">
        <v>3851</v>
      </c>
      <c r="F437" s="333">
        <v>0</v>
      </c>
      <c r="G437" s="333">
        <v>4038</v>
      </c>
    </row>
    <row r="438" spans="2:7" ht="15.95" customHeight="1" x14ac:dyDescent="0.25">
      <c r="B438" s="152" t="s">
        <v>309</v>
      </c>
      <c r="C438" s="332">
        <v>14976</v>
      </c>
      <c r="D438" s="332">
        <v>2227</v>
      </c>
      <c r="E438" s="332">
        <v>12749</v>
      </c>
      <c r="F438" s="333">
        <v>0</v>
      </c>
      <c r="G438" s="333">
        <v>14976</v>
      </c>
    </row>
    <row r="439" spans="2:7" ht="15.95" customHeight="1" x14ac:dyDescent="0.25">
      <c r="B439" s="152" t="s">
        <v>310</v>
      </c>
      <c r="C439" s="332">
        <v>844</v>
      </c>
      <c r="D439" s="332">
        <v>127</v>
      </c>
      <c r="E439" s="332">
        <v>717</v>
      </c>
      <c r="F439" s="333">
        <v>0</v>
      </c>
      <c r="G439" s="333">
        <v>844</v>
      </c>
    </row>
    <row r="440" spans="2:7" ht="15.95" customHeight="1" x14ac:dyDescent="0.25">
      <c r="B440" s="152" t="s">
        <v>311</v>
      </c>
      <c r="C440" s="332">
        <v>5408</v>
      </c>
      <c r="D440" s="332">
        <v>372</v>
      </c>
      <c r="E440" s="332">
        <v>5036</v>
      </c>
      <c r="F440" s="333">
        <v>0</v>
      </c>
      <c r="G440" s="333">
        <v>5408</v>
      </c>
    </row>
    <row r="441" spans="2:7" ht="15.95" customHeight="1" x14ac:dyDescent="0.25">
      <c r="B441" s="152" t="s">
        <v>143</v>
      </c>
      <c r="C441" s="332">
        <v>116954</v>
      </c>
      <c r="D441" s="332">
        <v>12195</v>
      </c>
      <c r="E441" s="332">
        <v>104759</v>
      </c>
      <c r="F441" s="333">
        <v>1295</v>
      </c>
      <c r="G441" s="333">
        <v>115659</v>
      </c>
    </row>
    <row r="442" spans="2:7" ht="15.95" customHeight="1" x14ac:dyDescent="0.25">
      <c r="B442" s="152"/>
      <c r="C442" s="332"/>
      <c r="D442" s="332"/>
      <c r="E442" s="332"/>
      <c r="F442" s="333"/>
      <c r="G442" s="333"/>
    </row>
    <row r="443" spans="2:7" ht="15.95" customHeight="1" x14ac:dyDescent="0.25">
      <c r="B443" s="334" t="s">
        <v>516</v>
      </c>
      <c r="C443" s="337" t="s">
        <v>516</v>
      </c>
      <c r="D443" s="337" t="s">
        <v>516</v>
      </c>
      <c r="E443" s="333" t="s">
        <v>516</v>
      </c>
      <c r="F443" s="333" t="s">
        <v>516</v>
      </c>
      <c r="G443" s="333" t="s">
        <v>516</v>
      </c>
    </row>
    <row r="444" spans="2:7" ht="15.95" customHeight="1" x14ac:dyDescent="0.25">
      <c r="B444" s="329" t="s">
        <v>564</v>
      </c>
      <c r="C444" s="330">
        <v>42112</v>
      </c>
      <c r="D444" s="330">
        <v>2116</v>
      </c>
      <c r="E444" s="330">
        <v>39996</v>
      </c>
      <c r="F444" s="331">
        <v>2417</v>
      </c>
      <c r="G444" s="331">
        <v>39695</v>
      </c>
    </row>
    <row r="445" spans="2:7" ht="15.95" customHeight="1" x14ac:dyDescent="0.25">
      <c r="B445" s="152" t="s">
        <v>313</v>
      </c>
      <c r="C445" s="332">
        <v>5688</v>
      </c>
      <c r="D445" s="332">
        <v>67</v>
      </c>
      <c r="E445" s="332">
        <v>5621</v>
      </c>
      <c r="F445" s="333">
        <v>0</v>
      </c>
      <c r="G445" s="333">
        <v>5688</v>
      </c>
    </row>
    <row r="446" spans="2:7" ht="15.95" customHeight="1" x14ac:dyDescent="0.25">
      <c r="B446" s="152" t="s">
        <v>143</v>
      </c>
      <c r="C446" s="332">
        <v>36424</v>
      </c>
      <c r="D446" s="332">
        <v>2049</v>
      </c>
      <c r="E446" s="332">
        <v>34375</v>
      </c>
      <c r="F446" s="333">
        <v>2417</v>
      </c>
      <c r="G446" s="333">
        <v>34007</v>
      </c>
    </row>
    <row r="447" spans="2:7" ht="15.95" customHeight="1" x14ac:dyDescent="0.25">
      <c r="B447" s="152"/>
      <c r="C447" s="332"/>
      <c r="D447" s="332"/>
      <c r="E447" s="332"/>
      <c r="F447" s="333"/>
      <c r="G447" s="333"/>
    </row>
    <row r="448" spans="2:7" ht="15.95" customHeight="1" x14ac:dyDescent="0.25">
      <c r="B448" s="334" t="s">
        <v>516</v>
      </c>
      <c r="C448" s="337" t="s">
        <v>516</v>
      </c>
      <c r="D448" s="337" t="s">
        <v>516</v>
      </c>
      <c r="E448" s="333" t="s">
        <v>516</v>
      </c>
      <c r="F448" s="333" t="s">
        <v>516</v>
      </c>
      <c r="G448" s="333" t="s">
        <v>516</v>
      </c>
    </row>
    <row r="449" spans="2:7" ht="15.95" customHeight="1" x14ac:dyDescent="0.25">
      <c r="B449" s="329" t="s">
        <v>565</v>
      </c>
      <c r="C449" s="330">
        <v>1415543</v>
      </c>
      <c r="D449" s="330">
        <v>269587</v>
      </c>
      <c r="E449" s="330">
        <v>1145956</v>
      </c>
      <c r="F449" s="331">
        <v>3548</v>
      </c>
      <c r="G449" s="331">
        <v>1411995</v>
      </c>
    </row>
    <row r="450" spans="2:7" ht="15.95" customHeight="1" x14ac:dyDescent="0.25">
      <c r="B450" s="152" t="s">
        <v>315</v>
      </c>
      <c r="C450" s="332">
        <v>53632</v>
      </c>
      <c r="D450" s="332">
        <v>12090</v>
      </c>
      <c r="E450" s="332">
        <v>41542</v>
      </c>
      <c r="F450" s="333">
        <v>0</v>
      </c>
      <c r="G450" s="333">
        <v>53632</v>
      </c>
    </row>
    <row r="451" spans="2:7" ht="15.95" customHeight="1" x14ac:dyDescent="0.25">
      <c r="B451" s="152" t="s">
        <v>316</v>
      </c>
      <c r="C451" s="332">
        <v>15</v>
      </c>
      <c r="D451" s="332">
        <v>-32</v>
      </c>
      <c r="E451" s="332">
        <v>47</v>
      </c>
      <c r="F451" s="333">
        <v>0</v>
      </c>
      <c r="G451" s="333">
        <v>15</v>
      </c>
    </row>
    <row r="452" spans="2:7" ht="15.95" customHeight="1" x14ac:dyDescent="0.25">
      <c r="B452" s="152" t="s">
        <v>317</v>
      </c>
      <c r="C452" s="332">
        <v>7378</v>
      </c>
      <c r="D452" s="332">
        <v>1390</v>
      </c>
      <c r="E452" s="332">
        <v>5988</v>
      </c>
      <c r="F452" s="333">
        <v>0</v>
      </c>
      <c r="G452" s="333">
        <v>7378</v>
      </c>
    </row>
    <row r="453" spans="2:7" ht="15.95" customHeight="1" x14ac:dyDescent="0.25">
      <c r="B453" s="152" t="s">
        <v>318</v>
      </c>
      <c r="C453" s="332">
        <v>2351</v>
      </c>
      <c r="D453" s="332">
        <v>192</v>
      </c>
      <c r="E453" s="332">
        <v>2159</v>
      </c>
      <c r="F453" s="333">
        <v>63</v>
      </c>
      <c r="G453" s="333">
        <v>2288</v>
      </c>
    </row>
    <row r="454" spans="2:7" ht="15.95" customHeight="1" x14ac:dyDescent="0.25">
      <c r="B454" s="152" t="s">
        <v>319</v>
      </c>
      <c r="C454" s="332">
        <v>2791</v>
      </c>
      <c r="D454" s="332">
        <v>288</v>
      </c>
      <c r="E454" s="332">
        <v>2503</v>
      </c>
      <c r="F454" s="333">
        <v>0</v>
      </c>
      <c r="G454" s="333">
        <v>2791</v>
      </c>
    </row>
    <row r="455" spans="2:7" ht="15.95" customHeight="1" x14ac:dyDescent="0.25">
      <c r="B455" s="152" t="s">
        <v>320</v>
      </c>
      <c r="C455" s="332">
        <v>24</v>
      </c>
      <c r="D455" s="332">
        <v>14</v>
      </c>
      <c r="E455" s="332">
        <v>10</v>
      </c>
      <c r="F455" s="333">
        <v>0</v>
      </c>
      <c r="G455" s="333">
        <v>24</v>
      </c>
    </row>
    <row r="456" spans="2:7" ht="15.95" customHeight="1" x14ac:dyDescent="0.25">
      <c r="B456" s="152" t="s">
        <v>321</v>
      </c>
      <c r="C456" s="332">
        <v>21113</v>
      </c>
      <c r="D456" s="332">
        <v>5362</v>
      </c>
      <c r="E456" s="332">
        <v>15751</v>
      </c>
      <c r="F456" s="333">
        <v>0</v>
      </c>
      <c r="G456" s="333">
        <v>21113</v>
      </c>
    </row>
    <row r="457" spans="2:7" ht="15.95" customHeight="1" x14ac:dyDescent="0.25">
      <c r="B457" s="152" t="s">
        <v>322</v>
      </c>
      <c r="C457" s="332">
        <v>3809</v>
      </c>
      <c r="D457" s="332">
        <v>1271</v>
      </c>
      <c r="E457" s="332">
        <v>2538</v>
      </c>
      <c r="F457" s="333">
        <v>0</v>
      </c>
      <c r="G457" s="333">
        <v>3809</v>
      </c>
    </row>
    <row r="458" spans="2:7" ht="15.95" customHeight="1" x14ac:dyDescent="0.25">
      <c r="B458" s="152" t="s">
        <v>323</v>
      </c>
      <c r="C458" s="332">
        <v>49781</v>
      </c>
      <c r="D458" s="332">
        <v>14202</v>
      </c>
      <c r="E458" s="332">
        <v>35579</v>
      </c>
      <c r="F458" s="333">
        <v>0</v>
      </c>
      <c r="G458" s="333">
        <v>49781</v>
      </c>
    </row>
    <row r="459" spans="2:7" ht="15.95" customHeight="1" x14ac:dyDescent="0.25">
      <c r="B459" s="152" t="s">
        <v>324</v>
      </c>
      <c r="C459" s="332">
        <v>299226</v>
      </c>
      <c r="D459" s="332">
        <v>60926</v>
      </c>
      <c r="E459" s="332">
        <v>238300</v>
      </c>
      <c r="F459" s="333">
        <v>864</v>
      </c>
      <c r="G459" s="333">
        <v>298362</v>
      </c>
    </row>
    <row r="460" spans="2:7" ht="15.95" customHeight="1" x14ac:dyDescent="0.25">
      <c r="B460" s="152" t="s">
        <v>325</v>
      </c>
      <c r="C460" s="332">
        <v>3024</v>
      </c>
      <c r="D460" s="332">
        <v>562</v>
      </c>
      <c r="E460" s="332">
        <v>2462</v>
      </c>
      <c r="F460" s="333">
        <v>0</v>
      </c>
      <c r="G460" s="333">
        <v>3024</v>
      </c>
    </row>
    <row r="461" spans="2:7" ht="15.95" customHeight="1" x14ac:dyDescent="0.25">
      <c r="B461" s="152" t="s">
        <v>326</v>
      </c>
      <c r="C461" s="332">
        <v>48469</v>
      </c>
      <c r="D461" s="332">
        <v>13901</v>
      </c>
      <c r="E461" s="332">
        <v>34568</v>
      </c>
      <c r="F461" s="333">
        <v>0</v>
      </c>
      <c r="G461" s="333">
        <v>48469</v>
      </c>
    </row>
    <row r="462" spans="2:7" ht="15.95" customHeight="1" x14ac:dyDescent="0.25">
      <c r="B462" s="152" t="s">
        <v>327</v>
      </c>
      <c r="C462" s="332">
        <v>30630</v>
      </c>
      <c r="D462" s="332">
        <v>2778</v>
      </c>
      <c r="E462" s="332">
        <v>27852</v>
      </c>
      <c r="F462" s="333">
        <v>0</v>
      </c>
      <c r="G462" s="333">
        <v>30630</v>
      </c>
    </row>
    <row r="463" spans="2:7" ht="15.95" customHeight="1" x14ac:dyDescent="0.25">
      <c r="B463" s="152" t="s">
        <v>143</v>
      </c>
      <c r="C463" s="332">
        <v>893300</v>
      </c>
      <c r="D463" s="332">
        <v>156643</v>
      </c>
      <c r="E463" s="332">
        <v>736657</v>
      </c>
      <c r="F463" s="333">
        <v>2621</v>
      </c>
      <c r="G463" s="333">
        <v>890679</v>
      </c>
    </row>
    <row r="464" spans="2:7" ht="15.95" customHeight="1" x14ac:dyDescent="0.25">
      <c r="B464" s="152"/>
      <c r="C464" s="332"/>
      <c r="D464" s="332"/>
      <c r="E464" s="332"/>
      <c r="F464" s="333"/>
      <c r="G464" s="333"/>
    </row>
    <row r="465" spans="2:7" ht="15.95" customHeight="1" x14ac:dyDescent="0.25">
      <c r="B465" s="334" t="s">
        <v>516</v>
      </c>
      <c r="C465" s="337" t="s">
        <v>516</v>
      </c>
      <c r="D465" s="337" t="s">
        <v>516</v>
      </c>
      <c r="E465" s="333" t="s">
        <v>516</v>
      </c>
      <c r="F465" s="333" t="s">
        <v>516</v>
      </c>
      <c r="G465" s="333" t="s">
        <v>516</v>
      </c>
    </row>
    <row r="466" spans="2:7" ht="15.95" customHeight="1" x14ac:dyDescent="0.25">
      <c r="B466" s="156" t="s">
        <v>566</v>
      </c>
      <c r="C466" s="330">
        <v>387055</v>
      </c>
      <c r="D466" s="330">
        <v>118370</v>
      </c>
      <c r="E466" s="330">
        <v>268685</v>
      </c>
      <c r="F466" s="331">
        <v>313</v>
      </c>
      <c r="G466" s="331">
        <v>386742</v>
      </c>
    </row>
    <row r="467" spans="2:7" ht="15.95" customHeight="1" x14ac:dyDescent="0.25">
      <c r="B467" s="152" t="s">
        <v>329</v>
      </c>
      <c r="C467" s="332">
        <v>75644</v>
      </c>
      <c r="D467" s="332">
        <v>15962</v>
      </c>
      <c r="E467" s="332">
        <v>59682</v>
      </c>
      <c r="F467" s="333">
        <v>171</v>
      </c>
      <c r="G467" s="333">
        <v>75473</v>
      </c>
    </row>
    <row r="468" spans="2:7" ht="15.95" customHeight="1" x14ac:dyDescent="0.25">
      <c r="B468" s="152" t="s">
        <v>330</v>
      </c>
      <c r="C468" s="332">
        <v>50897</v>
      </c>
      <c r="D468" s="332">
        <v>15714</v>
      </c>
      <c r="E468" s="332">
        <v>35183</v>
      </c>
      <c r="F468" s="333">
        <v>0</v>
      </c>
      <c r="G468" s="333">
        <v>50897</v>
      </c>
    </row>
    <row r="469" spans="2:7" ht="15.95" customHeight="1" x14ac:dyDescent="0.25">
      <c r="B469" s="152" t="s">
        <v>143</v>
      </c>
      <c r="C469" s="332">
        <v>260514</v>
      </c>
      <c r="D469" s="332">
        <v>86694</v>
      </c>
      <c r="E469" s="332">
        <v>173820</v>
      </c>
      <c r="F469" s="333">
        <v>142</v>
      </c>
      <c r="G469" s="333">
        <v>260372</v>
      </c>
    </row>
    <row r="470" spans="2:7" ht="15.95" customHeight="1" x14ac:dyDescent="0.25">
      <c r="B470" s="152"/>
      <c r="C470" s="332"/>
      <c r="D470" s="332"/>
      <c r="E470" s="332"/>
      <c r="F470" s="333"/>
      <c r="G470" s="333"/>
    </row>
    <row r="471" spans="2:7" ht="15.95" customHeight="1" x14ac:dyDescent="0.25">
      <c r="B471" s="334" t="s">
        <v>516</v>
      </c>
      <c r="C471" s="337" t="s">
        <v>516</v>
      </c>
      <c r="D471" s="337" t="s">
        <v>516</v>
      </c>
      <c r="E471" s="333" t="s">
        <v>516</v>
      </c>
      <c r="F471" s="333" t="s">
        <v>516</v>
      </c>
      <c r="G471" s="333" t="s">
        <v>516</v>
      </c>
    </row>
    <row r="472" spans="2:7" ht="15.95" customHeight="1" x14ac:dyDescent="0.25">
      <c r="B472" s="329" t="s">
        <v>567</v>
      </c>
      <c r="C472" s="330">
        <v>1466652</v>
      </c>
      <c r="D472" s="330">
        <v>146518</v>
      </c>
      <c r="E472" s="330">
        <v>1320134</v>
      </c>
      <c r="F472" s="331">
        <v>2930</v>
      </c>
      <c r="G472" s="331">
        <v>1463722</v>
      </c>
    </row>
    <row r="473" spans="2:7" ht="15.95" customHeight="1" x14ac:dyDescent="0.25">
      <c r="B473" s="152" t="s">
        <v>332</v>
      </c>
      <c r="C473" s="332">
        <v>2055</v>
      </c>
      <c r="D473" s="332">
        <v>50</v>
      </c>
      <c r="E473" s="332">
        <v>2005</v>
      </c>
      <c r="F473" s="333">
        <v>0</v>
      </c>
      <c r="G473" s="333">
        <v>2055</v>
      </c>
    </row>
    <row r="474" spans="2:7" ht="15.95" customHeight="1" x14ac:dyDescent="0.25">
      <c r="B474" s="152" t="s">
        <v>333</v>
      </c>
      <c r="C474" s="332">
        <v>17979</v>
      </c>
      <c r="D474" s="332">
        <v>512</v>
      </c>
      <c r="E474" s="332">
        <v>17467</v>
      </c>
      <c r="F474" s="333">
        <v>0</v>
      </c>
      <c r="G474" s="333">
        <v>17979</v>
      </c>
    </row>
    <row r="475" spans="2:7" ht="15.95" customHeight="1" x14ac:dyDescent="0.25">
      <c r="B475" s="152" t="s">
        <v>334</v>
      </c>
      <c r="C475" s="332">
        <v>95139</v>
      </c>
      <c r="D475" s="332">
        <v>10747</v>
      </c>
      <c r="E475" s="332">
        <v>84392</v>
      </c>
      <c r="F475" s="333">
        <v>0</v>
      </c>
      <c r="G475" s="333">
        <v>95139</v>
      </c>
    </row>
    <row r="476" spans="2:7" ht="15.95" customHeight="1" x14ac:dyDescent="0.25">
      <c r="B476" s="152" t="s">
        <v>335</v>
      </c>
      <c r="C476" s="332">
        <v>78495</v>
      </c>
      <c r="D476" s="332">
        <v>10278</v>
      </c>
      <c r="E476" s="332">
        <v>68217</v>
      </c>
      <c r="F476" s="333">
        <v>0</v>
      </c>
      <c r="G476" s="333">
        <v>78495</v>
      </c>
    </row>
    <row r="477" spans="2:7" ht="15.95" customHeight="1" x14ac:dyDescent="0.25">
      <c r="B477" s="152" t="s">
        <v>336</v>
      </c>
      <c r="C477" s="332">
        <v>600</v>
      </c>
      <c r="D477" s="332">
        <v>-1</v>
      </c>
      <c r="E477" s="332">
        <v>601</v>
      </c>
      <c r="F477" s="333">
        <v>0</v>
      </c>
      <c r="G477" s="333">
        <v>600</v>
      </c>
    </row>
    <row r="478" spans="2:7" ht="15.95" customHeight="1" x14ac:dyDescent="0.25">
      <c r="B478" s="152" t="s">
        <v>337</v>
      </c>
      <c r="C478" s="332">
        <v>138</v>
      </c>
      <c r="D478" s="332">
        <v>3</v>
      </c>
      <c r="E478" s="332">
        <v>135</v>
      </c>
      <c r="F478" s="333">
        <v>0</v>
      </c>
      <c r="G478" s="333">
        <v>138</v>
      </c>
    </row>
    <row r="479" spans="2:7" ht="15.95" customHeight="1" x14ac:dyDescent="0.25">
      <c r="B479" s="152" t="s">
        <v>338</v>
      </c>
      <c r="C479" s="332">
        <v>67168</v>
      </c>
      <c r="D479" s="332">
        <v>6646</v>
      </c>
      <c r="E479" s="332">
        <v>60522</v>
      </c>
      <c r="F479" s="333">
        <v>0</v>
      </c>
      <c r="G479" s="333">
        <v>67168</v>
      </c>
    </row>
    <row r="480" spans="2:7" ht="15.95" customHeight="1" x14ac:dyDescent="0.25">
      <c r="B480" s="152" t="s">
        <v>339</v>
      </c>
      <c r="C480" s="332">
        <v>235</v>
      </c>
      <c r="D480" s="332">
        <v>16</v>
      </c>
      <c r="E480" s="332">
        <v>219</v>
      </c>
      <c r="F480" s="333">
        <v>0</v>
      </c>
      <c r="G480" s="333">
        <v>235</v>
      </c>
    </row>
    <row r="481" spans="2:7" ht="15.95" customHeight="1" x14ac:dyDescent="0.25">
      <c r="B481" s="152" t="s">
        <v>340</v>
      </c>
      <c r="C481" s="332">
        <v>275</v>
      </c>
      <c r="D481" s="332">
        <v>23</v>
      </c>
      <c r="E481" s="332">
        <v>252</v>
      </c>
      <c r="F481" s="333">
        <v>0</v>
      </c>
      <c r="G481" s="333">
        <v>275</v>
      </c>
    </row>
    <row r="482" spans="2:7" ht="15.95" customHeight="1" x14ac:dyDescent="0.25">
      <c r="B482" s="152" t="s">
        <v>341</v>
      </c>
      <c r="C482" s="332">
        <v>39945</v>
      </c>
      <c r="D482" s="332">
        <v>2372</v>
      </c>
      <c r="E482" s="332">
        <v>37573</v>
      </c>
      <c r="F482" s="333">
        <v>0</v>
      </c>
      <c r="G482" s="333">
        <v>39945</v>
      </c>
    </row>
    <row r="483" spans="2:7" ht="15.95" customHeight="1" x14ac:dyDescent="0.25">
      <c r="B483" s="152" t="s">
        <v>342</v>
      </c>
      <c r="C483" s="332">
        <v>1032</v>
      </c>
      <c r="D483" s="332">
        <v>246</v>
      </c>
      <c r="E483" s="332">
        <v>786</v>
      </c>
      <c r="F483" s="333">
        <v>0</v>
      </c>
      <c r="G483" s="333">
        <v>1032</v>
      </c>
    </row>
    <row r="484" spans="2:7" ht="15.95" customHeight="1" x14ac:dyDescent="0.25">
      <c r="B484" s="152" t="s">
        <v>343</v>
      </c>
      <c r="C484" s="332">
        <v>2090</v>
      </c>
      <c r="D484" s="332">
        <v>217</v>
      </c>
      <c r="E484" s="332">
        <v>1873</v>
      </c>
      <c r="F484" s="333">
        <v>0</v>
      </c>
      <c r="G484" s="333">
        <v>2090</v>
      </c>
    </row>
    <row r="485" spans="2:7" ht="15.95" customHeight="1" x14ac:dyDescent="0.25">
      <c r="B485" s="152" t="s">
        <v>344</v>
      </c>
      <c r="C485" s="332">
        <v>3657</v>
      </c>
      <c r="D485" s="332">
        <v>118</v>
      </c>
      <c r="E485" s="332">
        <v>3539</v>
      </c>
      <c r="F485" s="333">
        <v>0</v>
      </c>
      <c r="G485" s="333">
        <v>3657</v>
      </c>
    </row>
    <row r="486" spans="2:7" ht="15.95" customHeight="1" x14ac:dyDescent="0.25">
      <c r="B486" s="152" t="s">
        <v>345</v>
      </c>
      <c r="C486" s="332">
        <v>2828</v>
      </c>
      <c r="D486" s="332">
        <v>240</v>
      </c>
      <c r="E486" s="332">
        <v>2588</v>
      </c>
      <c r="F486" s="333">
        <v>0</v>
      </c>
      <c r="G486" s="333">
        <v>2828</v>
      </c>
    </row>
    <row r="487" spans="2:7" ht="15.95" customHeight="1" x14ac:dyDescent="0.25">
      <c r="B487" s="152" t="s">
        <v>346</v>
      </c>
      <c r="C487" s="332">
        <v>3463</v>
      </c>
      <c r="D487" s="332">
        <v>287</v>
      </c>
      <c r="E487" s="332">
        <v>3176</v>
      </c>
      <c r="F487" s="333">
        <v>0</v>
      </c>
      <c r="G487" s="333">
        <v>3463</v>
      </c>
    </row>
    <row r="488" spans="2:7" ht="15.95" customHeight="1" x14ac:dyDescent="0.25">
      <c r="B488" s="152" t="s">
        <v>347</v>
      </c>
      <c r="C488" s="332">
        <v>63188</v>
      </c>
      <c r="D488" s="332">
        <v>8032</v>
      </c>
      <c r="E488" s="332">
        <v>55156</v>
      </c>
      <c r="F488" s="333">
        <v>0</v>
      </c>
      <c r="G488" s="333">
        <v>63188</v>
      </c>
    </row>
    <row r="489" spans="2:7" ht="15.95" customHeight="1" x14ac:dyDescent="0.25">
      <c r="B489" s="152" t="s">
        <v>348</v>
      </c>
      <c r="C489" s="332">
        <v>414</v>
      </c>
      <c r="D489" s="332">
        <v>14</v>
      </c>
      <c r="E489" s="332">
        <v>400</v>
      </c>
      <c r="F489" s="333">
        <v>0</v>
      </c>
      <c r="G489" s="333">
        <v>414</v>
      </c>
    </row>
    <row r="490" spans="2:7" ht="15.95" customHeight="1" x14ac:dyDescent="0.25">
      <c r="B490" s="152" t="s">
        <v>349</v>
      </c>
      <c r="C490" s="332">
        <v>3426</v>
      </c>
      <c r="D490" s="332">
        <v>50</v>
      </c>
      <c r="E490" s="332">
        <v>3376</v>
      </c>
      <c r="F490" s="333">
        <v>0</v>
      </c>
      <c r="G490" s="333">
        <v>3426</v>
      </c>
    </row>
    <row r="491" spans="2:7" ht="15.95" customHeight="1" x14ac:dyDescent="0.25">
      <c r="B491" s="152" t="s">
        <v>350</v>
      </c>
      <c r="C491" s="332">
        <v>8912</v>
      </c>
      <c r="D491" s="332">
        <v>757</v>
      </c>
      <c r="E491" s="332">
        <v>8155</v>
      </c>
      <c r="F491" s="333">
        <v>0</v>
      </c>
      <c r="G491" s="333">
        <v>8912</v>
      </c>
    </row>
    <row r="492" spans="2:7" ht="15.95" customHeight="1" x14ac:dyDescent="0.25">
      <c r="B492" s="152" t="s">
        <v>713</v>
      </c>
      <c r="C492" s="332">
        <v>38875</v>
      </c>
      <c r="D492" s="332">
        <v>3965</v>
      </c>
      <c r="E492" s="332">
        <v>34910</v>
      </c>
      <c r="F492" s="333">
        <v>0</v>
      </c>
      <c r="G492" s="333">
        <v>38875</v>
      </c>
    </row>
    <row r="493" spans="2:7" ht="15.95" customHeight="1" x14ac:dyDescent="0.25">
      <c r="B493" s="152" t="s">
        <v>352</v>
      </c>
      <c r="C493" s="332">
        <v>12081</v>
      </c>
      <c r="D493" s="332">
        <v>1658</v>
      </c>
      <c r="E493" s="332">
        <v>10423</v>
      </c>
      <c r="F493" s="333">
        <v>19</v>
      </c>
      <c r="G493" s="333">
        <v>12062</v>
      </c>
    </row>
    <row r="494" spans="2:7" ht="15.95" customHeight="1" x14ac:dyDescent="0.25">
      <c r="B494" s="152" t="s">
        <v>353</v>
      </c>
      <c r="C494" s="332">
        <v>3426</v>
      </c>
      <c r="D494" s="332">
        <v>246</v>
      </c>
      <c r="E494" s="332">
        <v>3180</v>
      </c>
      <c r="F494" s="333">
        <v>0</v>
      </c>
      <c r="G494" s="333">
        <v>3426</v>
      </c>
    </row>
    <row r="495" spans="2:7" ht="15.95" customHeight="1" x14ac:dyDescent="0.25">
      <c r="B495" s="152" t="s">
        <v>354</v>
      </c>
      <c r="C495" s="332">
        <v>428</v>
      </c>
      <c r="D495" s="332">
        <v>22</v>
      </c>
      <c r="E495" s="332">
        <v>406</v>
      </c>
      <c r="F495" s="333">
        <v>0</v>
      </c>
      <c r="G495" s="333">
        <v>428</v>
      </c>
    </row>
    <row r="496" spans="2:7" ht="15.95" customHeight="1" x14ac:dyDescent="0.25">
      <c r="B496" s="152" t="s">
        <v>355</v>
      </c>
      <c r="C496" s="332">
        <v>2050</v>
      </c>
      <c r="D496" s="332">
        <v>162</v>
      </c>
      <c r="E496" s="332">
        <v>1888</v>
      </c>
      <c r="F496" s="333">
        <v>0</v>
      </c>
      <c r="G496" s="333">
        <v>2050</v>
      </c>
    </row>
    <row r="497" spans="2:7" ht="15.95" customHeight="1" x14ac:dyDescent="0.25">
      <c r="B497" s="152" t="s">
        <v>356</v>
      </c>
      <c r="C497" s="332">
        <v>12813</v>
      </c>
      <c r="D497" s="332">
        <v>798</v>
      </c>
      <c r="E497" s="332">
        <v>12015</v>
      </c>
      <c r="F497" s="333">
        <v>0</v>
      </c>
      <c r="G497" s="333">
        <v>12813</v>
      </c>
    </row>
    <row r="498" spans="2:7" ht="15.95" customHeight="1" x14ac:dyDescent="0.25">
      <c r="B498" s="152" t="s">
        <v>357</v>
      </c>
      <c r="C498" s="332">
        <v>1854</v>
      </c>
      <c r="D498" s="332">
        <v>68</v>
      </c>
      <c r="E498" s="332">
        <v>1786</v>
      </c>
      <c r="F498" s="333">
        <v>0</v>
      </c>
      <c r="G498" s="333">
        <v>1854</v>
      </c>
    </row>
    <row r="499" spans="2:7" ht="15.95" customHeight="1" x14ac:dyDescent="0.25">
      <c r="B499" s="152" t="s">
        <v>358</v>
      </c>
      <c r="C499" s="332">
        <v>5847</v>
      </c>
      <c r="D499" s="332">
        <v>198</v>
      </c>
      <c r="E499" s="332">
        <v>5649</v>
      </c>
      <c r="F499" s="333">
        <v>338</v>
      </c>
      <c r="G499" s="333">
        <v>5509</v>
      </c>
    </row>
    <row r="500" spans="2:7" ht="15.95" customHeight="1" x14ac:dyDescent="0.25">
      <c r="B500" s="152" t="s">
        <v>714</v>
      </c>
      <c r="C500" s="332">
        <v>8409</v>
      </c>
      <c r="D500" s="332">
        <v>248</v>
      </c>
      <c r="E500" s="332">
        <v>8161</v>
      </c>
      <c r="F500" s="333">
        <v>0</v>
      </c>
      <c r="G500" s="333">
        <v>8409</v>
      </c>
    </row>
    <row r="501" spans="2:7" ht="15.95" customHeight="1" x14ac:dyDescent="0.25">
      <c r="B501" s="152" t="s">
        <v>715</v>
      </c>
      <c r="C501" s="332">
        <v>56709</v>
      </c>
      <c r="D501" s="332">
        <v>8269</v>
      </c>
      <c r="E501" s="336">
        <v>48440</v>
      </c>
      <c r="F501" s="333">
        <v>0</v>
      </c>
      <c r="G501" s="333">
        <v>56709</v>
      </c>
    </row>
    <row r="502" spans="2:7" ht="15.95" customHeight="1" x14ac:dyDescent="0.25">
      <c r="B502" s="152" t="s">
        <v>361</v>
      </c>
      <c r="C502" s="332">
        <v>1251</v>
      </c>
      <c r="D502" s="332">
        <v>109</v>
      </c>
      <c r="E502" s="332">
        <v>1142</v>
      </c>
      <c r="F502" s="333">
        <v>0</v>
      </c>
      <c r="G502" s="333">
        <v>1251</v>
      </c>
    </row>
    <row r="503" spans="2:7" ht="15.95" customHeight="1" x14ac:dyDescent="0.25">
      <c r="B503" s="152" t="s">
        <v>362</v>
      </c>
      <c r="C503" s="332">
        <v>23867</v>
      </c>
      <c r="D503" s="332">
        <v>4939</v>
      </c>
      <c r="E503" s="332">
        <v>18928</v>
      </c>
      <c r="F503" s="333">
        <v>0</v>
      </c>
      <c r="G503" s="333">
        <v>23867</v>
      </c>
    </row>
    <row r="504" spans="2:7" ht="15.95" customHeight="1" x14ac:dyDescent="0.25">
      <c r="B504" s="152" t="s">
        <v>363</v>
      </c>
      <c r="C504" s="332">
        <v>36057</v>
      </c>
      <c r="D504" s="332">
        <v>3569</v>
      </c>
      <c r="E504" s="332">
        <v>32488</v>
      </c>
      <c r="F504" s="333">
        <v>0</v>
      </c>
      <c r="G504" s="333">
        <v>36057</v>
      </c>
    </row>
    <row r="505" spans="2:7" ht="15.95" customHeight="1" x14ac:dyDescent="0.25">
      <c r="B505" s="152" t="s">
        <v>364</v>
      </c>
      <c r="C505" s="332">
        <v>39801</v>
      </c>
      <c r="D505" s="332">
        <v>5661</v>
      </c>
      <c r="E505" s="332">
        <v>34140</v>
      </c>
      <c r="F505" s="333">
        <v>0</v>
      </c>
      <c r="G505" s="333">
        <v>39801</v>
      </c>
    </row>
    <row r="506" spans="2:7" ht="15.95" customHeight="1" x14ac:dyDescent="0.25">
      <c r="B506" s="152" t="s">
        <v>365</v>
      </c>
      <c r="C506" s="332">
        <v>5271</v>
      </c>
      <c r="D506" s="332">
        <v>395</v>
      </c>
      <c r="E506" s="332">
        <v>4876</v>
      </c>
      <c r="F506" s="333">
        <v>1909</v>
      </c>
      <c r="G506" s="333">
        <v>3362</v>
      </c>
    </row>
    <row r="507" spans="2:7" ht="15.95" customHeight="1" x14ac:dyDescent="0.25">
      <c r="B507" s="152" t="s">
        <v>716</v>
      </c>
      <c r="C507" s="332">
        <v>1460</v>
      </c>
      <c r="D507" s="332">
        <v>102</v>
      </c>
      <c r="E507" s="332">
        <v>1358</v>
      </c>
      <c r="F507" s="333">
        <v>0</v>
      </c>
      <c r="G507" s="333">
        <v>1460</v>
      </c>
    </row>
    <row r="508" spans="2:7" ht="15.95" customHeight="1" x14ac:dyDescent="0.25">
      <c r="B508" s="152" t="s">
        <v>367</v>
      </c>
      <c r="C508" s="332">
        <v>5874</v>
      </c>
      <c r="D508" s="332">
        <v>245</v>
      </c>
      <c r="E508" s="332">
        <v>5629</v>
      </c>
      <c r="F508" s="333">
        <v>0</v>
      </c>
      <c r="G508" s="333">
        <v>5874</v>
      </c>
    </row>
    <row r="509" spans="2:7" ht="15.95" customHeight="1" x14ac:dyDescent="0.25">
      <c r="B509" s="152" t="s">
        <v>368</v>
      </c>
      <c r="C509" s="332">
        <v>62650</v>
      </c>
      <c r="D509" s="332">
        <v>6142</v>
      </c>
      <c r="E509" s="332">
        <v>56508</v>
      </c>
      <c r="F509" s="333">
        <v>0</v>
      </c>
      <c r="G509" s="333">
        <v>62650</v>
      </c>
    </row>
    <row r="510" spans="2:7" ht="15.95" customHeight="1" x14ac:dyDescent="0.25">
      <c r="B510" s="152" t="s">
        <v>717</v>
      </c>
      <c r="C510" s="332">
        <v>951</v>
      </c>
      <c r="D510" s="332">
        <v>951</v>
      </c>
      <c r="E510" s="332">
        <v>0</v>
      </c>
      <c r="F510" s="333">
        <v>0</v>
      </c>
      <c r="G510" s="333">
        <v>951</v>
      </c>
    </row>
    <row r="511" spans="2:7" ht="15.95" customHeight="1" x14ac:dyDescent="0.25">
      <c r="B511" s="152" t="s">
        <v>718</v>
      </c>
      <c r="C511" s="332">
        <v>116781</v>
      </c>
      <c r="D511" s="332">
        <v>16438</v>
      </c>
      <c r="E511" s="332">
        <v>100343</v>
      </c>
      <c r="F511" s="333">
        <v>165</v>
      </c>
      <c r="G511" s="333">
        <v>116616</v>
      </c>
    </row>
    <row r="512" spans="2:7" ht="15.95" customHeight="1" x14ac:dyDescent="0.25">
      <c r="B512" s="152" t="s">
        <v>521</v>
      </c>
      <c r="C512" s="332">
        <v>639158</v>
      </c>
      <c r="D512" s="332">
        <v>51726</v>
      </c>
      <c r="E512" s="332">
        <v>587432</v>
      </c>
      <c r="F512" s="333">
        <v>499</v>
      </c>
      <c r="G512" s="333">
        <v>638659</v>
      </c>
    </row>
    <row r="513" spans="2:7" ht="15.95" customHeight="1" x14ac:dyDescent="0.25">
      <c r="B513" s="152"/>
      <c r="C513" s="332"/>
      <c r="D513" s="332"/>
      <c r="E513" s="332"/>
      <c r="F513" s="333"/>
      <c r="G513" s="333"/>
    </row>
    <row r="514" spans="2:7" ht="15.95" customHeight="1" x14ac:dyDescent="0.25">
      <c r="B514" s="334" t="s">
        <v>516</v>
      </c>
      <c r="C514" s="337" t="s">
        <v>516</v>
      </c>
      <c r="D514" s="337" t="s">
        <v>516</v>
      </c>
      <c r="E514" s="333" t="s">
        <v>516</v>
      </c>
      <c r="F514" s="333" t="s">
        <v>516</v>
      </c>
      <c r="G514" s="333" t="s">
        <v>516</v>
      </c>
    </row>
    <row r="515" spans="2:7" ht="15.95" customHeight="1" x14ac:dyDescent="0.25">
      <c r="B515" s="329" t="s">
        <v>568</v>
      </c>
      <c r="C515" s="330">
        <v>542638</v>
      </c>
      <c r="D515" s="330">
        <v>77941</v>
      </c>
      <c r="E515" s="330">
        <v>464697</v>
      </c>
      <c r="F515" s="331">
        <v>680</v>
      </c>
      <c r="G515" s="331">
        <v>541958</v>
      </c>
    </row>
    <row r="516" spans="2:7" ht="15.95" customHeight="1" x14ac:dyDescent="0.25">
      <c r="B516" s="152" t="s">
        <v>372</v>
      </c>
      <c r="C516" s="332">
        <v>7402</v>
      </c>
      <c r="D516" s="332">
        <v>965</v>
      </c>
      <c r="E516" s="332">
        <v>6437</v>
      </c>
      <c r="F516" s="333">
        <v>0</v>
      </c>
      <c r="G516" s="333">
        <v>7402</v>
      </c>
    </row>
    <row r="517" spans="2:7" ht="15.95" customHeight="1" x14ac:dyDescent="0.25">
      <c r="B517" s="152" t="s">
        <v>373</v>
      </c>
      <c r="C517" s="332">
        <v>16935</v>
      </c>
      <c r="D517" s="332">
        <v>2024</v>
      </c>
      <c r="E517" s="332">
        <v>14911</v>
      </c>
      <c r="F517" s="333">
        <v>0</v>
      </c>
      <c r="G517" s="333">
        <v>16935</v>
      </c>
    </row>
    <row r="518" spans="2:7" ht="15.95" customHeight="1" x14ac:dyDescent="0.25">
      <c r="B518" s="152" t="s">
        <v>374</v>
      </c>
      <c r="C518" s="332">
        <v>3047</v>
      </c>
      <c r="D518" s="332">
        <v>376</v>
      </c>
      <c r="E518" s="332">
        <v>2671</v>
      </c>
      <c r="F518" s="333">
        <v>0</v>
      </c>
      <c r="G518" s="333">
        <v>3047</v>
      </c>
    </row>
    <row r="519" spans="2:7" ht="15.95" customHeight="1" x14ac:dyDescent="0.25">
      <c r="B519" s="152" t="s">
        <v>375</v>
      </c>
      <c r="C519" s="332">
        <v>1380</v>
      </c>
      <c r="D519" s="332">
        <v>40</v>
      </c>
      <c r="E519" s="332">
        <v>1340</v>
      </c>
      <c r="F519" s="333">
        <v>0</v>
      </c>
      <c r="G519" s="333">
        <v>1380</v>
      </c>
    </row>
    <row r="520" spans="2:7" ht="15.95" customHeight="1" x14ac:dyDescent="0.25">
      <c r="B520" s="152" t="s">
        <v>376</v>
      </c>
      <c r="C520" s="332">
        <v>1343</v>
      </c>
      <c r="D520" s="332">
        <v>205</v>
      </c>
      <c r="E520" s="332">
        <v>1138</v>
      </c>
      <c r="F520" s="333">
        <v>0</v>
      </c>
      <c r="G520" s="333">
        <v>1343</v>
      </c>
    </row>
    <row r="521" spans="2:7" ht="15.95" customHeight="1" x14ac:dyDescent="0.25">
      <c r="B521" s="152" t="s">
        <v>377</v>
      </c>
      <c r="C521" s="332">
        <v>17092</v>
      </c>
      <c r="D521" s="332">
        <v>3804</v>
      </c>
      <c r="E521" s="332">
        <v>13288</v>
      </c>
      <c r="F521" s="333">
        <v>0</v>
      </c>
      <c r="G521" s="333">
        <v>17092</v>
      </c>
    </row>
    <row r="522" spans="2:7" ht="15.95" customHeight="1" x14ac:dyDescent="0.25">
      <c r="B522" s="152" t="s">
        <v>143</v>
      </c>
      <c r="C522" s="332">
        <v>495439</v>
      </c>
      <c r="D522" s="332">
        <v>70527</v>
      </c>
      <c r="E522" s="332">
        <v>424912</v>
      </c>
      <c r="F522" s="333">
        <v>680</v>
      </c>
      <c r="G522" s="333">
        <v>494759</v>
      </c>
    </row>
    <row r="523" spans="2:7" ht="15.95" customHeight="1" x14ac:dyDescent="0.25">
      <c r="B523" s="152"/>
      <c r="C523" s="332"/>
      <c r="D523" s="332"/>
      <c r="E523" s="332"/>
      <c r="F523" s="333"/>
      <c r="G523" s="333"/>
    </row>
    <row r="524" spans="2:7" ht="15.95" customHeight="1" x14ac:dyDescent="0.25">
      <c r="B524" s="334" t="s">
        <v>516</v>
      </c>
      <c r="C524" s="337" t="s">
        <v>516</v>
      </c>
      <c r="D524" s="337" t="s">
        <v>516</v>
      </c>
      <c r="E524" s="333" t="s">
        <v>516</v>
      </c>
      <c r="F524" s="333" t="s">
        <v>516</v>
      </c>
      <c r="G524" s="333" t="s">
        <v>516</v>
      </c>
    </row>
    <row r="525" spans="2:7" ht="15.95" customHeight="1" x14ac:dyDescent="0.25">
      <c r="B525" s="329" t="s">
        <v>569</v>
      </c>
      <c r="C525" s="330">
        <v>984300</v>
      </c>
      <c r="D525" s="330">
        <v>67758</v>
      </c>
      <c r="E525" s="330">
        <v>916542</v>
      </c>
      <c r="F525" s="331">
        <v>1114</v>
      </c>
      <c r="G525" s="331">
        <v>983186</v>
      </c>
    </row>
    <row r="526" spans="2:7" ht="15.95" customHeight="1" x14ac:dyDescent="0.25">
      <c r="B526" s="152" t="s">
        <v>379</v>
      </c>
      <c r="C526" s="332">
        <v>4095</v>
      </c>
      <c r="D526" s="332">
        <v>226</v>
      </c>
      <c r="E526" s="332">
        <v>3869</v>
      </c>
      <c r="F526" s="333">
        <v>0</v>
      </c>
      <c r="G526" s="333">
        <v>4095</v>
      </c>
    </row>
    <row r="527" spans="2:7" ht="15.95" customHeight="1" x14ac:dyDescent="0.25">
      <c r="B527" s="152" t="s">
        <v>380</v>
      </c>
      <c r="C527" s="332">
        <v>1625</v>
      </c>
      <c r="D527" s="332">
        <v>65</v>
      </c>
      <c r="E527" s="332">
        <v>1560</v>
      </c>
      <c r="F527" s="333">
        <v>0</v>
      </c>
      <c r="G527" s="333">
        <v>1625</v>
      </c>
    </row>
    <row r="528" spans="2:7" ht="15.95" customHeight="1" x14ac:dyDescent="0.25">
      <c r="B528" s="152" t="s">
        <v>381</v>
      </c>
      <c r="C528" s="337">
        <v>2104</v>
      </c>
      <c r="D528" s="332">
        <v>73</v>
      </c>
      <c r="E528" s="332">
        <v>2031</v>
      </c>
      <c r="F528" s="333">
        <v>0</v>
      </c>
      <c r="G528" s="333">
        <v>2104</v>
      </c>
    </row>
    <row r="529" spans="2:7" ht="15.95" customHeight="1" x14ac:dyDescent="0.25">
      <c r="B529" s="152" t="s">
        <v>382</v>
      </c>
      <c r="C529" s="337">
        <v>108</v>
      </c>
      <c r="D529" s="332">
        <v>-1</v>
      </c>
      <c r="E529" s="332">
        <v>109</v>
      </c>
      <c r="F529" s="333">
        <v>0</v>
      </c>
      <c r="G529" s="333">
        <v>108</v>
      </c>
    </row>
    <row r="530" spans="2:7" ht="15.95" customHeight="1" x14ac:dyDescent="0.25">
      <c r="B530" s="152" t="s">
        <v>383</v>
      </c>
      <c r="C530" s="337">
        <v>118017</v>
      </c>
      <c r="D530" s="332">
        <v>10332</v>
      </c>
      <c r="E530" s="332">
        <v>107685</v>
      </c>
      <c r="F530" s="333">
        <v>0</v>
      </c>
      <c r="G530" s="333">
        <v>118017</v>
      </c>
    </row>
    <row r="531" spans="2:7" ht="15.95" customHeight="1" x14ac:dyDescent="0.25">
      <c r="B531" s="152" t="s">
        <v>384</v>
      </c>
      <c r="C531" s="332">
        <v>37869</v>
      </c>
      <c r="D531" s="332">
        <v>2548</v>
      </c>
      <c r="E531" s="332">
        <v>35321</v>
      </c>
      <c r="F531" s="333">
        <v>6</v>
      </c>
      <c r="G531" s="333">
        <v>37863</v>
      </c>
    </row>
    <row r="532" spans="2:7" ht="15.95" customHeight="1" x14ac:dyDescent="0.25">
      <c r="B532" s="152" t="s">
        <v>385</v>
      </c>
      <c r="C532" s="332">
        <v>12598</v>
      </c>
      <c r="D532" s="332">
        <v>569</v>
      </c>
      <c r="E532" s="332">
        <v>12029</v>
      </c>
      <c r="F532" s="333">
        <v>0</v>
      </c>
      <c r="G532" s="333">
        <v>12598</v>
      </c>
    </row>
    <row r="533" spans="2:7" ht="15.95" customHeight="1" x14ac:dyDescent="0.25">
      <c r="B533" s="152" t="s">
        <v>386</v>
      </c>
      <c r="C533" s="332">
        <v>4158</v>
      </c>
      <c r="D533" s="332">
        <v>45</v>
      </c>
      <c r="E533" s="332">
        <v>4113</v>
      </c>
      <c r="F533" s="333">
        <v>0</v>
      </c>
      <c r="G533" s="333">
        <v>4158</v>
      </c>
    </row>
    <row r="534" spans="2:7" ht="15.95" customHeight="1" x14ac:dyDescent="0.25">
      <c r="B534" s="152" t="s">
        <v>387</v>
      </c>
      <c r="C534" s="332">
        <v>1479</v>
      </c>
      <c r="D534" s="332">
        <v>59</v>
      </c>
      <c r="E534" s="332">
        <v>1420</v>
      </c>
      <c r="F534" s="333">
        <v>0</v>
      </c>
      <c r="G534" s="333">
        <v>1479</v>
      </c>
    </row>
    <row r="535" spans="2:7" ht="15.95" customHeight="1" x14ac:dyDescent="0.25">
      <c r="B535" s="152" t="s">
        <v>388</v>
      </c>
      <c r="C535" s="332">
        <v>5145</v>
      </c>
      <c r="D535" s="332">
        <v>165</v>
      </c>
      <c r="E535" s="332">
        <v>4980</v>
      </c>
      <c r="F535" s="333">
        <v>0</v>
      </c>
      <c r="G535" s="333">
        <v>5145</v>
      </c>
    </row>
    <row r="536" spans="2:7" ht="15.95" customHeight="1" x14ac:dyDescent="0.25">
      <c r="B536" s="152" t="s">
        <v>389</v>
      </c>
      <c r="C536" s="332">
        <v>84574</v>
      </c>
      <c r="D536" s="332">
        <v>6926</v>
      </c>
      <c r="E536" s="332">
        <v>77648</v>
      </c>
      <c r="F536" s="333">
        <v>0</v>
      </c>
      <c r="G536" s="333">
        <v>84574</v>
      </c>
    </row>
    <row r="537" spans="2:7" ht="15.95" customHeight="1" x14ac:dyDescent="0.25">
      <c r="B537" s="152" t="s">
        <v>390</v>
      </c>
      <c r="C537" s="332">
        <v>4447</v>
      </c>
      <c r="D537" s="332">
        <v>184</v>
      </c>
      <c r="E537" s="332">
        <v>4263</v>
      </c>
      <c r="F537" s="333">
        <v>0</v>
      </c>
      <c r="G537" s="333">
        <v>4447</v>
      </c>
    </row>
    <row r="538" spans="2:7" ht="15.95" customHeight="1" x14ac:dyDescent="0.25">
      <c r="B538" s="152" t="s">
        <v>391</v>
      </c>
      <c r="C538" s="332">
        <v>1531</v>
      </c>
      <c r="D538" s="332">
        <v>114</v>
      </c>
      <c r="E538" s="332">
        <v>1417</v>
      </c>
      <c r="F538" s="333">
        <v>0</v>
      </c>
      <c r="G538" s="333">
        <v>1531</v>
      </c>
    </row>
    <row r="539" spans="2:7" ht="15.95" customHeight="1" x14ac:dyDescent="0.25">
      <c r="B539" s="152" t="s">
        <v>392</v>
      </c>
      <c r="C539" s="332">
        <v>14998</v>
      </c>
      <c r="D539" s="332">
        <v>1407</v>
      </c>
      <c r="E539" s="332">
        <v>13591</v>
      </c>
      <c r="F539" s="333">
        <v>0</v>
      </c>
      <c r="G539" s="333">
        <v>14998</v>
      </c>
    </row>
    <row r="540" spans="2:7" ht="15.95" customHeight="1" x14ac:dyDescent="0.25">
      <c r="B540" s="152" t="s">
        <v>393</v>
      </c>
      <c r="C540" s="332">
        <v>54202</v>
      </c>
      <c r="D540" s="332">
        <v>5123</v>
      </c>
      <c r="E540" s="332">
        <v>49079</v>
      </c>
      <c r="F540" s="333">
        <v>0</v>
      </c>
      <c r="G540" s="333">
        <v>54202</v>
      </c>
    </row>
    <row r="541" spans="2:7" ht="15.95" customHeight="1" x14ac:dyDescent="0.25">
      <c r="B541" s="152" t="s">
        <v>394</v>
      </c>
      <c r="C541" s="332">
        <v>1507</v>
      </c>
      <c r="D541" s="332">
        <v>80</v>
      </c>
      <c r="E541" s="332">
        <v>1427</v>
      </c>
      <c r="F541" s="333">
        <v>0</v>
      </c>
      <c r="G541" s="333">
        <v>1507</v>
      </c>
    </row>
    <row r="542" spans="2:7" ht="15.95" customHeight="1" x14ac:dyDescent="0.25">
      <c r="B542" s="152" t="s">
        <v>395</v>
      </c>
      <c r="C542" s="332">
        <v>2182</v>
      </c>
      <c r="D542" s="332">
        <v>61</v>
      </c>
      <c r="E542" s="332">
        <v>2121</v>
      </c>
      <c r="F542" s="333">
        <v>0</v>
      </c>
      <c r="G542" s="333">
        <v>2182</v>
      </c>
    </row>
    <row r="543" spans="2:7" ht="15.95" customHeight="1" x14ac:dyDescent="0.25">
      <c r="B543" s="152" t="s">
        <v>396</v>
      </c>
      <c r="C543" s="332">
        <v>17696</v>
      </c>
      <c r="D543" s="332">
        <v>812</v>
      </c>
      <c r="E543" s="332">
        <v>16884</v>
      </c>
      <c r="F543" s="333">
        <v>6</v>
      </c>
      <c r="G543" s="333">
        <v>17690</v>
      </c>
    </row>
    <row r="544" spans="2:7" ht="15.95" customHeight="1" x14ac:dyDescent="0.25">
      <c r="B544" s="152" t="s">
        <v>397</v>
      </c>
      <c r="C544" s="332">
        <v>9531</v>
      </c>
      <c r="D544" s="332">
        <v>185</v>
      </c>
      <c r="E544" s="332">
        <v>9346</v>
      </c>
      <c r="F544" s="333">
        <v>0</v>
      </c>
      <c r="G544" s="333">
        <v>9531</v>
      </c>
    </row>
    <row r="545" spans="2:7" ht="15.95" customHeight="1" x14ac:dyDescent="0.25">
      <c r="B545" s="152" t="s">
        <v>398</v>
      </c>
      <c r="C545" s="332">
        <v>271044</v>
      </c>
      <c r="D545" s="332">
        <v>26275</v>
      </c>
      <c r="E545" s="332">
        <v>244769</v>
      </c>
      <c r="F545" s="333">
        <v>421</v>
      </c>
      <c r="G545" s="333">
        <v>270623</v>
      </c>
    </row>
    <row r="546" spans="2:7" ht="15.95" customHeight="1" x14ac:dyDescent="0.25">
      <c r="B546" s="152" t="s">
        <v>399</v>
      </c>
      <c r="C546" s="332">
        <v>19705</v>
      </c>
      <c r="D546" s="332">
        <v>2472</v>
      </c>
      <c r="E546" s="332">
        <v>17233</v>
      </c>
      <c r="F546" s="333">
        <v>0</v>
      </c>
      <c r="G546" s="333">
        <v>19705</v>
      </c>
    </row>
    <row r="547" spans="2:7" ht="15.95" customHeight="1" x14ac:dyDescent="0.25">
      <c r="B547" s="152" t="s">
        <v>400</v>
      </c>
      <c r="C547" s="332">
        <v>5078</v>
      </c>
      <c r="D547" s="332">
        <v>114</v>
      </c>
      <c r="E547" s="332">
        <v>4964</v>
      </c>
      <c r="F547" s="333">
        <v>0</v>
      </c>
      <c r="G547" s="333">
        <v>5078</v>
      </c>
    </row>
    <row r="548" spans="2:7" ht="15.95" customHeight="1" x14ac:dyDescent="0.25">
      <c r="B548" s="152" t="s">
        <v>401</v>
      </c>
      <c r="C548" s="332">
        <v>25937</v>
      </c>
      <c r="D548" s="332">
        <v>2453</v>
      </c>
      <c r="E548" s="332">
        <v>23484</v>
      </c>
      <c r="F548" s="333">
        <v>0</v>
      </c>
      <c r="G548" s="333">
        <v>25937</v>
      </c>
    </row>
    <row r="549" spans="2:7" ht="15.95" customHeight="1" x14ac:dyDescent="0.25">
      <c r="B549" s="152" t="s">
        <v>402</v>
      </c>
      <c r="C549" s="332">
        <v>6930</v>
      </c>
      <c r="D549" s="332">
        <v>225</v>
      </c>
      <c r="E549" s="332">
        <v>6705</v>
      </c>
      <c r="F549" s="333">
        <v>0</v>
      </c>
      <c r="G549" s="333">
        <v>6930</v>
      </c>
    </row>
    <row r="550" spans="2:7" ht="15.95" customHeight="1" x14ac:dyDescent="0.25">
      <c r="B550" s="152" t="s">
        <v>143</v>
      </c>
      <c r="C550" s="332">
        <v>277740</v>
      </c>
      <c r="D550" s="332">
        <v>7246</v>
      </c>
      <c r="E550" s="332">
        <v>270494</v>
      </c>
      <c r="F550" s="333">
        <v>681</v>
      </c>
      <c r="G550" s="333">
        <v>277059</v>
      </c>
    </row>
    <row r="551" spans="2:7" ht="15.95" customHeight="1" x14ac:dyDescent="0.25">
      <c r="B551" s="152"/>
      <c r="C551" s="332"/>
      <c r="D551" s="332"/>
      <c r="E551" s="332"/>
      <c r="F551" s="333"/>
      <c r="G551" s="333"/>
    </row>
    <row r="552" spans="2:7" ht="15.95" customHeight="1" x14ac:dyDescent="0.25">
      <c r="B552" s="334" t="s">
        <v>516</v>
      </c>
      <c r="C552" s="337" t="s">
        <v>516</v>
      </c>
      <c r="D552" s="337" t="s">
        <v>516</v>
      </c>
      <c r="E552" s="333" t="s">
        <v>516</v>
      </c>
      <c r="F552" s="333" t="s">
        <v>516</v>
      </c>
      <c r="G552" s="333" t="s">
        <v>516</v>
      </c>
    </row>
    <row r="553" spans="2:7" ht="15.95" customHeight="1" x14ac:dyDescent="0.25">
      <c r="B553" s="329" t="s">
        <v>570</v>
      </c>
      <c r="C553" s="330">
        <v>715090</v>
      </c>
      <c r="D553" s="330">
        <v>112995</v>
      </c>
      <c r="E553" s="330">
        <v>602095</v>
      </c>
      <c r="F553" s="331">
        <v>3159</v>
      </c>
      <c r="G553" s="331">
        <v>711931</v>
      </c>
    </row>
    <row r="554" spans="2:7" ht="15.95" customHeight="1" x14ac:dyDescent="0.25">
      <c r="B554" s="152" t="s">
        <v>404</v>
      </c>
      <c r="C554" s="332">
        <v>17120</v>
      </c>
      <c r="D554" s="332">
        <v>3613</v>
      </c>
      <c r="E554" s="332">
        <v>13507</v>
      </c>
      <c r="F554" s="333">
        <v>0</v>
      </c>
      <c r="G554" s="333">
        <v>17120</v>
      </c>
    </row>
    <row r="555" spans="2:7" ht="15.95" customHeight="1" x14ac:dyDescent="0.25">
      <c r="B555" s="152" t="s">
        <v>405</v>
      </c>
      <c r="C555" s="332">
        <v>20757</v>
      </c>
      <c r="D555" s="332">
        <v>3459</v>
      </c>
      <c r="E555" s="332">
        <v>17298</v>
      </c>
      <c r="F555" s="333">
        <v>156</v>
      </c>
      <c r="G555" s="333">
        <v>20601</v>
      </c>
    </row>
    <row r="556" spans="2:7" ht="15.95" customHeight="1" x14ac:dyDescent="0.25">
      <c r="B556" s="152" t="s">
        <v>406</v>
      </c>
      <c r="C556" s="332">
        <v>7323</v>
      </c>
      <c r="D556" s="332">
        <v>4435</v>
      </c>
      <c r="E556" s="332">
        <v>2888</v>
      </c>
      <c r="F556" s="333">
        <v>0</v>
      </c>
      <c r="G556" s="333">
        <v>7323</v>
      </c>
    </row>
    <row r="557" spans="2:7" ht="15.95" customHeight="1" x14ac:dyDescent="0.25">
      <c r="B557" s="152" t="s">
        <v>407</v>
      </c>
      <c r="C557" s="332">
        <v>5159</v>
      </c>
      <c r="D557" s="332">
        <v>1442</v>
      </c>
      <c r="E557" s="332">
        <v>3717</v>
      </c>
      <c r="F557" s="333">
        <v>0</v>
      </c>
      <c r="G557" s="333">
        <v>5159</v>
      </c>
    </row>
    <row r="558" spans="2:7" ht="15.95" customHeight="1" x14ac:dyDescent="0.25">
      <c r="B558" s="152" t="s">
        <v>408</v>
      </c>
      <c r="C558" s="332">
        <v>2785</v>
      </c>
      <c r="D558" s="332">
        <v>530</v>
      </c>
      <c r="E558" s="332">
        <v>2255</v>
      </c>
      <c r="F558" s="333">
        <v>0</v>
      </c>
      <c r="G558" s="333">
        <v>2785</v>
      </c>
    </row>
    <row r="559" spans="2:7" ht="15.95" customHeight="1" x14ac:dyDescent="0.25">
      <c r="B559" s="152" t="s">
        <v>409</v>
      </c>
      <c r="C559" s="332">
        <v>5833</v>
      </c>
      <c r="D559" s="332">
        <v>207</v>
      </c>
      <c r="E559" s="332">
        <v>5626</v>
      </c>
      <c r="F559" s="333">
        <v>0</v>
      </c>
      <c r="G559" s="333">
        <v>5833</v>
      </c>
    </row>
    <row r="560" spans="2:7" ht="15.95" customHeight="1" x14ac:dyDescent="0.25">
      <c r="B560" s="152" t="s">
        <v>410</v>
      </c>
      <c r="C560" s="332">
        <v>3454</v>
      </c>
      <c r="D560" s="332">
        <v>462</v>
      </c>
      <c r="E560" s="332">
        <v>2992</v>
      </c>
      <c r="F560" s="333">
        <v>0</v>
      </c>
      <c r="G560" s="333">
        <v>3454</v>
      </c>
    </row>
    <row r="561" spans="2:7" ht="15.95" customHeight="1" x14ac:dyDescent="0.25">
      <c r="B561" s="152" t="s">
        <v>719</v>
      </c>
      <c r="C561" s="332">
        <v>27268</v>
      </c>
      <c r="D561" s="332">
        <v>6708</v>
      </c>
      <c r="E561" s="332">
        <v>20560</v>
      </c>
      <c r="F561" s="333">
        <v>0</v>
      </c>
      <c r="G561" s="333">
        <v>27268</v>
      </c>
    </row>
    <row r="562" spans="2:7" ht="15.95" customHeight="1" x14ac:dyDescent="0.25">
      <c r="B562" s="152" t="s">
        <v>412</v>
      </c>
      <c r="C562" s="332">
        <v>266</v>
      </c>
      <c r="D562" s="332">
        <v>36</v>
      </c>
      <c r="E562" s="332">
        <v>230</v>
      </c>
      <c r="F562" s="333">
        <v>0</v>
      </c>
      <c r="G562" s="333">
        <v>266</v>
      </c>
    </row>
    <row r="563" spans="2:7" ht="15.95" customHeight="1" x14ac:dyDescent="0.25">
      <c r="B563" s="152" t="s">
        <v>413</v>
      </c>
      <c r="C563" s="332">
        <v>243</v>
      </c>
      <c r="D563" s="332">
        <v>-11</v>
      </c>
      <c r="E563" s="332">
        <v>254</v>
      </c>
      <c r="F563" s="333">
        <v>0</v>
      </c>
      <c r="G563" s="333">
        <v>243</v>
      </c>
    </row>
    <row r="564" spans="2:7" ht="15.95" customHeight="1" x14ac:dyDescent="0.25">
      <c r="B564" s="152" t="s">
        <v>414</v>
      </c>
      <c r="C564" s="332">
        <v>6351</v>
      </c>
      <c r="D564" s="332">
        <v>1336</v>
      </c>
      <c r="E564" s="332">
        <v>5015</v>
      </c>
      <c r="F564" s="333">
        <v>0</v>
      </c>
      <c r="G564" s="333">
        <v>6351</v>
      </c>
    </row>
    <row r="565" spans="2:7" ht="15.95" customHeight="1" x14ac:dyDescent="0.25">
      <c r="B565" s="152" t="s">
        <v>415</v>
      </c>
      <c r="C565" s="332">
        <v>1556</v>
      </c>
      <c r="D565" s="332">
        <v>325</v>
      </c>
      <c r="E565" s="332">
        <v>1231</v>
      </c>
      <c r="F565" s="333">
        <v>0</v>
      </c>
      <c r="G565" s="333">
        <v>1556</v>
      </c>
    </row>
    <row r="566" spans="2:7" ht="15.95" customHeight="1" x14ac:dyDescent="0.25">
      <c r="B566" s="152" t="s">
        <v>416</v>
      </c>
      <c r="C566" s="332">
        <v>109238</v>
      </c>
      <c r="D566" s="332">
        <v>11816</v>
      </c>
      <c r="E566" s="332">
        <v>97422</v>
      </c>
      <c r="F566" s="333">
        <v>0</v>
      </c>
      <c r="G566" s="333">
        <v>109238</v>
      </c>
    </row>
    <row r="567" spans="2:7" ht="15.95" customHeight="1" x14ac:dyDescent="0.25">
      <c r="B567" s="152" t="s">
        <v>417</v>
      </c>
      <c r="C567" s="332">
        <v>16386</v>
      </c>
      <c r="D567" s="332">
        <v>2161</v>
      </c>
      <c r="E567" s="332">
        <v>14225</v>
      </c>
      <c r="F567" s="333">
        <v>0</v>
      </c>
      <c r="G567" s="333">
        <v>16386</v>
      </c>
    </row>
    <row r="568" spans="2:7" ht="15.95" customHeight="1" x14ac:dyDescent="0.25">
      <c r="B568" s="152" t="s">
        <v>418</v>
      </c>
      <c r="C568" s="332">
        <v>4100</v>
      </c>
      <c r="D568" s="332">
        <v>283</v>
      </c>
      <c r="E568" s="332">
        <v>3817</v>
      </c>
      <c r="F568" s="333">
        <v>0</v>
      </c>
      <c r="G568" s="333">
        <v>4100</v>
      </c>
    </row>
    <row r="569" spans="2:7" ht="15.95" customHeight="1" x14ac:dyDescent="0.25">
      <c r="B569" s="152" t="s">
        <v>419</v>
      </c>
      <c r="C569" s="332">
        <v>2490</v>
      </c>
      <c r="D569" s="332">
        <v>928</v>
      </c>
      <c r="E569" s="332">
        <v>1562</v>
      </c>
      <c r="F569" s="333">
        <v>0</v>
      </c>
      <c r="G569" s="333">
        <v>2490</v>
      </c>
    </row>
    <row r="570" spans="2:7" ht="15.95" customHeight="1" x14ac:dyDescent="0.25">
      <c r="B570" s="152" t="s">
        <v>420</v>
      </c>
      <c r="C570" s="332">
        <v>47044</v>
      </c>
      <c r="D570" s="332">
        <v>13170</v>
      </c>
      <c r="E570" s="332">
        <v>33874</v>
      </c>
      <c r="F570" s="333">
        <v>0</v>
      </c>
      <c r="G570" s="333">
        <v>47044</v>
      </c>
    </row>
    <row r="571" spans="2:7" ht="15.95" customHeight="1" x14ac:dyDescent="0.25">
      <c r="B571" s="152" t="s">
        <v>521</v>
      </c>
      <c r="C571" s="332">
        <v>437717</v>
      </c>
      <c r="D571" s="332">
        <v>62095</v>
      </c>
      <c r="E571" s="332">
        <v>375622</v>
      </c>
      <c r="F571" s="333">
        <v>3003</v>
      </c>
      <c r="G571" s="333">
        <v>434714</v>
      </c>
    </row>
    <row r="572" spans="2:7" ht="15.95" customHeight="1" x14ac:dyDescent="0.25">
      <c r="B572" s="152"/>
      <c r="C572" s="332"/>
      <c r="D572" s="332"/>
      <c r="E572" s="332"/>
      <c r="F572" s="333"/>
      <c r="G572" s="333"/>
    </row>
    <row r="573" spans="2:7" ht="15.95" customHeight="1" x14ac:dyDescent="0.25">
      <c r="B573" s="334" t="s">
        <v>516</v>
      </c>
      <c r="C573" s="337" t="s">
        <v>516</v>
      </c>
      <c r="D573" s="337" t="s">
        <v>516</v>
      </c>
      <c r="E573" s="333" t="s">
        <v>516</v>
      </c>
      <c r="F573" s="333" t="s">
        <v>516</v>
      </c>
      <c r="G573" s="333" t="s">
        <v>516</v>
      </c>
    </row>
    <row r="574" spans="2:7" ht="15.95" customHeight="1" x14ac:dyDescent="0.25">
      <c r="B574" s="329" t="s">
        <v>571</v>
      </c>
      <c r="C574" s="330">
        <v>73723</v>
      </c>
      <c r="D574" s="330">
        <v>-641</v>
      </c>
      <c r="E574" s="330">
        <v>74364</v>
      </c>
      <c r="F574" s="331">
        <v>464</v>
      </c>
      <c r="G574" s="331">
        <v>73259</v>
      </c>
    </row>
    <row r="575" spans="2:7" ht="15.95" customHeight="1" x14ac:dyDescent="0.25">
      <c r="B575" s="152" t="s">
        <v>422</v>
      </c>
      <c r="C575" s="332">
        <v>1589</v>
      </c>
      <c r="D575" s="332">
        <v>12</v>
      </c>
      <c r="E575" s="332">
        <v>1577</v>
      </c>
      <c r="F575" s="333">
        <v>0</v>
      </c>
      <c r="G575" s="333">
        <v>1589</v>
      </c>
    </row>
    <row r="576" spans="2:7" ht="15.95" customHeight="1" x14ac:dyDescent="0.25">
      <c r="B576" s="152" t="s">
        <v>423</v>
      </c>
      <c r="C576" s="332">
        <v>1372</v>
      </c>
      <c r="D576" s="332">
        <v>-31</v>
      </c>
      <c r="E576" s="332">
        <v>1403</v>
      </c>
      <c r="F576" s="333">
        <v>0</v>
      </c>
      <c r="G576" s="333">
        <v>1372</v>
      </c>
    </row>
    <row r="577" spans="2:7" ht="15.95" customHeight="1" x14ac:dyDescent="0.25">
      <c r="B577" s="152" t="s">
        <v>424</v>
      </c>
      <c r="C577" s="332">
        <v>10770</v>
      </c>
      <c r="D577" s="332">
        <v>212</v>
      </c>
      <c r="E577" s="332">
        <v>10558</v>
      </c>
      <c r="F577" s="333">
        <v>0</v>
      </c>
      <c r="G577" s="333">
        <v>10770</v>
      </c>
    </row>
    <row r="578" spans="2:7" ht="15.95" customHeight="1" x14ac:dyDescent="0.25">
      <c r="B578" s="152" t="s">
        <v>425</v>
      </c>
      <c r="C578" s="332">
        <v>883</v>
      </c>
      <c r="D578" s="332">
        <v>-29</v>
      </c>
      <c r="E578" s="332">
        <v>912</v>
      </c>
      <c r="F578" s="333">
        <v>0</v>
      </c>
      <c r="G578" s="333">
        <v>883</v>
      </c>
    </row>
    <row r="579" spans="2:7" ht="15.95" customHeight="1" x14ac:dyDescent="0.25">
      <c r="B579" s="152" t="s">
        <v>426</v>
      </c>
      <c r="C579" s="332">
        <v>723</v>
      </c>
      <c r="D579" s="332">
        <v>22</v>
      </c>
      <c r="E579" s="332">
        <v>701</v>
      </c>
      <c r="F579" s="333">
        <v>0</v>
      </c>
      <c r="G579" s="333">
        <v>723</v>
      </c>
    </row>
    <row r="580" spans="2:7" ht="15.95" customHeight="1" x14ac:dyDescent="0.25">
      <c r="B580" s="152" t="s">
        <v>143</v>
      </c>
      <c r="C580" s="332">
        <v>58386</v>
      </c>
      <c r="D580" s="332">
        <v>-827</v>
      </c>
      <c r="E580" s="332">
        <v>59213</v>
      </c>
      <c r="F580" s="333">
        <v>464</v>
      </c>
      <c r="G580" s="333">
        <v>57922</v>
      </c>
    </row>
    <row r="581" spans="2:7" ht="15.95" customHeight="1" x14ac:dyDescent="0.25">
      <c r="B581" s="152"/>
      <c r="C581" s="332"/>
      <c r="D581" s="332"/>
      <c r="E581" s="332"/>
      <c r="F581" s="333"/>
      <c r="G581" s="333"/>
    </row>
    <row r="582" spans="2:7" ht="15.95" customHeight="1" x14ac:dyDescent="0.25">
      <c r="B582" s="334" t="s">
        <v>516</v>
      </c>
      <c r="C582" s="337" t="s">
        <v>516</v>
      </c>
      <c r="D582" s="337" t="s">
        <v>516</v>
      </c>
      <c r="E582" s="333" t="s">
        <v>516</v>
      </c>
      <c r="F582" s="333" t="s">
        <v>516</v>
      </c>
      <c r="G582" s="333" t="s">
        <v>516</v>
      </c>
    </row>
    <row r="583" spans="2:7" ht="15.95" customHeight="1" x14ac:dyDescent="0.25">
      <c r="B583" s="329" t="s">
        <v>572</v>
      </c>
      <c r="C583" s="330">
        <v>261900</v>
      </c>
      <c r="D583" s="330">
        <v>71861</v>
      </c>
      <c r="E583" s="330">
        <v>190039</v>
      </c>
      <c r="F583" s="331">
        <v>138</v>
      </c>
      <c r="G583" s="331">
        <v>261762</v>
      </c>
    </row>
    <row r="584" spans="2:7" ht="15.95" customHeight="1" x14ac:dyDescent="0.25">
      <c r="B584" s="152" t="s">
        <v>720</v>
      </c>
      <c r="C584" s="332">
        <v>0</v>
      </c>
      <c r="D584" s="332">
        <v>-580</v>
      </c>
      <c r="E584" s="332">
        <v>580</v>
      </c>
      <c r="F584" s="333">
        <v>0</v>
      </c>
      <c r="G584" s="333">
        <v>0</v>
      </c>
    </row>
    <row r="585" spans="2:7" ht="15.95" customHeight="1" x14ac:dyDescent="0.25">
      <c r="B585" s="152" t="s">
        <v>125</v>
      </c>
      <c r="C585" s="332">
        <v>2</v>
      </c>
      <c r="D585" s="332">
        <v>2</v>
      </c>
      <c r="E585" s="332">
        <v>0</v>
      </c>
      <c r="F585" s="333">
        <v>0</v>
      </c>
      <c r="G585" s="333">
        <v>2</v>
      </c>
    </row>
    <row r="586" spans="2:7" ht="15.95" customHeight="1" x14ac:dyDescent="0.25">
      <c r="B586" s="152" t="s">
        <v>428</v>
      </c>
      <c r="C586" s="332">
        <v>15306</v>
      </c>
      <c r="D586" s="332">
        <v>2331</v>
      </c>
      <c r="E586" s="332">
        <v>12975</v>
      </c>
      <c r="F586" s="333">
        <v>0</v>
      </c>
      <c r="G586" s="333">
        <v>15306</v>
      </c>
    </row>
    <row r="587" spans="2:7" ht="15.95" customHeight="1" x14ac:dyDescent="0.25">
      <c r="B587" s="152" t="s">
        <v>429</v>
      </c>
      <c r="C587" s="332">
        <v>6852</v>
      </c>
      <c r="D587" s="332">
        <v>676</v>
      </c>
      <c r="E587" s="332">
        <v>6176</v>
      </c>
      <c r="F587" s="333">
        <v>0</v>
      </c>
      <c r="G587" s="333">
        <v>6852</v>
      </c>
    </row>
    <row r="588" spans="2:7" ht="15.95" customHeight="1" x14ac:dyDescent="0.25">
      <c r="B588" s="152" t="s">
        <v>143</v>
      </c>
      <c r="C588" s="332">
        <v>239740</v>
      </c>
      <c r="D588" s="332">
        <v>69432</v>
      </c>
      <c r="E588" s="332">
        <v>170308</v>
      </c>
      <c r="F588" s="333">
        <v>138</v>
      </c>
      <c r="G588" s="333">
        <v>239602</v>
      </c>
    </row>
    <row r="589" spans="2:7" ht="15.95" customHeight="1" x14ac:dyDescent="0.25">
      <c r="B589" s="152"/>
      <c r="C589" s="332"/>
      <c r="D589" s="332"/>
      <c r="E589" s="332"/>
      <c r="F589" s="333"/>
      <c r="G589" s="333"/>
    </row>
    <row r="590" spans="2:7" ht="15.95" customHeight="1" x14ac:dyDescent="0.25">
      <c r="B590" s="334" t="s">
        <v>516</v>
      </c>
      <c r="C590" s="337" t="s">
        <v>516</v>
      </c>
      <c r="D590" s="337" t="s">
        <v>516</v>
      </c>
      <c r="E590" s="333" t="s">
        <v>516</v>
      </c>
      <c r="F590" s="333" t="s">
        <v>516</v>
      </c>
      <c r="G590" s="333" t="s">
        <v>516</v>
      </c>
    </row>
    <row r="591" spans="2:7" ht="15.95" customHeight="1" x14ac:dyDescent="0.25">
      <c r="B591" s="156" t="s">
        <v>573</v>
      </c>
      <c r="C591" s="330">
        <v>322265</v>
      </c>
      <c r="D591" s="330">
        <v>44476</v>
      </c>
      <c r="E591" s="330">
        <v>277789</v>
      </c>
      <c r="F591" s="331">
        <v>108</v>
      </c>
      <c r="G591" s="331">
        <v>322157</v>
      </c>
    </row>
    <row r="592" spans="2:7" ht="15.95" customHeight="1" x14ac:dyDescent="0.25">
      <c r="B592" s="152" t="s">
        <v>431</v>
      </c>
      <c r="C592" s="332">
        <v>44476</v>
      </c>
      <c r="D592" s="332">
        <v>2886</v>
      </c>
      <c r="E592" s="332">
        <v>41590</v>
      </c>
      <c r="F592" s="333">
        <v>31</v>
      </c>
      <c r="G592" s="333">
        <v>44445</v>
      </c>
    </row>
    <row r="593" spans="2:7" ht="15.95" customHeight="1" x14ac:dyDescent="0.25">
      <c r="B593" s="152" t="s">
        <v>432</v>
      </c>
      <c r="C593" s="332">
        <v>202914</v>
      </c>
      <c r="D593" s="332">
        <v>38311</v>
      </c>
      <c r="E593" s="332">
        <v>164603</v>
      </c>
      <c r="F593" s="333">
        <v>6</v>
      </c>
      <c r="G593" s="333">
        <v>202908</v>
      </c>
    </row>
    <row r="594" spans="2:7" ht="15.95" customHeight="1" x14ac:dyDescent="0.25">
      <c r="B594" s="152" t="s">
        <v>433</v>
      </c>
      <c r="C594" s="332">
        <v>661</v>
      </c>
      <c r="D594" s="332">
        <v>71</v>
      </c>
      <c r="E594" s="332">
        <v>590</v>
      </c>
      <c r="F594" s="333">
        <v>0</v>
      </c>
      <c r="G594" s="333">
        <v>661</v>
      </c>
    </row>
    <row r="595" spans="2:7" ht="15.95" customHeight="1" x14ac:dyDescent="0.25">
      <c r="B595" s="152" t="s">
        <v>143</v>
      </c>
      <c r="C595" s="332">
        <v>74214</v>
      </c>
      <c r="D595" s="332">
        <v>3208</v>
      </c>
      <c r="E595" s="332">
        <v>71006</v>
      </c>
      <c r="F595" s="333">
        <v>71</v>
      </c>
      <c r="G595" s="333">
        <v>74143</v>
      </c>
    </row>
    <row r="596" spans="2:7" ht="15.95" customHeight="1" x14ac:dyDescent="0.25">
      <c r="B596" s="152"/>
      <c r="C596" s="332"/>
      <c r="D596" s="332"/>
      <c r="E596" s="332"/>
      <c r="F596" s="333"/>
      <c r="G596" s="333"/>
    </row>
    <row r="597" spans="2:7" ht="15.95" customHeight="1" x14ac:dyDescent="0.25">
      <c r="B597" s="334" t="s">
        <v>516</v>
      </c>
      <c r="C597" s="337" t="s">
        <v>516</v>
      </c>
      <c r="D597" s="337" t="s">
        <v>516</v>
      </c>
      <c r="E597" s="333" t="s">
        <v>516</v>
      </c>
      <c r="F597" s="333" t="s">
        <v>516</v>
      </c>
      <c r="G597" s="333" t="s">
        <v>516</v>
      </c>
    </row>
    <row r="598" spans="2:7" ht="15.95" customHeight="1" x14ac:dyDescent="0.25">
      <c r="B598" s="329" t="s">
        <v>574</v>
      </c>
      <c r="C598" s="330">
        <v>184653</v>
      </c>
      <c r="D598" s="330">
        <v>33281</v>
      </c>
      <c r="E598" s="330">
        <v>151372</v>
      </c>
      <c r="F598" s="331">
        <v>4968</v>
      </c>
      <c r="G598" s="331">
        <v>179685</v>
      </c>
    </row>
    <row r="599" spans="2:7" ht="15.95" customHeight="1" x14ac:dyDescent="0.25">
      <c r="B599" s="152" t="s">
        <v>435</v>
      </c>
      <c r="C599" s="332">
        <v>5910</v>
      </c>
      <c r="D599" s="332">
        <v>147</v>
      </c>
      <c r="E599" s="332">
        <v>5763</v>
      </c>
      <c r="F599" s="333">
        <v>0</v>
      </c>
      <c r="G599" s="333">
        <v>5910</v>
      </c>
    </row>
    <row r="600" spans="2:7" ht="15.95" customHeight="1" x14ac:dyDescent="0.25">
      <c r="B600" s="152" t="s">
        <v>436</v>
      </c>
      <c r="C600" s="332">
        <v>527</v>
      </c>
      <c r="D600" s="332">
        <v>-6</v>
      </c>
      <c r="E600" s="332">
        <v>533</v>
      </c>
      <c r="F600" s="333">
        <v>0</v>
      </c>
      <c r="G600" s="333">
        <v>527</v>
      </c>
    </row>
    <row r="601" spans="2:7" ht="15.95" customHeight="1" x14ac:dyDescent="0.25">
      <c r="B601" s="152" t="s">
        <v>437</v>
      </c>
      <c r="C601" s="332">
        <v>10767</v>
      </c>
      <c r="D601" s="332">
        <v>1941</v>
      </c>
      <c r="E601" s="332">
        <v>8826</v>
      </c>
      <c r="F601" s="333">
        <v>77</v>
      </c>
      <c r="G601" s="333">
        <v>10690</v>
      </c>
    </row>
    <row r="602" spans="2:7" ht="15.95" customHeight="1" x14ac:dyDescent="0.25">
      <c r="B602" s="152" t="s">
        <v>143</v>
      </c>
      <c r="C602" s="332">
        <v>167449</v>
      </c>
      <c r="D602" s="332">
        <v>31199</v>
      </c>
      <c r="E602" s="332">
        <v>136250</v>
      </c>
      <c r="F602" s="333">
        <v>4891</v>
      </c>
      <c r="G602" s="333">
        <v>162558</v>
      </c>
    </row>
    <row r="603" spans="2:7" ht="15.95" customHeight="1" x14ac:dyDescent="0.25">
      <c r="B603" s="152"/>
      <c r="C603" s="332"/>
      <c r="D603" s="332"/>
      <c r="E603" s="332"/>
      <c r="F603" s="333"/>
      <c r="G603" s="333"/>
    </row>
    <row r="604" spans="2:7" ht="15.95" customHeight="1" x14ac:dyDescent="0.25">
      <c r="B604" s="334" t="s">
        <v>516</v>
      </c>
      <c r="C604" s="337" t="s">
        <v>516</v>
      </c>
      <c r="D604" s="337" t="s">
        <v>516</v>
      </c>
      <c r="E604" s="333" t="s">
        <v>516</v>
      </c>
      <c r="F604" s="333" t="s">
        <v>516</v>
      </c>
      <c r="G604" s="333" t="s">
        <v>516</v>
      </c>
    </row>
    <row r="605" spans="2:7" ht="15.95" customHeight="1" x14ac:dyDescent="0.25">
      <c r="B605" s="329" t="s">
        <v>575</v>
      </c>
      <c r="C605" s="330">
        <v>438816</v>
      </c>
      <c r="D605" s="330">
        <v>59368</v>
      </c>
      <c r="E605" s="330">
        <v>379448</v>
      </c>
      <c r="F605" s="331">
        <v>6</v>
      </c>
      <c r="G605" s="331">
        <v>438810</v>
      </c>
    </row>
    <row r="606" spans="2:7" ht="15.95" customHeight="1" x14ac:dyDescent="0.25">
      <c r="B606" s="152" t="s">
        <v>242</v>
      </c>
      <c r="C606" s="332">
        <v>4617</v>
      </c>
      <c r="D606" s="332">
        <v>127</v>
      </c>
      <c r="E606" s="332">
        <v>4490</v>
      </c>
      <c r="F606" s="333">
        <v>0</v>
      </c>
      <c r="G606" s="333">
        <v>4617</v>
      </c>
    </row>
    <row r="607" spans="2:7" ht="15.95" customHeight="1" x14ac:dyDescent="0.25">
      <c r="B607" s="152" t="s">
        <v>439</v>
      </c>
      <c r="C607" s="332">
        <v>77561</v>
      </c>
      <c r="D607" s="332">
        <v>20204</v>
      </c>
      <c r="E607" s="332">
        <v>57357</v>
      </c>
      <c r="F607" s="333">
        <v>0</v>
      </c>
      <c r="G607" s="333">
        <v>77561</v>
      </c>
    </row>
    <row r="608" spans="2:7" ht="15.95" customHeight="1" x14ac:dyDescent="0.25">
      <c r="B608" s="152" t="s">
        <v>440</v>
      </c>
      <c r="C608" s="332">
        <v>57683</v>
      </c>
      <c r="D608" s="332">
        <v>5766</v>
      </c>
      <c r="E608" s="332">
        <v>51917</v>
      </c>
      <c r="F608" s="333">
        <v>6</v>
      </c>
      <c r="G608" s="333">
        <v>57677</v>
      </c>
    </row>
    <row r="609" spans="2:7" ht="15.95" customHeight="1" x14ac:dyDescent="0.25">
      <c r="B609" s="152" t="s">
        <v>441</v>
      </c>
      <c r="C609" s="332">
        <v>24016</v>
      </c>
      <c r="D609" s="332">
        <v>3268</v>
      </c>
      <c r="E609" s="332">
        <v>20748</v>
      </c>
      <c r="F609" s="333">
        <v>0</v>
      </c>
      <c r="G609" s="333">
        <v>24016</v>
      </c>
    </row>
    <row r="610" spans="2:7" ht="15.95" customHeight="1" x14ac:dyDescent="0.25">
      <c r="B610" s="152" t="s">
        <v>143</v>
      </c>
      <c r="C610" s="332">
        <v>274939</v>
      </c>
      <c r="D610" s="332">
        <v>30003</v>
      </c>
      <c r="E610" s="332">
        <v>244936</v>
      </c>
      <c r="F610" s="340">
        <v>0</v>
      </c>
      <c r="G610" s="340">
        <v>274939</v>
      </c>
    </row>
    <row r="611" spans="2:7" ht="15.95" customHeight="1" x14ac:dyDescent="0.25">
      <c r="B611" s="152"/>
      <c r="C611" s="332"/>
      <c r="D611" s="332"/>
      <c r="E611" s="332"/>
      <c r="F611" s="340"/>
      <c r="G611" s="340"/>
    </row>
    <row r="612" spans="2:7" ht="15.95" customHeight="1" x14ac:dyDescent="0.25">
      <c r="B612" s="334" t="s">
        <v>516</v>
      </c>
      <c r="C612" s="337" t="s">
        <v>516</v>
      </c>
      <c r="D612" s="337" t="s">
        <v>516</v>
      </c>
      <c r="E612" s="333" t="s">
        <v>516</v>
      </c>
      <c r="F612" s="333" t="s">
        <v>516</v>
      </c>
      <c r="G612" s="333" t="s">
        <v>516</v>
      </c>
    </row>
    <row r="613" spans="2:7" ht="15.95" customHeight="1" x14ac:dyDescent="0.25">
      <c r="B613" s="329" t="s">
        <v>576</v>
      </c>
      <c r="C613" s="330">
        <v>476727</v>
      </c>
      <c r="D613" s="330">
        <v>54009</v>
      </c>
      <c r="E613" s="330">
        <v>422718</v>
      </c>
      <c r="F613" s="331">
        <v>131</v>
      </c>
      <c r="G613" s="331">
        <v>476596</v>
      </c>
    </row>
    <row r="614" spans="2:7" ht="15.95" customHeight="1" x14ac:dyDescent="0.25">
      <c r="B614" s="152" t="s">
        <v>443</v>
      </c>
      <c r="C614" s="332">
        <v>45304</v>
      </c>
      <c r="D614" s="332">
        <v>3808</v>
      </c>
      <c r="E614" s="332">
        <v>41496</v>
      </c>
      <c r="F614" s="333">
        <v>0</v>
      </c>
      <c r="G614" s="333">
        <v>45304</v>
      </c>
    </row>
    <row r="615" spans="2:7" ht="15.95" customHeight="1" x14ac:dyDescent="0.25">
      <c r="B615" s="152" t="s">
        <v>444</v>
      </c>
      <c r="C615" s="332">
        <v>30341</v>
      </c>
      <c r="D615" s="332">
        <v>4100</v>
      </c>
      <c r="E615" s="332">
        <v>26241</v>
      </c>
      <c r="F615" s="333">
        <v>5</v>
      </c>
      <c r="G615" s="333">
        <v>30336</v>
      </c>
    </row>
    <row r="616" spans="2:7" ht="15.95" customHeight="1" x14ac:dyDescent="0.25">
      <c r="B616" s="152" t="s">
        <v>445</v>
      </c>
      <c r="C616" s="332">
        <v>17633</v>
      </c>
      <c r="D616" s="332">
        <v>3811</v>
      </c>
      <c r="E616" s="332">
        <v>13822</v>
      </c>
      <c r="F616" s="333">
        <v>0</v>
      </c>
      <c r="G616" s="333">
        <v>17633</v>
      </c>
    </row>
    <row r="617" spans="2:7" ht="15.95" customHeight="1" x14ac:dyDescent="0.25">
      <c r="B617" s="152" t="s">
        <v>446</v>
      </c>
      <c r="C617" s="332">
        <v>16036</v>
      </c>
      <c r="D617" s="332">
        <v>2379</v>
      </c>
      <c r="E617" s="332">
        <v>13657</v>
      </c>
      <c r="F617" s="333">
        <v>0</v>
      </c>
      <c r="G617" s="333">
        <v>16036</v>
      </c>
    </row>
    <row r="618" spans="2:7" ht="15.95" customHeight="1" x14ac:dyDescent="0.25">
      <c r="B618" s="152" t="s">
        <v>447</v>
      </c>
      <c r="C618" s="332">
        <v>40145</v>
      </c>
      <c r="D618" s="332">
        <v>6803</v>
      </c>
      <c r="E618" s="332">
        <v>33342</v>
      </c>
      <c r="F618" s="333">
        <v>0</v>
      </c>
      <c r="G618" s="333">
        <v>40145</v>
      </c>
    </row>
    <row r="619" spans="2:7" ht="15.95" customHeight="1" x14ac:dyDescent="0.25">
      <c r="B619" s="152" t="s">
        <v>448</v>
      </c>
      <c r="C619" s="332">
        <v>61791</v>
      </c>
      <c r="D619" s="332">
        <v>8221</v>
      </c>
      <c r="E619" s="332">
        <v>53570</v>
      </c>
      <c r="F619" s="333">
        <v>1</v>
      </c>
      <c r="G619" s="333">
        <v>61790</v>
      </c>
    </row>
    <row r="620" spans="2:7" ht="15.95" customHeight="1" x14ac:dyDescent="0.25">
      <c r="B620" s="152" t="s">
        <v>449</v>
      </c>
      <c r="C620" s="332">
        <v>38760</v>
      </c>
      <c r="D620" s="332">
        <v>5478</v>
      </c>
      <c r="E620" s="332">
        <v>33282</v>
      </c>
      <c r="F620" s="333">
        <v>0</v>
      </c>
      <c r="G620" s="333">
        <v>38760</v>
      </c>
    </row>
    <row r="621" spans="2:7" ht="15.95" customHeight="1" x14ac:dyDescent="0.25">
      <c r="B621" s="152" t="s">
        <v>143</v>
      </c>
      <c r="C621" s="332">
        <v>226717</v>
      </c>
      <c r="D621" s="332">
        <v>19409</v>
      </c>
      <c r="E621" s="332">
        <v>207308</v>
      </c>
      <c r="F621" s="333">
        <v>125</v>
      </c>
      <c r="G621" s="333">
        <v>226592</v>
      </c>
    </row>
    <row r="622" spans="2:7" ht="15.95" customHeight="1" x14ac:dyDescent="0.25">
      <c r="B622" s="152"/>
      <c r="C622" s="332"/>
      <c r="D622" s="332"/>
      <c r="E622" s="332"/>
      <c r="F622" s="333"/>
      <c r="G622" s="333"/>
    </row>
    <row r="623" spans="2:7" ht="15.95" customHeight="1" x14ac:dyDescent="0.25">
      <c r="B623" s="334" t="s">
        <v>516</v>
      </c>
      <c r="C623" s="337" t="s">
        <v>516</v>
      </c>
      <c r="D623" s="337" t="s">
        <v>516</v>
      </c>
      <c r="E623" s="333" t="s">
        <v>516</v>
      </c>
      <c r="F623" s="333" t="s">
        <v>516</v>
      </c>
      <c r="G623" s="333" t="s">
        <v>516</v>
      </c>
    </row>
    <row r="624" spans="2:7" ht="15.95" customHeight="1" x14ac:dyDescent="0.25">
      <c r="B624" s="329" t="s">
        <v>577</v>
      </c>
      <c r="C624" s="330">
        <v>141422</v>
      </c>
      <c r="D624" s="330">
        <v>48002</v>
      </c>
      <c r="E624" s="330">
        <v>93420</v>
      </c>
      <c r="F624" s="331">
        <v>7650</v>
      </c>
      <c r="G624" s="331">
        <v>133772</v>
      </c>
    </row>
    <row r="625" spans="2:7" ht="15.95" customHeight="1" x14ac:dyDescent="0.25">
      <c r="B625" s="152" t="s">
        <v>451</v>
      </c>
      <c r="C625" s="332">
        <v>2566</v>
      </c>
      <c r="D625" s="332">
        <v>148</v>
      </c>
      <c r="E625" s="332">
        <v>2418</v>
      </c>
      <c r="F625" s="333">
        <v>0</v>
      </c>
      <c r="G625" s="333">
        <v>2566</v>
      </c>
    </row>
    <row r="626" spans="2:7" ht="15.95" customHeight="1" x14ac:dyDescent="0.25">
      <c r="B626" s="152" t="s">
        <v>452</v>
      </c>
      <c r="C626" s="332">
        <v>1164</v>
      </c>
      <c r="D626" s="332">
        <v>176</v>
      </c>
      <c r="E626" s="332">
        <v>988</v>
      </c>
      <c r="F626" s="333">
        <v>0</v>
      </c>
      <c r="G626" s="333">
        <v>1164</v>
      </c>
    </row>
    <row r="627" spans="2:7" ht="15.95" customHeight="1" x14ac:dyDescent="0.25">
      <c r="B627" s="152" t="s">
        <v>453</v>
      </c>
      <c r="C627" s="332">
        <v>734</v>
      </c>
      <c r="D627" s="332">
        <v>31</v>
      </c>
      <c r="E627" s="332">
        <v>703</v>
      </c>
      <c r="F627" s="333">
        <v>0</v>
      </c>
      <c r="G627" s="333">
        <v>734</v>
      </c>
    </row>
    <row r="628" spans="2:7" ht="15.95" customHeight="1" x14ac:dyDescent="0.25">
      <c r="B628" s="152" t="s">
        <v>454</v>
      </c>
      <c r="C628" s="332">
        <v>790</v>
      </c>
      <c r="D628" s="332">
        <v>5</v>
      </c>
      <c r="E628" s="332">
        <v>785</v>
      </c>
      <c r="F628" s="333">
        <v>0</v>
      </c>
      <c r="G628" s="333">
        <v>790</v>
      </c>
    </row>
    <row r="629" spans="2:7" ht="15.95" customHeight="1" x14ac:dyDescent="0.25">
      <c r="B629" s="152" t="s">
        <v>455</v>
      </c>
      <c r="C629" s="332">
        <v>17354</v>
      </c>
      <c r="D629" s="332">
        <v>10645</v>
      </c>
      <c r="E629" s="332">
        <v>6709</v>
      </c>
      <c r="F629" s="333">
        <v>0</v>
      </c>
      <c r="G629" s="333">
        <v>17354</v>
      </c>
    </row>
    <row r="630" spans="2:7" ht="15.95" customHeight="1" x14ac:dyDescent="0.25">
      <c r="B630" s="152" t="s">
        <v>143</v>
      </c>
      <c r="C630" s="332">
        <v>118814</v>
      </c>
      <c r="D630" s="332">
        <v>36997</v>
      </c>
      <c r="E630" s="332">
        <v>81817</v>
      </c>
      <c r="F630" s="333">
        <v>7650</v>
      </c>
      <c r="G630" s="333">
        <v>111164</v>
      </c>
    </row>
    <row r="631" spans="2:7" ht="15.95" customHeight="1" x14ac:dyDescent="0.25">
      <c r="B631" s="152"/>
      <c r="C631" s="332"/>
      <c r="D631" s="332"/>
      <c r="E631" s="332"/>
      <c r="F631" s="333"/>
      <c r="G631" s="333"/>
    </row>
    <row r="632" spans="2:7" ht="15.95" customHeight="1" x14ac:dyDescent="0.25">
      <c r="B632" s="334" t="s">
        <v>516</v>
      </c>
      <c r="C632" s="337" t="s">
        <v>516</v>
      </c>
      <c r="D632" s="337" t="s">
        <v>516</v>
      </c>
      <c r="E632" s="333" t="s">
        <v>516</v>
      </c>
      <c r="F632" s="333" t="s">
        <v>516</v>
      </c>
      <c r="G632" s="333" t="s">
        <v>516</v>
      </c>
    </row>
    <row r="633" spans="2:7" ht="15.95" customHeight="1" x14ac:dyDescent="0.25">
      <c r="B633" s="329" t="s">
        <v>578</v>
      </c>
      <c r="C633" s="330">
        <v>45463</v>
      </c>
      <c r="D633" s="330">
        <v>3912</v>
      </c>
      <c r="E633" s="330">
        <v>41551</v>
      </c>
      <c r="F633" s="331">
        <v>1986</v>
      </c>
      <c r="G633" s="331">
        <v>43477</v>
      </c>
    </row>
    <row r="634" spans="2:7" ht="15.95" customHeight="1" x14ac:dyDescent="0.25">
      <c r="B634" s="152" t="s">
        <v>457</v>
      </c>
      <c r="C634" s="332">
        <v>743</v>
      </c>
      <c r="D634" s="332">
        <v>31</v>
      </c>
      <c r="E634" s="332">
        <v>712</v>
      </c>
      <c r="F634" s="333">
        <v>0</v>
      </c>
      <c r="G634" s="333">
        <v>743</v>
      </c>
    </row>
    <row r="635" spans="2:7" ht="15.95" customHeight="1" x14ac:dyDescent="0.25">
      <c r="B635" s="152" t="s">
        <v>458</v>
      </c>
      <c r="C635" s="332">
        <v>6893</v>
      </c>
      <c r="D635" s="332">
        <v>43</v>
      </c>
      <c r="E635" s="332">
        <v>6850</v>
      </c>
      <c r="F635" s="333">
        <v>0</v>
      </c>
      <c r="G635" s="333">
        <v>6893</v>
      </c>
    </row>
    <row r="636" spans="2:7" ht="15.95" customHeight="1" x14ac:dyDescent="0.25">
      <c r="B636" s="152" t="s">
        <v>143</v>
      </c>
      <c r="C636" s="332">
        <v>37827</v>
      </c>
      <c r="D636" s="332">
        <v>3838</v>
      </c>
      <c r="E636" s="332">
        <v>33989</v>
      </c>
      <c r="F636" s="333">
        <v>1986</v>
      </c>
      <c r="G636" s="333">
        <v>35841</v>
      </c>
    </row>
    <row r="637" spans="2:7" ht="15.95" customHeight="1" x14ac:dyDescent="0.25">
      <c r="B637" s="152"/>
      <c r="C637" s="332"/>
      <c r="D637" s="332"/>
      <c r="E637" s="332"/>
      <c r="F637" s="333"/>
      <c r="G637" s="333"/>
    </row>
    <row r="638" spans="2:7" ht="15.95" customHeight="1" x14ac:dyDescent="0.25">
      <c r="B638" s="334" t="s">
        <v>516</v>
      </c>
      <c r="C638" s="337" t="s">
        <v>516</v>
      </c>
      <c r="D638" s="337" t="s">
        <v>516</v>
      </c>
      <c r="E638" s="333" t="s">
        <v>516</v>
      </c>
      <c r="F638" s="333" t="s">
        <v>516</v>
      </c>
      <c r="G638" s="333" t="s">
        <v>516</v>
      </c>
    </row>
    <row r="639" spans="2:7" ht="15.95" customHeight="1" x14ac:dyDescent="0.25">
      <c r="B639" s="329" t="s">
        <v>579</v>
      </c>
      <c r="C639" s="330">
        <v>22436</v>
      </c>
      <c r="D639" s="330">
        <v>-134</v>
      </c>
      <c r="E639" s="330">
        <v>22570</v>
      </c>
      <c r="F639" s="331">
        <v>2283</v>
      </c>
      <c r="G639" s="331">
        <v>20153</v>
      </c>
    </row>
    <row r="640" spans="2:7" ht="15.95" customHeight="1" x14ac:dyDescent="0.25">
      <c r="B640" s="152" t="s">
        <v>460</v>
      </c>
      <c r="C640" s="332">
        <v>6937</v>
      </c>
      <c r="D640" s="332">
        <v>-80</v>
      </c>
      <c r="E640" s="332">
        <v>7017</v>
      </c>
      <c r="F640" s="333">
        <v>0</v>
      </c>
      <c r="G640" s="333">
        <v>6937</v>
      </c>
    </row>
    <row r="641" spans="2:7" ht="15.95" customHeight="1" x14ac:dyDescent="0.25">
      <c r="B641" s="152" t="s">
        <v>143</v>
      </c>
      <c r="C641" s="332">
        <v>15499</v>
      </c>
      <c r="D641" s="332">
        <v>-54</v>
      </c>
      <c r="E641" s="332">
        <v>15553</v>
      </c>
      <c r="F641" s="333">
        <v>2283</v>
      </c>
      <c r="G641" s="333">
        <v>13216</v>
      </c>
    </row>
    <row r="642" spans="2:7" ht="15.95" customHeight="1" x14ac:dyDescent="0.25">
      <c r="B642" s="152"/>
      <c r="C642" s="332"/>
      <c r="D642" s="332"/>
      <c r="E642" s="332"/>
      <c r="F642" s="333"/>
      <c r="G642" s="333"/>
    </row>
    <row r="643" spans="2:7" ht="15.95" customHeight="1" x14ac:dyDescent="0.25">
      <c r="B643" s="334" t="s">
        <v>516</v>
      </c>
      <c r="C643" s="337" t="s">
        <v>516</v>
      </c>
      <c r="D643" s="337" t="s">
        <v>516</v>
      </c>
      <c r="E643" s="333" t="s">
        <v>516</v>
      </c>
      <c r="F643" s="333" t="s">
        <v>516</v>
      </c>
      <c r="G643" s="333" t="s">
        <v>516</v>
      </c>
    </row>
    <row r="644" spans="2:7" ht="15.95" customHeight="1" x14ac:dyDescent="0.25">
      <c r="B644" s="329" t="s">
        <v>580</v>
      </c>
      <c r="C644" s="330">
        <v>15410</v>
      </c>
      <c r="D644" s="330">
        <v>-125</v>
      </c>
      <c r="E644" s="330">
        <v>15535</v>
      </c>
      <c r="F644" s="331">
        <v>4792</v>
      </c>
      <c r="G644" s="331">
        <v>10618</v>
      </c>
    </row>
    <row r="645" spans="2:7" ht="15.95" customHeight="1" x14ac:dyDescent="0.25">
      <c r="B645" s="152" t="s">
        <v>462</v>
      </c>
      <c r="C645" s="332">
        <v>1758</v>
      </c>
      <c r="D645" s="332">
        <v>-139</v>
      </c>
      <c r="E645" s="332">
        <v>1897</v>
      </c>
      <c r="F645" s="333">
        <v>0</v>
      </c>
      <c r="G645" s="333">
        <v>1758</v>
      </c>
    </row>
    <row r="646" spans="2:7" ht="15.95" customHeight="1" x14ac:dyDescent="0.25">
      <c r="B646" s="152" t="s">
        <v>463</v>
      </c>
      <c r="C646" s="332">
        <v>242</v>
      </c>
      <c r="D646" s="332">
        <v>-13</v>
      </c>
      <c r="E646" s="332">
        <v>255</v>
      </c>
      <c r="F646" s="333">
        <v>0</v>
      </c>
      <c r="G646" s="333">
        <v>242</v>
      </c>
    </row>
    <row r="647" spans="2:7" ht="15.95" customHeight="1" x14ac:dyDescent="0.25">
      <c r="B647" s="152" t="s">
        <v>721</v>
      </c>
      <c r="C647" s="332">
        <v>377</v>
      </c>
      <c r="D647" s="332">
        <v>-30</v>
      </c>
      <c r="E647" s="332">
        <v>407</v>
      </c>
      <c r="F647" s="333">
        <v>0</v>
      </c>
      <c r="G647" s="333">
        <v>377</v>
      </c>
    </row>
    <row r="648" spans="2:7" ht="15.95" customHeight="1" x14ac:dyDescent="0.25">
      <c r="B648" s="152" t="s">
        <v>521</v>
      </c>
      <c r="C648" s="332">
        <v>13033</v>
      </c>
      <c r="D648" s="332">
        <v>57</v>
      </c>
      <c r="E648" s="332">
        <v>12976</v>
      </c>
      <c r="F648" s="333">
        <v>4792</v>
      </c>
      <c r="G648" s="333">
        <v>8241</v>
      </c>
    </row>
    <row r="649" spans="2:7" ht="15.95" customHeight="1" x14ac:dyDescent="0.25">
      <c r="B649" s="152"/>
      <c r="C649" s="332"/>
      <c r="D649" s="332"/>
      <c r="E649" s="332"/>
      <c r="F649" s="333"/>
      <c r="G649" s="333"/>
    </row>
    <row r="650" spans="2:7" ht="15.95" customHeight="1" x14ac:dyDescent="0.25">
      <c r="B650" s="334" t="s">
        <v>516</v>
      </c>
      <c r="C650" s="337" t="s">
        <v>516</v>
      </c>
      <c r="D650" s="337" t="s">
        <v>516</v>
      </c>
      <c r="E650" s="333" t="s">
        <v>516</v>
      </c>
      <c r="F650" s="333" t="s">
        <v>516</v>
      </c>
      <c r="G650" s="333" t="s">
        <v>516</v>
      </c>
    </row>
    <row r="651" spans="2:7" ht="15.95" customHeight="1" x14ac:dyDescent="0.25">
      <c r="B651" s="329" t="s">
        <v>581</v>
      </c>
      <c r="C651" s="330">
        <v>551588</v>
      </c>
      <c r="D651" s="330">
        <v>56995</v>
      </c>
      <c r="E651" s="330">
        <v>494593</v>
      </c>
      <c r="F651" s="331">
        <v>1802</v>
      </c>
      <c r="G651" s="331">
        <v>549786</v>
      </c>
    </row>
    <row r="652" spans="2:7" ht="15.95" customHeight="1" x14ac:dyDescent="0.25">
      <c r="B652" s="152" t="s">
        <v>466</v>
      </c>
      <c r="C652" s="332">
        <v>70235</v>
      </c>
      <c r="D652" s="332">
        <v>9230</v>
      </c>
      <c r="E652" s="332">
        <v>61005</v>
      </c>
      <c r="F652" s="333">
        <v>29</v>
      </c>
      <c r="G652" s="333">
        <v>70206</v>
      </c>
    </row>
    <row r="653" spans="2:7" ht="15.95" customHeight="1" x14ac:dyDescent="0.25">
      <c r="B653" s="152" t="s">
        <v>467</v>
      </c>
      <c r="C653" s="332">
        <v>4489</v>
      </c>
      <c r="D653" s="332">
        <v>242</v>
      </c>
      <c r="E653" s="332">
        <v>4247</v>
      </c>
      <c r="F653" s="333">
        <v>0</v>
      </c>
      <c r="G653" s="333">
        <v>4489</v>
      </c>
    </row>
    <row r="654" spans="2:7" ht="15.95" customHeight="1" x14ac:dyDescent="0.25">
      <c r="B654" s="152" t="s">
        <v>468</v>
      </c>
      <c r="C654" s="332">
        <v>21973</v>
      </c>
      <c r="D654" s="332">
        <v>2653</v>
      </c>
      <c r="E654" s="332">
        <v>19320</v>
      </c>
      <c r="F654" s="333">
        <v>0</v>
      </c>
      <c r="G654" s="333">
        <v>21973</v>
      </c>
    </row>
    <row r="655" spans="2:7" ht="15.95" customHeight="1" x14ac:dyDescent="0.25">
      <c r="B655" s="152" t="s">
        <v>469</v>
      </c>
      <c r="C655" s="332">
        <v>37043</v>
      </c>
      <c r="D655" s="332">
        <v>10012</v>
      </c>
      <c r="E655" s="332">
        <v>27031</v>
      </c>
      <c r="F655" s="333">
        <v>0</v>
      </c>
      <c r="G655" s="333">
        <v>37043</v>
      </c>
    </row>
    <row r="656" spans="2:7" ht="15.95" customHeight="1" x14ac:dyDescent="0.25">
      <c r="B656" s="152" t="s">
        <v>470</v>
      </c>
      <c r="C656" s="332">
        <v>93677</v>
      </c>
      <c r="D656" s="332">
        <v>8495</v>
      </c>
      <c r="E656" s="332">
        <v>85182</v>
      </c>
      <c r="F656" s="333">
        <v>0</v>
      </c>
      <c r="G656" s="333">
        <v>93677</v>
      </c>
    </row>
    <row r="657" spans="2:7" ht="15.95" customHeight="1" x14ac:dyDescent="0.25">
      <c r="B657" s="152" t="s">
        <v>471</v>
      </c>
      <c r="C657" s="332">
        <v>23818</v>
      </c>
      <c r="D657" s="332">
        <v>3068</v>
      </c>
      <c r="E657" s="332">
        <v>20750</v>
      </c>
      <c r="F657" s="333">
        <v>0</v>
      </c>
      <c r="G657" s="333">
        <v>23818</v>
      </c>
    </row>
    <row r="658" spans="2:7" ht="15.95" customHeight="1" x14ac:dyDescent="0.25">
      <c r="B658" s="152" t="s">
        <v>124</v>
      </c>
      <c r="C658" s="332">
        <v>60</v>
      </c>
      <c r="D658" s="332">
        <v>0</v>
      </c>
      <c r="E658" s="332">
        <v>60</v>
      </c>
      <c r="F658" s="333">
        <v>0</v>
      </c>
      <c r="G658" s="333">
        <v>60</v>
      </c>
    </row>
    <row r="659" spans="2:7" ht="15.95" customHeight="1" x14ac:dyDescent="0.25">
      <c r="B659" s="152" t="s">
        <v>472</v>
      </c>
      <c r="C659" s="332">
        <v>12398</v>
      </c>
      <c r="D659" s="332">
        <v>739</v>
      </c>
      <c r="E659" s="332">
        <v>11659</v>
      </c>
      <c r="F659" s="333">
        <v>0</v>
      </c>
      <c r="G659" s="333">
        <v>12398</v>
      </c>
    </row>
    <row r="660" spans="2:7" ht="15.95" customHeight="1" x14ac:dyDescent="0.25">
      <c r="B660" s="152" t="s">
        <v>473</v>
      </c>
      <c r="C660" s="332">
        <v>2849</v>
      </c>
      <c r="D660" s="332">
        <v>225</v>
      </c>
      <c r="E660" s="332">
        <v>2624</v>
      </c>
      <c r="F660" s="333">
        <v>0</v>
      </c>
      <c r="G660" s="333">
        <v>2849</v>
      </c>
    </row>
    <row r="661" spans="2:7" ht="15.95" customHeight="1" x14ac:dyDescent="0.25">
      <c r="B661" s="152" t="s">
        <v>474</v>
      </c>
      <c r="C661" s="332">
        <v>28594</v>
      </c>
      <c r="D661" s="332">
        <v>6130</v>
      </c>
      <c r="E661" s="332">
        <v>22464</v>
      </c>
      <c r="F661" s="333">
        <v>0</v>
      </c>
      <c r="G661" s="333">
        <v>28594</v>
      </c>
    </row>
    <row r="662" spans="2:7" ht="15.95" customHeight="1" x14ac:dyDescent="0.25">
      <c r="B662" s="152" t="s">
        <v>475</v>
      </c>
      <c r="C662" s="332">
        <v>2110</v>
      </c>
      <c r="D662" s="332">
        <v>318</v>
      </c>
      <c r="E662" s="332">
        <v>1792</v>
      </c>
      <c r="F662" s="333">
        <v>0</v>
      </c>
      <c r="G662" s="333">
        <v>2110</v>
      </c>
    </row>
    <row r="663" spans="2:7" ht="15.95" customHeight="1" x14ac:dyDescent="0.25">
      <c r="B663" s="152" t="s">
        <v>476</v>
      </c>
      <c r="C663" s="332">
        <v>12436</v>
      </c>
      <c r="D663" s="332">
        <v>1837</v>
      </c>
      <c r="E663" s="332">
        <v>10599</v>
      </c>
      <c r="F663" s="333">
        <v>0</v>
      </c>
      <c r="G663" s="333">
        <v>12436</v>
      </c>
    </row>
    <row r="664" spans="2:7" ht="15.95" customHeight="1" x14ac:dyDescent="0.25">
      <c r="B664" s="152" t="s">
        <v>477</v>
      </c>
      <c r="C664" s="332">
        <v>41782</v>
      </c>
      <c r="D664" s="332">
        <v>3645</v>
      </c>
      <c r="E664" s="332">
        <v>38137</v>
      </c>
      <c r="F664" s="333">
        <v>5</v>
      </c>
      <c r="G664" s="333">
        <v>41777</v>
      </c>
    </row>
    <row r="665" spans="2:7" ht="15.95" customHeight="1" x14ac:dyDescent="0.25">
      <c r="B665" s="152" t="s">
        <v>478</v>
      </c>
      <c r="C665" s="332">
        <v>1869</v>
      </c>
      <c r="D665" s="332">
        <v>133</v>
      </c>
      <c r="E665" s="332">
        <v>1736</v>
      </c>
      <c r="F665" s="333">
        <v>0</v>
      </c>
      <c r="G665" s="333">
        <v>1869</v>
      </c>
    </row>
    <row r="666" spans="2:7" ht="15.95" customHeight="1" x14ac:dyDescent="0.25">
      <c r="B666" s="152" t="s">
        <v>479</v>
      </c>
      <c r="C666" s="332">
        <v>3205</v>
      </c>
      <c r="D666" s="332">
        <v>173</v>
      </c>
      <c r="E666" s="332">
        <v>3032</v>
      </c>
      <c r="F666" s="333">
        <v>0</v>
      </c>
      <c r="G666" s="333">
        <v>3205</v>
      </c>
    </row>
    <row r="667" spans="2:7" ht="15.95" customHeight="1" x14ac:dyDescent="0.25">
      <c r="B667" s="152" t="s">
        <v>480</v>
      </c>
      <c r="C667" s="332">
        <v>62832</v>
      </c>
      <c r="D667" s="332">
        <v>6784</v>
      </c>
      <c r="E667" s="332">
        <v>56048</v>
      </c>
      <c r="F667" s="333">
        <v>0</v>
      </c>
      <c r="G667" s="333">
        <v>62832</v>
      </c>
    </row>
    <row r="668" spans="2:7" ht="15.95" customHeight="1" x14ac:dyDescent="0.25">
      <c r="B668" s="152" t="s">
        <v>481</v>
      </c>
      <c r="C668" s="332">
        <v>13007</v>
      </c>
      <c r="D668" s="332">
        <v>755</v>
      </c>
      <c r="E668" s="332">
        <v>12252</v>
      </c>
      <c r="F668" s="333">
        <v>0</v>
      </c>
      <c r="G668" s="333">
        <v>13007</v>
      </c>
    </row>
    <row r="669" spans="2:7" ht="15.95" customHeight="1" x14ac:dyDescent="0.25">
      <c r="B669" s="152" t="s">
        <v>143</v>
      </c>
      <c r="C669" s="332">
        <v>119211</v>
      </c>
      <c r="D669" s="332">
        <v>2556</v>
      </c>
      <c r="E669" s="332">
        <v>116655</v>
      </c>
      <c r="F669" s="333">
        <v>1768</v>
      </c>
      <c r="G669" s="333">
        <v>117443</v>
      </c>
    </row>
    <row r="670" spans="2:7" ht="15.95" customHeight="1" x14ac:dyDescent="0.25">
      <c r="B670" s="152"/>
      <c r="C670" s="332"/>
      <c r="D670" s="332"/>
      <c r="E670" s="332"/>
      <c r="F670" s="333"/>
      <c r="G670" s="333"/>
    </row>
    <row r="671" spans="2:7" ht="15.95" customHeight="1" x14ac:dyDescent="0.25">
      <c r="B671" s="152" t="s">
        <v>722</v>
      </c>
      <c r="C671" s="337" t="s">
        <v>516</v>
      </c>
      <c r="D671" s="337" t="s">
        <v>516</v>
      </c>
      <c r="E671" s="333" t="s">
        <v>516</v>
      </c>
      <c r="F671" s="333" t="s">
        <v>516</v>
      </c>
      <c r="G671" s="333" t="s">
        <v>516</v>
      </c>
    </row>
    <row r="672" spans="2:7" ht="15.95" customHeight="1" x14ac:dyDescent="0.25">
      <c r="B672" s="329" t="s">
        <v>582</v>
      </c>
      <c r="C672" s="330">
        <v>33981</v>
      </c>
      <c r="D672" s="330">
        <v>3205</v>
      </c>
      <c r="E672" s="330">
        <v>30776</v>
      </c>
      <c r="F672" s="331">
        <v>2971</v>
      </c>
      <c r="G672" s="331">
        <v>31010</v>
      </c>
    </row>
    <row r="673" spans="2:7" ht="15.95" customHeight="1" x14ac:dyDescent="0.25">
      <c r="B673" s="152" t="s">
        <v>483</v>
      </c>
      <c r="C673" s="332">
        <v>345</v>
      </c>
      <c r="D673" s="332">
        <v>52</v>
      </c>
      <c r="E673" s="332">
        <v>293</v>
      </c>
      <c r="F673" s="333">
        <v>0</v>
      </c>
      <c r="G673" s="333">
        <v>345</v>
      </c>
    </row>
    <row r="674" spans="2:7" ht="15.95" customHeight="1" x14ac:dyDescent="0.25">
      <c r="B674" s="152" t="s">
        <v>484</v>
      </c>
      <c r="C674" s="332">
        <v>515</v>
      </c>
      <c r="D674" s="332">
        <v>58</v>
      </c>
      <c r="E674" s="332">
        <v>457</v>
      </c>
      <c r="F674" s="333">
        <v>0</v>
      </c>
      <c r="G674" s="333">
        <v>515</v>
      </c>
    </row>
    <row r="675" spans="2:7" ht="15.95" customHeight="1" x14ac:dyDescent="0.25">
      <c r="B675" s="152" t="s">
        <v>143</v>
      </c>
      <c r="C675" s="332">
        <v>33121</v>
      </c>
      <c r="D675" s="332">
        <v>3095</v>
      </c>
      <c r="E675" s="332">
        <v>30026</v>
      </c>
      <c r="F675" s="333">
        <v>2971</v>
      </c>
      <c r="G675" s="333">
        <v>30150</v>
      </c>
    </row>
    <row r="676" spans="2:7" ht="15.95" customHeight="1" x14ac:dyDescent="0.25">
      <c r="B676" s="152"/>
      <c r="C676" s="332"/>
      <c r="D676" s="332"/>
      <c r="E676" s="332"/>
      <c r="F676" s="333"/>
      <c r="G676" s="333"/>
    </row>
    <row r="677" spans="2:7" ht="15.95" customHeight="1" x14ac:dyDescent="0.25">
      <c r="B677" s="334" t="s">
        <v>516</v>
      </c>
      <c r="C677" s="337" t="s">
        <v>516</v>
      </c>
      <c r="D677" s="332" t="s">
        <v>516</v>
      </c>
      <c r="E677" s="333" t="s">
        <v>516</v>
      </c>
      <c r="F677" s="333" t="s">
        <v>516</v>
      </c>
      <c r="G677" s="333" t="s">
        <v>516</v>
      </c>
    </row>
    <row r="678" spans="2:7" ht="15.95" customHeight="1" x14ac:dyDescent="0.25">
      <c r="B678" s="329" t="s">
        <v>583</v>
      </c>
      <c r="C678" s="330">
        <v>74724</v>
      </c>
      <c r="D678" s="330">
        <v>19681</v>
      </c>
      <c r="E678" s="330">
        <v>55043</v>
      </c>
      <c r="F678" s="331">
        <v>1478</v>
      </c>
      <c r="G678" s="331">
        <v>73246</v>
      </c>
    </row>
    <row r="679" spans="2:7" ht="15.95" customHeight="1" x14ac:dyDescent="0.25">
      <c r="B679" s="152" t="s">
        <v>486</v>
      </c>
      <c r="C679" s="332">
        <v>5653</v>
      </c>
      <c r="D679" s="332">
        <v>476</v>
      </c>
      <c r="E679" s="332">
        <v>5177</v>
      </c>
      <c r="F679" s="333">
        <v>25</v>
      </c>
      <c r="G679" s="333">
        <v>5628</v>
      </c>
    </row>
    <row r="680" spans="2:7" ht="15.95" customHeight="1" x14ac:dyDescent="0.25">
      <c r="B680" s="152" t="s">
        <v>487</v>
      </c>
      <c r="C680" s="332">
        <v>5765</v>
      </c>
      <c r="D680" s="332">
        <v>3978</v>
      </c>
      <c r="E680" s="332">
        <v>1787</v>
      </c>
      <c r="F680" s="333">
        <v>0</v>
      </c>
      <c r="G680" s="333">
        <v>5765</v>
      </c>
    </row>
    <row r="681" spans="2:7" ht="15.95" customHeight="1" x14ac:dyDescent="0.25">
      <c r="B681" s="152" t="s">
        <v>488</v>
      </c>
      <c r="C681" s="332">
        <v>608</v>
      </c>
      <c r="D681" s="332">
        <v>-36</v>
      </c>
      <c r="E681" s="332">
        <v>644</v>
      </c>
      <c r="F681" s="333">
        <v>0</v>
      </c>
      <c r="G681" s="333">
        <v>608</v>
      </c>
    </row>
    <row r="682" spans="2:7" ht="15.95" customHeight="1" x14ac:dyDescent="0.25">
      <c r="B682" s="152" t="s">
        <v>143</v>
      </c>
      <c r="C682" s="332">
        <v>62698</v>
      </c>
      <c r="D682" s="332">
        <v>15263</v>
      </c>
      <c r="E682" s="332">
        <v>47435</v>
      </c>
      <c r="F682" s="333">
        <v>1453</v>
      </c>
      <c r="G682" s="333">
        <v>61245</v>
      </c>
    </row>
    <row r="683" spans="2:7" ht="15.95" customHeight="1" x14ac:dyDescent="0.25">
      <c r="B683" s="152"/>
      <c r="C683" s="332"/>
      <c r="D683" s="332"/>
      <c r="E683" s="332"/>
      <c r="F683" s="333"/>
      <c r="G683" s="333"/>
    </row>
    <row r="684" spans="2:7" ht="15.95" customHeight="1" x14ac:dyDescent="0.25">
      <c r="B684" s="334" t="s">
        <v>516</v>
      </c>
      <c r="C684" s="337" t="s">
        <v>516</v>
      </c>
      <c r="D684" s="332" t="s">
        <v>516</v>
      </c>
      <c r="E684" s="333" t="s">
        <v>516</v>
      </c>
      <c r="F684" s="333" t="s">
        <v>516</v>
      </c>
      <c r="G684" s="333" t="s">
        <v>516</v>
      </c>
    </row>
    <row r="685" spans="2:7" ht="15.95" customHeight="1" x14ac:dyDescent="0.25">
      <c r="B685" s="329" t="s">
        <v>584</v>
      </c>
      <c r="C685" s="330">
        <v>25334</v>
      </c>
      <c r="D685" s="330">
        <v>438</v>
      </c>
      <c r="E685" s="330">
        <v>24896</v>
      </c>
      <c r="F685" s="331">
        <v>1969</v>
      </c>
      <c r="G685" s="331">
        <v>23365</v>
      </c>
    </row>
    <row r="686" spans="2:7" ht="15.95" customHeight="1" x14ac:dyDescent="0.25">
      <c r="B686" s="152" t="s">
        <v>490</v>
      </c>
      <c r="C686" s="332">
        <v>293</v>
      </c>
      <c r="D686" s="332">
        <v>-118</v>
      </c>
      <c r="E686" s="332">
        <v>411</v>
      </c>
      <c r="F686" s="333">
        <v>0</v>
      </c>
      <c r="G686" s="333">
        <v>293</v>
      </c>
    </row>
    <row r="687" spans="2:7" ht="15.95" customHeight="1" x14ac:dyDescent="0.25">
      <c r="B687" s="152" t="s">
        <v>491</v>
      </c>
      <c r="C687" s="332">
        <v>3601</v>
      </c>
      <c r="D687" s="332">
        <v>-4</v>
      </c>
      <c r="E687" s="332">
        <v>3605</v>
      </c>
      <c r="F687" s="333">
        <v>0</v>
      </c>
      <c r="G687" s="333">
        <v>3601</v>
      </c>
    </row>
    <row r="688" spans="2:7" ht="15.95" customHeight="1" x14ac:dyDescent="0.25">
      <c r="B688" s="152" t="s">
        <v>492</v>
      </c>
      <c r="C688" s="332">
        <v>240</v>
      </c>
      <c r="D688" s="332">
        <v>-30</v>
      </c>
      <c r="E688" s="332">
        <v>270</v>
      </c>
      <c r="F688" s="333">
        <v>0</v>
      </c>
      <c r="G688" s="333">
        <v>240</v>
      </c>
    </row>
    <row r="689" spans="2:7" ht="15.95" customHeight="1" x14ac:dyDescent="0.25">
      <c r="B689" s="152" t="s">
        <v>493</v>
      </c>
      <c r="C689" s="332">
        <v>733</v>
      </c>
      <c r="D689" s="332">
        <v>46</v>
      </c>
      <c r="E689" s="332">
        <v>687</v>
      </c>
      <c r="F689" s="333">
        <v>0</v>
      </c>
      <c r="G689" s="333">
        <v>733</v>
      </c>
    </row>
    <row r="690" spans="2:7" ht="15.95" customHeight="1" x14ac:dyDescent="0.25">
      <c r="B690" s="152" t="s">
        <v>494</v>
      </c>
      <c r="C690" s="332">
        <v>310</v>
      </c>
      <c r="D690" s="332">
        <v>-73</v>
      </c>
      <c r="E690" s="332">
        <v>383</v>
      </c>
      <c r="F690" s="333">
        <v>0</v>
      </c>
      <c r="G690" s="333">
        <v>310</v>
      </c>
    </row>
    <row r="691" spans="2:7" ht="15.95" customHeight="1" x14ac:dyDescent="0.25">
      <c r="B691" s="152" t="s">
        <v>143</v>
      </c>
      <c r="C691" s="332">
        <v>20157</v>
      </c>
      <c r="D691" s="332">
        <v>617</v>
      </c>
      <c r="E691" s="332">
        <v>19540</v>
      </c>
      <c r="F691" s="333">
        <v>1969</v>
      </c>
      <c r="G691" s="333">
        <v>18188</v>
      </c>
    </row>
    <row r="692" spans="2:7" ht="15.95" customHeight="1" x14ac:dyDescent="0.25">
      <c r="B692" s="326"/>
      <c r="C692" s="322"/>
      <c r="D692" s="322"/>
      <c r="E692" s="322"/>
      <c r="F692" s="322"/>
      <c r="G692" s="322"/>
    </row>
    <row r="693" spans="2:7" ht="15.95" customHeight="1" x14ac:dyDescent="0.25">
      <c r="B693" s="327" t="s">
        <v>689</v>
      </c>
      <c r="C693" s="328">
        <v>21597185</v>
      </c>
      <c r="D693" s="328">
        <v>2795853</v>
      </c>
      <c r="E693" s="328">
        <v>18801332</v>
      </c>
      <c r="F693" s="328">
        <v>113776</v>
      </c>
      <c r="G693" s="328">
        <v>21483409</v>
      </c>
    </row>
    <row r="694" spans="2:7" ht="15.95" customHeight="1" x14ac:dyDescent="0.25">
      <c r="B694" s="326" t="s">
        <v>723</v>
      </c>
      <c r="C694" s="324">
        <v>10908725</v>
      </c>
      <c r="D694" s="324">
        <v>1455544</v>
      </c>
      <c r="E694" s="324">
        <v>9453181</v>
      </c>
      <c r="F694" s="324">
        <v>17462</v>
      </c>
      <c r="G694" s="324">
        <v>10891263</v>
      </c>
    </row>
    <row r="695" spans="2:7" ht="15.95" customHeight="1" x14ac:dyDescent="0.25">
      <c r="B695" s="326" t="s">
        <v>724</v>
      </c>
      <c r="C695" s="324">
        <v>10688460</v>
      </c>
      <c r="D695" s="324">
        <v>1340309</v>
      </c>
      <c r="E695" s="324">
        <v>9348151</v>
      </c>
      <c r="F695" s="324">
        <v>96314</v>
      </c>
      <c r="G695" s="324">
        <v>10592146</v>
      </c>
    </row>
    <row r="696" spans="2:7" ht="15.95" customHeight="1" x14ac:dyDescent="0.25">
      <c r="B696" s="326"/>
      <c r="E696" s="324"/>
      <c r="F696" s="324"/>
      <c r="G696" s="324"/>
    </row>
    <row r="697" spans="2:7" ht="15.95" customHeight="1" x14ac:dyDescent="0.25">
      <c r="B697" s="326"/>
      <c r="E697" s="324"/>
      <c r="F697" s="324"/>
      <c r="G697" s="324"/>
    </row>
    <row r="698" spans="2:7" ht="15.95" customHeight="1" x14ac:dyDescent="0.25">
      <c r="B698" s="326" t="s">
        <v>497</v>
      </c>
      <c r="E698" s="324"/>
      <c r="F698" s="324"/>
      <c r="G698" s="324"/>
    </row>
    <row r="699" spans="2:7" ht="15.95" customHeight="1" x14ac:dyDescent="0.25">
      <c r="B699" s="325" t="s">
        <v>725</v>
      </c>
    </row>
    <row r="700" spans="2:7" ht="15.95" customHeight="1" x14ac:dyDescent="0.25">
      <c r="B700" s="326" t="s">
        <v>726</v>
      </c>
    </row>
    <row r="701" spans="2:7" ht="15.95" customHeight="1" x14ac:dyDescent="0.25">
      <c r="B701" s="325" t="s">
        <v>727</v>
      </c>
    </row>
    <row r="702" spans="2:7" ht="15.95" customHeight="1" x14ac:dyDescent="0.25">
      <c r="B702" s="326" t="s">
        <v>728</v>
      </c>
    </row>
    <row r="703" spans="2:7" ht="15.95" customHeight="1" x14ac:dyDescent="0.25">
      <c r="B703" s="325" t="s">
        <v>729</v>
      </c>
    </row>
    <row r="704" spans="2:7" ht="15.95" customHeight="1" x14ac:dyDescent="0.25">
      <c r="B704" s="325" t="s">
        <v>730</v>
      </c>
    </row>
    <row r="705" spans="2:2" ht="15.95" customHeight="1" x14ac:dyDescent="0.25">
      <c r="B705" s="325" t="s">
        <v>731</v>
      </c>
    </row>
    <row r="706" spans="2:2" ht="15.95" customHeight="1" x14ac:dyDescent="0.25">
      <c r="B706" s="325" t="s">
        <v>732</v>
      </c>
    </row>
    <row r="707" spans="2:2" ht="15.95" customHeight="1" x14ac:dyDescent="0.25"/>
    <row r="708" spans="2:2" ht="15.95" customHeight="1" x14ac:dyDescent="0.25">
      <c r="B708" s="325" t="s">
        <v>733</v>
      </c>
    </row>
    <row r="709" spans="2:2" ht="15.95" customHeight="1" x14ac:dyDescent="0.25">
      <c r="B709" s="325" t="s">
        <v>734</v>
      </c>
    </row>
    <row r="710" spans="2:2" ht="15.95" customHeight="1" x14ac:dyDescent="0.25"/>
  </sheetData>
  <mergeCells count="2">
    <mergeCell ref="B1:G1"/>
    <mergeCell ref="B2:G2"/>
  </mergeCells>
  <conditionalFormatting sqref="C70:C99">
    <cfRule type="expression" dxfId="349" priority="158" stopIfTrue="1">
      <formula>NOT(ISERROR(SEARCH("County",C70)))</formula>
    </cfRule>
  </conditionalFormatting>
  <conditionalFormatting sqref="C10:D27">
    <cfRule type="expression" dxfId="348" priority="31" stopIfTrue="1">
      <formula>NOT(ISERROR(SEARCH("County",C10)))</formula>
    </cfRule>
  </conditionalFormatting>
  <conditionalFormatting sqref="C29:D38">
    <cfRule type="expression" dxfId="347" priority="33" stopIfTrue="1">
      <formula>NOT(ISERROR(SEARCH("County",C29)))</formula>
    </cfRule>
  </conditionalFormatting>
  <conditionalFormatting sqref="C40:D46">
    <cfRule type="expression" dxfId="346" priority="35" stopIfTrue="1">
      <formula>NOT(ISERROR(SEARCH("County",C40)))</formula>
    </cfRule>
  </conditionalFormatting>
  <conditionalFormatting sqref="C48:D68">
    <cfRule type="expression" dxfId="345" priority="37" stopIfTrue="1">
      <formula>NOT(ISERROR(SEARCH("County",C48)))</formula>
    </cfRule>
  </conditionalFormatting>
  <conditionalFormatting sqref="C100:D107">
    <cfRule type="expression" dxfId="344" priority="40" stopIfTrue="1">
      <formula>NOT(ISERROR(SEARCH("County",C100)))</formula>
    </cfRule>
  </conditionalFormatting>
  <conditionalFormatting sqref="C109:D133">
    <cfRule type="expression" dxfId="343" priority="42" stopIfTrue="1">
      <formula>NOT(ISERROR(SEARCH("County",C109)))</formula>
    </cfRule>
  </conditionalFormatting>
  <conditionalFormatting sqref="C135:D139">
    <cfRule type="expression" dxfId="342" priority="49" stopIfTrue="1">
      <formula>NOT(ISERROR(SEARCH("County",C135)))</formula>
    </cfRule>
  </conditionalFormatting>
  <conditionalFormatting sqref="C141:D144">
    <cfRule type="expression" dxfId="341" priority="51" stopIfTrue="1">
      <formula>NOT(ISERROR(SEARCH("County",C141)))</formula>
    </cfRule>
  </conditionalFormatting>
  <conditionalFormatting sqref="C146:D164">
    <cfRule type="expression" dxfId="340" priority="53" stopIfTrue="1">
      <formula>NOT(ISERROR(SEARCH("County",C146)))</formula>
    </cfRule>
  </conditionalFormatting>
  <conditionalFormatting sqref="C166:D173">
    <cfRule type="expression" dxfId="339" priority="59" stopIfTrue="1">
      <formula>NOT(ISERROR(SEARCH("County",C166)))</formula>
    </cfRule>
  </conditionalFormatting>
  <conditionalFormatting sqref="C175:D179">
    <cfRule type="expression" dxfId="338" priority="61" stopIfTrue="1">
      <formula>NOT(ISERROR(SEARCH("County",C175)))</formula>
    </cfRule>
  </conditionalFormatting>
  <conditionalFormatting sqref="C181:D189">
    <cfRule type="expression" dxfId="337" priority="63" stopIfTrue="1">
      <formula>NOT(ISERROR(SEARCH("County",C181)))</formula>
    </cfRule>
  </conditionalFormatting>
  <conditionalFormatting sqref="C191:D196">
    <cfRule type="expression" dxfId="336" priority="65" stopIfTrue="1">
      <formula>NOT(ISERROR(SEARCH("County",C191)))</formula>
    </cfRule>
  </conditionalFormatting>
  <conditionalFormatting sqref="C198:D201">
    <cfRule type="expression" dxfId="335" priority="67" stopIfTrue="1">
      <formula>NOT(ISERROR(SEARCH("County",C198)))</formula>
    </cfRule>
  </conditionalFormatting>
  <conditionalFormatting sqref="C203:D207">
    <cfRule type="expression" dxfId="334" priority="69" stopIfTrue="1">
      <formula>NOT(ISERROR(SEARCH("County",C203)))</formula>
    </cfRule>
  </conditionalFormatting>
  <conditionalFormatting sqref="C209:D214">
    <cfRule type="expression" dxfId="333" priority="71" stopIfTrue="1">
      <formula>NOT(ISERROR(SEARCH("County",C209)))</formula>
    </cfRule>
  </conditionalFormatting>
  <conditionalFormatting sqref="C216:D221">
    <cfRule type="expression" dxfId="332" priority="73" stopIfTrue="1">
      <formula>NOT(ISERROR(SEARCH("County",C216)))</formula>
    </cfRule>
  </conditionalFormatting>
  <conditionalFormatting sqref="C223:D227">
    <cfRule type="expression" dxfId="331" priority="75" stopIfTrue="1">
      <formula>NOT(ISERROR(SEARCH("County",C223)))</formula>
    </cfRule>
  </conditionalFormatting>
  <conditionalFormatting sqref="C229:D247">
    <cfRule type="expression" dxfId="330" priority="77" stopIfTrue="1">
      <formula>NOT(ISERROR(SEARCH("County",C229)))</formula>
    </cfRule>
  </conditionalFormatting>
  <conditionalFormatting sqref="C249:D265">
    <cfRule type="expression" dxfId="329" priority="83" stopIfTrue="1">
      <formula>NOT(ISERROR(SEARCH("County",C249)))</formula>
    </cfRule>
  </conditionalFormatting>
  <conditionalFormatting sqref="C267:D280">
    <cfRule type="expression" dxfId="328" priority="87" stopIfTrue="1">
      <formula>NOT(ISERROR(SEARCH("County",C267)))</formula>
    </cfRule>
  </conditionalFormatting>
  <conditionalFormatting sqref="C282:D290">
    <cfRule type="expression" dxfId="327" priority="89" stopIfTrue="1">
      <formula>NOT(ISERROR(SEARCH("County",C282)))</formula>
    </cfRule>
  </conditionalFormatting>
  <conditionalFormatting sqref="C292:D308">
    <cfRule type="expression" dxfId="326" priority="93" stopIfTrue="1">
      <formula>NOT(ISERROR(SEARCH("County",C292)))</formula>
    </cfRule>
  </conditionalFormatting>
  <conditionalFormatting sqref="C310:D318">
    <cfRule type="expression" dxfId="325" priority="95" stopIfTrue="1">
      <formula>NOT(ISERROR(SEARCH("County",C310)))</formula>
    </cfRule>
  </conditionalFormatting>
  <conditionalFormatting sqref="C320:D323">
    <cfRule type="expression" dxfId="324" priority="97" stopIfTrue="1">
      <formula>NOT(ISERROR(SEARCH("County",C320)))</formula>
    </cfRule>
  </conditionalFormatting>
  <conditionalFormatting sqref="C325:D335">
    <cfRule type="expression" dxfId="323" priority="99" stopIfTrue="1">
      <formula>NOT(ISERROR(SEARCH("County",C325)))</formula>
    </cfRule>
  </conditionalFormatting>
  <conditionalFormatting sqref="C337:D340">
    <cfRule type="expression" dxfId="322" priority="101" stopIfTrue="1">
      <formula>NOT(ISERROR(SEARCH("County",C337)))</formula>
    </cfRule>
  </conditionalFormatting>
  <conditionalFormatting sqref="C342:D347">
    <cfRule type="expression" dxfId="321" priority="103" stopIfTrue="1">
      <formula>NOT(ISERROR(SEARCH("County",C342)))</formula>
    </cfRule>
  </conditionalFormatting>
  <conditionalFormatting sqref="C349:D357">
    <cfRule type="expression" dxfId="320" priority="105" stopIfTrue="1">
      <formula>NOT(ISERROR(SEARCH("County",C349)))</formula>
    </cfRule>
  </conditionalFormatting>
  <conditionalFormatting sqref="C359:D366">
    <cfRule type="expression" dxfId="319" priority="107" stopIfTrue="1">
      <formula>NOT(ISERROR(SEARCH("County",C359)))</formula>
    </cfRule>
  </conditionalFormatting>
  <conditionalFormatting sqref="C368:D375">
    <cfRule type="expression" dxfId="318" priority="28" stopIfTrue="1">
      <formula>NOT(ISERROR(SEARCH("County",C368)))</formula>
    </cfRule>
  </conditionalFormatting>
  <conditionalFormatting sqref="C377:D378">
    <cfRule type="expression" dxfId="317" priority="112" stopIfTrue="1">
      <formula>NOT(ISERROR(SEARCH("County",C377)))</formula>
    </cfRule>
  </conditionalFormatting>
  <conditionalFormatting sqref="C392:D526">
    <cfRule type="expression" dxfId="316" priority="1" stopIfTrue="1">
      <formula>NOT(ISERROR(SEARCH("County",C392)))</formula>
    </cfRule>
  </conditionalFormatting>
  <conditionalFormatting sqref="C550:D642">
    <cfRule type="expression" dxfId="315" priority="12" stopIfTrue="1">
      <formula>NOT(ISERROR(SEARCH("County",C550)))</formula>
    </cfRule>
  </conditionalFormatting>
  <conditionalFormatting sqref="C644:D649">
    <cfRule type="expression" dxfId="314" priority="151" stopIfTrue="1">
      <formula>NOT(ISERROR(SEARCH("County",C644)))</formula>
    </cfRule>
  </conditionalFormatting>
  <conditionalFormatting sqref="C651:D670">
    <cfRule type="expression" dxfId="313" priority="153" stopIfTrue="1">
      <formula>NOT(ISERROR(SEARCH("County",C651)))</formula>
    </cfRule>
  </conditionalFormatting>
  <conditionalFormatting sqref="C672:D676">
    <cfRule type="expression" dxfId="312" priority="155" stopIfTrue="1">
      <formula>NOT(ISERROR(SEARCH("County",C672)))</formula>
    </cfRule>
  </conditionalFormatting>
  <conditionalFormatting sqref="C678:D683">
    <cfRule type="expression" dxfId="311" priority="157" stopIfTrue="1">
      <formula>NOT(ISERROR(SEARCH("County",C678)))</formula>
    </cfRule>
  </conditionalFormatting>
  <conditionalFormatting sqref="D69:D99 C379:C386 D379:D391 C388:C391 C526:C528 D526:D550 C531:C550 D626:D630 D677 D682:D684 C685:D692">
    <cfRule type="expression" dxfId="310" priority="162" stopIfTrue="1">
      <formula>NOT(ISERROR(SEARCH("County",C69)))</formula>
    </cfRule>
  </conditionalFormatting>
  <conditionalFormatting sqref="E692:G692">
    <cfRule type="expression" dxfId="309" priority="23" stopIfTrue="1">
      <formula>NOT(ISERROR(SEARCH("County",E692)))</formula>
    </cfRule>
  </conditionalFormatting>
  <pageMargins left="0.65" right="0.65" top="0.75" bottom="0.75" header="0.4" footer="0.3"/>
  <pageSetup orientation="portrait" horizontalDpi="4294967293" r:id="rId1"/>
  <headerFooter>
    <oddHeader>&amp;C&amp;"-,Bold"&amp;14Estimates of Population by County and City in Florida: April 1, 2020</oddHeader>
    <oddFooter>&amp;LBureau of Economic and Business Research, University of Florida&amp;RFlorida Estimates of Population 2020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FDFA41-D600-40F3-B55C-3E53F258C9AC}">
  <dimension ref="B1:G706"/>
  <sheetViews>
    <sheetView zoomScaleNormal="100" workbookViewId="0">
      <pane ySplit="6" topLeftCell="A622" activePane="bottomLeft" state="frozen"/>
      <selection activeCell="N43" sqref="N43"/>
      <selection pane="bottomLeft" activeCell="N43" sqref="N43"/>
    </sheetView>
  </sheetViews>
  <sheetFormatPr defaultColWidth="9.140625" defaultRowHeight="15.75" x14ac:dyDescent="0.25"/>
  <cols>
    <col min="1" max="1" width="0" style="284" hidden="1" customWidth="1"/>
    <col min="2" max="2" width="21.7109375" style="284" customWidth="1"/>
    <col min="3" max="7" width="13.7109375" style="284" customWidth="1"/>
    <col min="8" max="16384" width="9.140625" style="284"/>
  </cols>
  <sheetData>
    <row r="1" spans="2:7" ht="18.75" customHeight="1" x14ac:dyDescent="0.25">
      <c r="B1" s="486" t="s">
        <v>735</v>
      </c>
      <c r="C1" s="486"/>
      <c r="D1" s="486"/>
      <c r="E1" s="486"/>
      <c r="F1" s="486"/>
      <c r="G1" s="486"/>
    </row>
    <row r="2" spans="2:7" ht="15" customHeight="1" x14ac:dyDescent="0.25">
      <c r="B2" s="487"/>
      <c r="C2" s="487"/>
      <c r="D2" s="487"/>
      <c r="E2" s="487"/>
      <c r="F2" s="487"/>
      <c r="G2" s="487"/>
    </row>
    <row r="3" spans="2:7" s="285" customFormat="1" ht="15.75" customHeight="1" x14ac:dyDescent="0.25">
      <c r="B3" s="291"/>
      <c r="C3" s="284"/>
      <c r="D3" s="284"/>
      <c r="E3" s="284"/>
      <c r="F3" s="488" t="s">
        <v>505</v>
      </c>
      <c r="G3" s="488"/>
    </row>
    <row r="4" spans="2:7" s="285" customFormat="1" ht="15.75" customHeight="1" x14ac:dyDescent="0.25">
      <c r="B4" s="295"/>
      <c r="C4" s="296" t="s">
        <v>597</v>
      </c>
      <c r="D4" s="297" t="s">
        <v>684</v>
      </c>
      <c r="E4" s="296" t="s">
        <v>597</v>
      </c>
      <c r="F4" s="296"/>
      <c r="G4" s="296" t="s">
        <v>683</v>
      </c>
    </row>
    <row r="5" spans="2:7" s="285" customFormat="1" ht="15.75" customHeight="1" x14ac:dyDescent="0.25">
      <c r="B5" s="295" t="s">
        <v>508</v>
      </c>
      <c r="C5" s="296">
        <v>2019</v>
      </c>
      <c r="D5" s="298" t="s">
        <v>509</v>
      </c>
      <c r="E5" s="296" t="s">
        <v>736</v>
      </c>
      <c r="F5" s="296"/>
      <c r="G5" s="296" t="s">
        <v>511</v>
      </c>
    </row>
    <row r="6" spans="2:7" s="285" customFormat="1" ht="16.5" customHeight="1" x14ac:dyDescent="0.25">
      <c r="B6" s="299" t="s">
        <v>512</v>
      </c>
      <c r="C6" s="300" t="s">
        <v>7</v>
      </c>
      <c r="D6" s="301" t="s">
        <v>737</v>
      </c>
      <c r="E6" s="300" t="s">
        <v>589</v>
      </c>
      <c r="F6" s="300" t="s">
        <v>687</v>
      </c>
      <c r="G6" s="302">
        <v>43556</v>
      </c>
    </row>
    <row r="7" spans="2:7" s="285" customFormat="1" x14ac:dyDescent="0.25">
      <c r="B7" s="291"/>
      <c r="C7" s="296"/>
      <c r="D7" s="296"/>
      <c r="E7" s="296"/>
      <c r="F7" s="296"/>
      <c r="G7" s="296"/>
    </row>
    <row r="8" spans="2:7" s="285" customFormat="1" x14ac:dyDescent="0.25">
      <c r="B8" s="303" t="s">
        <v>738</v>
      </c>
      <c r="C8" s="304">
        <v>21208589</v>
      </c>
      <c r="D8" s="304">
        <v>2407257</v>
      </c>
      <c r="E8" s="304">
        <v>18801332</v>
      </c>
      <c r="F8" s="304">
        <v>116980</v>
      </c>
      <c r="G8" s="304">
        <v>21091609</v>
      </c>
    </row>
    <row r="9" spans="2:7" s="285" customFormat="1" x14ac:dyDescent="0.25">
      <c r="B9" s="291"/>
      <c r="C9" s="296"/>
      <c r="D9" s="296"/>
      <c r="E9" s="296"/>
      <c r="F9" s="296"/>
      <c r="G9" s="296"/>
    </row>
    <row r="10" spans="2:7" s="285" customFormat="1" x14ac:dyDescent="0.25">
      <c r="B10" s="289" t="s">
        <v>515</v>
      </c>
      <c r="C10" s="290">
        <v>267306</v>
      </c>
      <c r="D10" s="290">
        <v>19970</v>
      </c>
      <c r="E10" s="290">
        <v>247336</v>
      </c>
      <c r="F10" s="290">
        <v>1252</v>
      </c>
      <c r="G10" s="290">
        <v>266054</v>
      </c>
    </row>
    <row r="11" spans="2:7" s="285" customFormat="1" x14ac:dyDescent="0.25">
      <c r="B11" s="152" t="s">
        <v>10</v>
      </c>
      <c r="C11" s="290">
        <v>10298</v>
      </c>
      <c r="D11" s="290">
        <v>1239</v>
      </c>
      <c r="E11" s="290">
        <v>9059</v>
      </c>
      <c r="F11" s="290">
        <v>0</v>
      </c>
      <c r="G11" s="290">
        <v>10298</v>
      </c>
    </row>
    <row r="12" spans="2:7" s="285" customFormat="1" x14ac:dyDescent="0.25">
      <c r="B12" s="152" t="s">
        <v>11</v>
      </c>
      <c r="C12" s="290">
        <v>1201</v>
      </c>
      <c r="D12" s="290">
        <v>83</v>
      </c>
      <c r="E12" s="290">
        <v>1118</v>
      </c>
      <c r="F12" s="290">
        <v>0</v>
      </c>
      <c r="G12" s="290">
        <v>1201</v>
      </c>
    </row>
    <row r="13" spans="2:7" s="285" customFormat="1" x14ac:dyDescent="0.25">
      <c r="B13" s="152" t="s">
        <v>739</v>
      </c>
      <c r="C13" s="290">
        <v>133068</v>
      </c>
      <c r="D13" s="290">
        <v>8592</v>
      </c>
      <c r="E13" s="290">
        <v>124476</v>
      </c>
      <c r="F13" s="290">
        <v>756</v>
      </c>
      <c r="G13" s="290">
        <v>132312</v>
      </c>
    </row>
    <row r="14" spans="2:7" s="285" customFormat="1" x14ac:dyDescent="0.25">
      <c r="B14" s="152" t="s">
        <v>13</v>
      </c>
      <c r="C14" s="290">
        <v>1456</v>
      </c>
      <c r="D14" s="290">
        <v>39</v>
      </c>
      <c r="E14" s="290">
        <v>1417</v>
      </c>
      <c r="F14" s="290">
        <v>0</v>
      </c>
      <c r="G14" s="290">
        <v>1456</v>
      </c>
    </row>
    <row r="15" spans="2:7" s="285" customFormat="1" x14ac:dyDescent="0.25">
      <c r="B15" s="152" t="s">
        <v>14</v>
      </c>
      <c r="C15" s="290">
        <v>6444</v>
      </c>
      <c r="D15" s="290">
        <v>1094</v>
      </c>
      <c r="E15" s="290">
        <v>5350</v>
      </c>
      <c r="F15" s="290">
        <v>0</v>
      </c>
      <c r="G15" s="290">
        <v>6444</v>
      </c>
    </row>
    <row r="16" spans="2:7" s="285" customFormat="1" x14ac:dyDescent="0.25">
      <c r="B16" s="152" t="s">
        <v>15</v>
      </c>
      <c r="C16" s="290">
        <v>392</v>
      </c>
      <c r="D16" s="290">
        <v>32</v>
      </c>
      <c r="E16" s="290">
        <v>360</v>
      </c>
      <c r="F16" s="290">
        <v>0</v>
      </c>
      <c r="G16" s="290">
        <v>392</v>
      </c>
    </row>
    <row r="17" spans="2:7" s="285" customFormat="1" x14ac:dyDescent="0.25">
      <c r="B17" s="152" t="s">
        <v>16</v>
      </c>
      <c r="C17" s="290">
        <v>615</v>
      </c>
      <c r="D17" s="290">
        <v>15</v>
      </c>
      <c r="E17" s="290">
        <v>600</v>
      </c>
      <c r="F17" s="290">
        <v>0</v>
      </c>
      <c r="G17" s="290">
        <v>615</v>
      </c>
    </row>
    <row r="18" spans="2:7" s="285" customFormat="1" x14ac:dyDescent="0.25">
      <c r="B18" s="152" t="s">
        <v>17</v>
      </c>
      <c r="C18" s="290">
        <v>6573</v>
      </c>
      <c r="D18" s="290">
        <v>1623</v>
      </c>
      <c r="E18" s="290">
        <v>4950</v>
      </c>
      <c r="F18" s="290">
        <v>0</v>
      </c>
      <c r="G18" s="290">
        <v>6573</v>
      </c>
    </row>
    <row r="19" spans="2:7" s="285" customFormat="1" x14ac:dyDescent="0.25">
      <c r="B19" s="152" t="s">
        <v>18</v>
      </c>
      <c r="C19" s="290">
        <v>960</v>
      </c>
      <c r="D19" s="290">
        <v>-55</v>
      </c>
      <c r="E19" s="290">
        <v>1015</v>
      </c>
      <c r="F19" s="290">
        <v>0</v>
      </c>
      <c r="G19" s="290">
        <v>960</v>
      </c>
    </row>
    <row r="20" spans="2:7" s="285" customFormat="1" x14ac:dyDescent="0.25">
      <c r="B20" s="152" t="s">
        <v>740</v>
      </c>
      <c r="C20" s="290">
        <v>106299</v>
      </c>
      <c r="D20" s="290">
        <v>7308</v>
      </c>
      <c r="E20" s="290">
        <v>98991</v>
      </c>
      <c r="F20" s="290">
        <v>496</v>
      </c>
      <c r="G20" s="290">
        <v>105803</v>
      </c>
    </row>
    <row r="21" spans="2:7" s="285" customFormat="1" x14ac:dyDescent="0.25">
      <c r="B21" s="152"/>
      <c r="C21" s="290"/>
      <c r="D21" s="290"/>
      <c r="E21" s="290"/>
      <c r="F21" s="290"/>
      <c r="G21" s="290"/>
    </row>
    <row r="22" spans="2:7" s="285" customFormat="1" x14ac:dyDescent="0.25">
      <c r="B22" s="291" t="s">
        <v>516</v>
      </c>
      <c r="C22" s="290" t="s">
        <v>516</v>
      </c>
      <c r="D22" s="290" t="s">
        <v>516</v>
      </c>
      <c r="E22" s="290" t="s">
        <v>516</v>
      </c>
      <c r="F22" s="290" t="s">
        <v>516</v>
      </c>
      <c r="G22" s="290" t="s">
        <v>516</v>
      </c>
    </row>
    <row r="23" spans="2:7" s="285" customFormat="1" x14ac:dyDescent="0.25">
      <c r="B23" s="289" t="s">
        <v>517</v>
      </c>
      <c r="C23" s="290">
        <v>28249</v>
      </c>
      <c r="D23" s="290">
        <v>1134</v>
      </c>
      <c r="E23" s="290">
        <v>27115</v>
      </c>
      <c r="F23" s="290">
        <v>2509</v>
      </c>
      <c r="G23" s="290">
        <v>25740</v>
      </c>
    </row>
    <row r="24" spans="2:7" s="285" customFormat="1" x14ac:dyDescent="0.25">
      <c r="B24" s="152" t="s">
        <v>21</v>
      </c>
      <c r="C24" s="290">
        <v>454</v>
      </c>
      <c r="D24" s="290">
        <v>17</v>
      </c>
      <c r="E24" s="290">
        <v>437</v>
      </c>
      <c r="F24" s="290">
        <v>0</v>
      </c>
      <c r="G24" s="290">
        <v>454</v>
      </c>
    </row>
    <row r="25" spans="2:7" s="285" customFormat="1" x14ac:dyDescent="0.25">
      <c r="B25" s="152" t="s">
        <v>22</v>
      </c>
      <c r="C25" s="290">
        <v>6957</v>
      </c>
      <c r="D25" s="290">
        <v>583</v>
      </c>
      <c r="E25" s="290">
        <v>6374</v>
      </c>
      <c r="F25" s="290">
        <v>0</v>
      </c>
      <c r="G25" s="290">
        <v>6957</v>
      </c>
    </row>
    <row r="26" spans="2:7" s="285" customFormat="1" x14ac:dyDescent="0.25">
      <c r="B26" s="152" t="s">
        <v>143</v>
      </c>
      <c r="C26" s="290">
        <v>20838</v>
      </c>
      <c r="D26" s="290">
        <v>534</v>
      </c>
      <c r="E26" s="290">
        <v>20304</v>
      </c>
      <c r="F26" s="290">
        <v>2509</v>
      </c>
      <c r="G26" s="290">
        <v>18329</v>
      </c>
    </row>
    <row r="27" spans="2:7" s="285" customFormat="1" x14ac:dyDescent="0.25">
      <c r="B27" s="152"/>
      <c r="C27" s="290"/>
      <c r="D27" s="290"/>
      <c r="E27" s="290"/>
      <c r="F27" s="290"/>
      <c r="G27" s="290"/>
    </row>
    <row r="28" spans="2:7" s="285" customFormat="1" x14ac:dyDescent="0.25">
      <c r="B28" s="291" t="s">
        <v>516</v>
      </c>
      <c r="C28" s="290" t="s">
        <v>516</v>
      </c>
      <c r="D28" s="290" t="s">
        <v>516</v>
      </c>
      <c r="E28" s="290" t="s">
        <v>516</v>
      </c>
      <c r="F28" s="290" t="s">
        <v>516</v>
      </c>
      <c r="G28" s="290" t="s">
        <v>516</v>
      </c>
    </row>
    <row r="29" spans="2:7" s="285" customFormat="1" x14ac:dyDescent="0.25">
      <c r="B29" s="289" t="s">
        <v>518</v>
      </c>
      <c r="C29" s="290">
        <v>167283</v>
      </c>
      <c r="D29" s="290">
        <v>-1569</v>
      </c>
      <c r="E29" s="290">
        <v>168852</v>
      </c>
      <c r="F29" s="290">
        <v>1092</v>
      </c>
      <c r="G29" s="290">
        <v>166191</v>
      </c>
    </row>
    <row r="30" spans="2:7" s="285" customFormat="1" x14ac:dyDescent="0.25">
      <c r="B30" s="152" t="s">
        <v>24</v>
      </c>
      <c r="C30" s="290">
        <v>13211</v>
      </c>
      <c r="D30" s="290">
        <v>-1194</v>
      </c>
      <c r="E30" s="290">
        <v>14405</v>
      </c>
      <c r="F30" s="290">
        <v>0</v>
      </c>
      <c r="G30" s="290">
        <v>13211</v>
      </c>
    </row>
    <row r="31" spans="2:7" s="285" customFormat="1" x14ac:dyDescent="0.25">
      <c r="B31" s="152" t="s">
        <v>25</v>
      </c>
      <c r="C31" s="290">
        <v>19586</v>
      </c>
      <c r="D31" s="290">
        <v>1093</v>
      </c>
      <c r="E31" s="290">
        <v>18493</v>
      </c>
      <c r="F31" s="290">
        <v>6</v>
      </c>
      <c r="G31" s="290">
        <v>19580</v>
      </c>
    </row>
    <row r="32" spans="2:7" s="285" customFormat="1" x14ac:dyDescent="0.25">
      <c r="B32" s="152" t="s">
        <v>26</v>
      </c>
      <c r="C32" s="290">
        <v>627</v>
      </c>
      <c r="D32" s="290">
        <v>-445</v>
      </c>
      <c r="E32" s="290">
        <v>1072</v>
      </c>
      <c r="F32" s="290">
        <v>0</v>
      </c>
      <c r="G32" s="290">
        <v>627</v>
      </c>
    </row>
    <row r="33" spans="2:7" s="285" customFormat="1" x14ac:dyDescent="0.25">
      <c r="B33" s="152" t="s">
        <v>741</v>
      </c>
      <c r="C33" s="290">
        <v>32951</v>
      </c>
      <c r="D33" s="290">
        <v>-2554</v>
      </c>
      <c r="E33" s="290">
        <v>35505</v>
      </c>
      <c r="F33" s="290">
        <v>44</v>
      </c>
      <c r="G33" s="290">
        <v>32907</v>
      </c>
    </row>
    <row r="34" spans="2:7" s="285" customFormat="1" x14ac:dyDescent="0.25">
      <c r="B34" s="152" t="s">
        <v>28</v>
      </c>
      <c r="C34" s="290">
        <v>13435</v>
      </c>
      <c r="D34" s="290">
        <v>1417</v>
      </c>
      <c r="E34" s="290">
        <v>12018</v>
      </c>
      <c r="F34" s="290">
        <v>0</v>
      </c>
      <c r="G34" s="290">
        <v>13435</v>
      </c>
    </row>
    <row r="35" spans="2:7" s="285" customFormat="1" x14ac:dyDescent="0.25">
      <c r="B35" s="152" t="s">
        <v>29</v>
      </c>
      <c r="C35" s="290">
        <v>3694</v>
      </c>
      <c r="D35" s="290">
        <v>-623</v>
      </c>
      <c r="E35" s="290">
        <v>4317</v>
      </c>
      <c r="F35" s="290">
        <v>0</v>
      </c>
      <c r="G35" s="290">
        <v>3694</v>
      </c>
    </row>
    <row r="36" spans="2:7" s="285" customFormat="1" x14ac:dyDescent="0.25">
      <c r="B36" s="152" t="s">
        <v>30</v>
      </c>
      <c r="C36" s="290">
        <v>7793</v>
      </c>
      <c r="D36" s="290">
        <v>-1110</v>
      </c>
      <c r="E36" s="290">
        <v>8903</v>
      </c>
      <c r="F36" s="290">
        <v>0</v>
      </c>
      <c r="G36" s="290">
        <v>7793</v>
      </c>
    </row>
    <row r="37" spans="2:7" s="285" customFormat="1" x14ac:dyDescent="0.25">
      <c r="B37" s="152" t="s">
        <v>740</v>
      </c>
      <c r="C37" s="290">
        <v>75986</v>
      </c>
      <c r="D37" s="290">
        <v>1847</v>
      </c>
      <c r="E37" s="290">
        <v>74139</v>
      </c>
      <c r="F37" s="290">
        <v>1042</v>
      </c>
      <c r="G37" s="290">
        <v>74944</v>
      </c>
    </row>
    <row r="38" spans="2:7" s="285" customFormat="1" x14ac:dyDescent="0.25">
      <c r="B38" s="152"/>
      <c r="C38" s="290"/>
      <c r="D38" s="290"/>
      <c r="E38" s="290"/>
      <c r="F38" s="290"/>
      <c r="G38" s="290"/>
    </row>
    <row r="39" spans="2:7" s="285" customFormat="1" x14ac:dyDescent="0.25">
      <c r="B39" s="291" t="s">
        <v>516</v>
      </c>
      <c r="C39" s="290" t="s">
        <v>516</v>
      </c>
      <c r="D39" s="290" t="s">
        <v>516</v>
      </c>
      <c r="E39" s="290" t="s">
        <v>516</v>
      </c>
      <c r="F39" s="290" t="s">
        <v>516</v>
      </c>
      <c r="G39" s="290" t="s">
        <v>516</v>
      </c>
    </row>
    <row r="40" spans="2:7" s="285" customFormat="1" x14ac:dyDescent="0.25">
      <c r="B40" s="289" t="s">
        <v>519</v>
      </c>
      <c r="C40" s="290">
        <v>28682</v>
      </c>
      <c r="D40" s="290">
        <v>162</v>
      </c>
      <c r="E40" s="290">
        <v>28520</v>
      </c>
      <c r="F40" s="290">
        <v>3853</v>
      </c>
      <c r="G40" s="290">
        <v>24829</v>
      </c>
    </row>
    <row r="41" spans="2:7" s="285" customFormat="1" x14ac:dyDescent="0.25">
      <c r="B41" s="152" t="s">
        <v>32</v>
      </c>
      <c r="C41" s="290">
        <v>317</v>
      </c>
      <c r="D41" s="290">
        <v>-21</v>
      </c>
      <c r="E41" s="290">
        <v>338</v>
      </c>
      <c r="F41" s="290">
        <v>0</v>
      </c>
      <c r="G41" s="290">
        <v>317</v>
      </c>
    </row>
    <row r="42" spans="2:7" s="285" customFormat="1" x14ac:dyDescent="0.25">
      <c r="B42" s="152" t="s">
        <v>602</v>
      </c>
      <c r="C42" s="290">
        <v>487</v>
      </c>
      <c r="D42" s="290">
        <v>-13</v>
      </c>
      <c r="E42" s="290">
        <v>500</v>
      </c>
      <c r="F42" s="290">
        <v>0</v>
      </c>
      <c r="G42" s="290">
        <v>487</v>
      </c>
    </row>
    <row r="43" spans="2:7" s="285" customFormat="1" x14ac:dyDescent="0.25">
      <c r="B43" s="152" t="s">
        <v>34</v>
      </c>
      <c r="C43" s="290">
        <v>715</v>
      </c>
      <c r="D43" s="290">
        <v>-15</v>
      </c>
      <c r="E43" s="290">
        <v>730</v>
      </c>
      <c r="F43" s="290">
        <v>0</v>
      </c>
      <c r="G43" s="290">
        <v>715</v>
      </c>
    </row>
    <row r="44" spans="2:7" s="285" customFormat="1" x14ac:dyDescent="0.25">
      <c r="B44" s="152" t="s">
        <v>35</v>
      </c>
      <c r="C44" s="290">
        <v>5438</v>
      </c>
      <c r="D44" s="290">
        <v>-11</v>
      </c>
      <c r="E44" s="290">
        <v>5449</v>
      </c>
      <c r="F44" s="290">
        <v>10</v>
      </c>
      <c r="G44" s="290">
        <v>5428</v>
      </c>
    </row>
    <row r="45" spans="2:7" s="285" customFormat="1" x14ac:dyDescent="0.25">
      <c r="B45" s="152" t="s">
        <v>143</v>
      </c>
      <c r="C45" s="290">
        <v>21725</v>
      </c>
      <c r="D45" s="290">
        <v>222</v>
      </c>
      <c r="E45" s="290">
        <v>21503</v>
      </c>
      <c r="F45" s="290">
        <v>3843</v>
      </c>
      <c r="G45" s="290">
        <v>17882</v>
      </c>
    </row>
    <row r="46" spans="2:7" s="285" customFormat="1" x14ac:dyDescent="0.25">
      <c r="B46" s="152"/>
      <c r="C46" s="290"/>
      <c r="D46" s="290"/>
      <c r="E46" s="290"/>
      <c r="F46" s="290"/>
      <c r="G46" s="290"/>
    </row>
    <row r="47" spans="2:7" s="285" customFormat="1" x14ac:dyDescent="0.25">
      <c r="B47" s="291" t="s">
        <v>516</v>
      </c>
      <c r="C47" s="290" t="s">
        <v>516</v>
      </c>
      <c r="D47" s="290" t="s">
        <v>516</v>
      </c>
      <c r="E47" s="290" t="s">
        <v>516</v>
      </c>
      <c r="F47" s="290" t="s">
        <v>516</v>
      </c>
      <c r="G47" s="290" t="s">
        <v>516</v>
      </c>
    </row>
    <row r="48" spans="2:7" s="285" customFormat="1" x14ac:dyDescent="0.25">
      <c r="B48" s="289" t="s">
        <v>522</v>
      </c>
      <c r="C48" s="290">
        <v>594469</v>
      </c>
      <c r="D48" s="290">
        <v>51093</v>
      </c>
      <c r="E48" s="290">
        <v>543376</v>
      </c>
      <c r="F48" s="290">
        <v>210</v>
      </c>
      <c r="G48" s="290">
        <v>594259</v>
      </c>
    </row>
    <row r="49" spans="2:7" s="285" customFormat="1" x14ac:dyDescent="0.25">
      <c r="B49" s="152" t="s">
        <v>38</v>
      </c>
      <c r="C49" s="290">
        <v>10241</v>
      </c>
      <c r="D49" s="290">
        <v>329</v>
      </c>
      <c r="E49" s="290">
        <v>9912</v>
      </c>
      <c r="F49" s="290">
        <v>0</v>
      </c>
      <c r="G49" s="290">
        <v>10241</v>
      </c>
    </row>
    <row r="50" spans="2:7" s="285" customFormat="1" x14ac:dyDescent="0.25">
      <c r="B50" s="152" t="s">
        <v>39</v>
      </c>
      <c r="C50" s="290">
        <v>19328</v>
      </c>
      <c r="D50" s="290">
        <v>2188</v>
      </c>
      <c r="E50" s="290">
        <v>17140</v>
      </c>
      <c r="F50" s="290">
        <v>0</v>
      </c>
      <c r="G50" s="290">
        <v>19328</v>
      </c>
    </row>
    <row r="51" spans="2:7" s="285" customFormat="1" x14ac:dyDescent="0.25">
      <c r="B51" s="152" t="s">
        <v>40</v>
      </c>
      <c r="C51" s="290">
        <v>11378</v>
      </c>
      <c r="D51" s="290">
        <v>147</v>
      </c>
      <c r="E51" s="290">
        <v>11231</v>
      </c>
      <c r="F51" s="290">
        <v>0</v>
      </c>
      <c r="G51" s="290">
        <v>11378</v>
      </c>
    </row>
    <row r="52" spans="2:7" s="285" customFormat="1" x14ac:dyDescent="0.25">
      <c r="B52" s="152" t="s">
        <v>41</v>
      </c>
      <c r="C52" s="290">
        <v>4346</v>
      </c>
      <c r="D52" s="290">
        <v>496</v>
      </c>
      <c r="E52" s="290">
        <v>3850</v>
      </c>
      <c r="F52" s="290">
        <v>0</v>
      </c>
      <c r="G52" s="290">
        <v>4346</v>
      </c>
    </row>
    <row r="53" spans="2:7" s="285" customFormat="1" x14ac:dyDescent="0.25">
      <c r="B53" s="152" t="s">
        <v>42</v>
      </c>
      <c r="C53" s="290">
        <v>2853</v>
      </c>
      <c r="D53" s="290">
        <v>133</v>
      </c>
      <c r="E53" s="290">
        <v>2720</v>
      </c>
      <c r="F53" s="290">
        <v>0</v>
      </c>
      <c r="G53" s="290">
        <v>2853</v>
      </c>
    </row>
    <row r="54" spans="2:7" s="285" customFormat="1" x14ac:dyDescent="0.25">
      <c r="B54" s="152" t="s">
        <v>43</v>
      </c>
      <c r="C54" s="290">
        <v>8637</v>
      </c>
      <c r="D54" s="290">
        <v>412</v>
      </c>
      <c r="E54" s="290">
        <v>8225</v>
      </c>
      <c r="F54" s="290">
        <v>0</v>
      </c>
      <c r="G54" s="290">
        <v>8637</v>
      </c>
    </row>
    <row r="55" spans="2:7" s="285" customFormat="1" x14ac:dyDescent="0.25">
      <c r="B55" s="152" t="s">
        <v>44</v>
      </c>
      <c r="C55" s="290">
        <v>2979</v>
      </c>
      <c r="D55" s="290">
        <v>222</v>
      </c>
      <c r="E55" s="290">
        <v>2757</v>
      </c>
      <c r="F55" s="290">
        <v>0</v>
      </c>
      <c r="G55" s="290">
        <v>2979</v>
      </c>
    </row>
    <row r="56" spans="2:7" s="285" customFormat="1" x14ac:dyDescent="0.25">
      <c r="B56" s="152" t="s">
        <v>742</v>
      </c>
      <c r="C56" s="290">
        <v>83349</v>
      </c>
      <c r="D56" s="290">
        <v>7144</v>
      </c>
      <c r="E56" s="290">
        <v>76205</v>
      </c>
      <c r="F56" s="290">
        <v>30</v>
      </c>
      <c r="G56" s="290">
        <v>83319</v>
      </c>
    </row>
    <row r="57" spans="2:7" s="285" customFormat="1" x14ac:dyDescent="0.25">
      <c r="B57" s="152" t="s">
        <v>46</v>
      </c>
      <c r="C57" s="290">
        <v>3111</v>
      </c>
      <c r="D57" s="290">
        <v>10</v>
      </c>
      <c r="E57" s="290">
        <v>3101</v>
      </c>
      <c r="F57" s="290">
        <v>0</v>
      </c>
      <c r="G57" s="290">
        <v>3111</v>
      </c>
    </row>
    <row r="58" spans="2:7" s="285" customFormat="1" x14ac:dyDescent="0.25">
      <c r="B58" s="152" t="s">
        <v>47</v>
      </c>
      <c r="C58" s="290">
        <v>673</v>
      </c>
      <c r="D58" s="290">
        <v>11</v>
      </c>
      <c r="E58" s="290">
        <v>662</v>
      </c>
      <c r="F58" s="290">
        <v>0</v>
      </c>
      <c r="G58" s="290">
        <v>673</v>
      </c>
    </row>
    <row r="59" spans="2:7" s="285" customFormat="1" x14ac:dyDescent="0.25">
      <c r="B59" s="152" t="s">
        <v>48</v>
      </c>
      <c r="C59" s="290">
        <v>115322</v>
      </c>
      <c r="D59" s="290">
        <v>12132</v>
      </c>
      <c r="E59" s="290">
        <v>103190</v>
      </c>
      <c r="F59" s="290">
        <v>0</v>
      </c>
      <c r="G59" s="290">
        <v>115322</v>
      </c>
    </row>
    <row r="60" spans="2:7" s="285" customFormat="1" x14ac:dyDescent="0.25">
      <c r="B60" s="152" t="s">
        <v>49</v>
      </c>
      <c r="C60" s="290">
        <v>1132</v>
      </c>
      <c r="D60" s="290">
        <v>232</v>
      </c>
      <c r="E60" s="290">
        <v>900</v>
      </c>
      <c r="F60" s="290">
        <v>0</v>
      </c>
      <c r="G60" s="290">
        <v>1132</v>
      </c>
    </row>
    <row r="61" spans="2:7" s="285" customFormat="1" x14ac:dyDescent="0.25">
      <c r="B61" s="152" t="s">
        <v>50</v>
      </c>
      <c r="C61" s="290">
        <v>27321</v>
      </c>
      <c r="D61" s="290">
        <v>2395</v>
      </c>
      <c r="E61" s="290">
        <v>24926</v>
      </c>
      <c r="F61" s="290">
        <v>29</v>
      </c>
      <c r="G61" s="290">
        <v>27292</v>
      </c>
    </row>
    <row r="62" spans="2:7" s="285" customFormat="1" x14ac:dyDescent="0.25">
      <c r="B62" s="152" t="s">
        <v>51</v>
      </c>
      <c r="C62" s="290">
        <v>10617</v>
      </c>
      <c r="D62" s="290">
        <v>508</v>
      </c>
      <c r="E62" s="290">
        <v>10109</v>
      </c>
      <c r="F62" s="290">
        <v>0</v>
      </c>
      <c r="G62" s="290">
        <v>10617</v>
      </c>
    </row>
    <row r="63" spans="2:7" s="285" customFormat="1" x14ac:dyDescent="0.25">
      <c r="B63" s="152" t="s">
        <v>52</v>
      </c>
      <c r="C63" s="290">
        <v>47846</v>
      </c>
      <c r="D63" s="290">
        <v>4085</v>
      </c>
      <c r="E63" s="290">
        <v>43761</v>
      </c>
      <c r="F63" s="290">
        <v>12</v>
      </c>
      <c r="G63" s="290">
        <v>47834</v>
      </c>
    </row>
    <row r="64" spans="2:7" s="285" customFormat="1" x14ac:dyDescent="0.25">
      <c r="B64" s="152" t="s">
        <v>53</v>
      </c>
      <c r="C64" s="290">
        <v>23607</v>
      </c>
      <c r="D64" s="290">
        <v>5252</v>
      </c>
      <c r="E64" s="290">
        <v>18355</v>
      </c>
      <c r="F64" s="290">
        <v>0</v>
      </c>
      <c r="G64" s="290">
        <v>23607</v>
      </c>
    </row>
    <row r="65" spans="2:7" s="285" customFormat="1" x14ac:dyDescent="0.25">
      <c r="B65" s="152" t="s">
        <v>740</v>
      </c>
      <c r="C65" s="290">
        <v>221729</v>
      </c>
      <c r="D65" s="290">
        <v>15397</v>
      </c>
      <c r="E65" s="290">
        <v>206332</v>
      </c>
      <c r="F65" s="290">
        <v>139</v>
      </c>
      <c r="G65" s="290">
        <v>221590</v>
      </c>
    </row>
    <row r="66" spans="2:7" s="285" customFormat="1" x14ac:dyDescent="0.25">
      <c r="B66" s="152"/>
      <c r="C66" s="290"/>
      <c r="D66" s="290"/>
      <c r="E66" s="290"/>
      <c r="F66" s="290"/>
      <c r="G66" s="290"/>
    </row>
    <row r="67" spans="2:7" s="285" customFormat="1" x14ac:dyDescent="0.25">
      <c r="B67" s="291" t="s">
        <v>516</v>
      </c>
      <c r="C67" s="290" t="s">
        <v>516</v>
      </c>
      <c r="D67" s="290" t="s">
        <v>516</v>
      </c>
      <c r="E67" s="290" t="s">
        <v>516</v>
      </c>
      <c r="F67" s="290" t="s">
        <v>516</v>
      </c>
      <c r="G67" s="290" t="s">
        <v>516</v>
      </c>
    </row>
    <row r="68" spans="2:7" s="285" customFormat="1" x14ac:dyDescent="0.25">
      <c r="B68" s="289" t="s">
        <v>523</v>
      </c>
      <c r="C68" s="290">
        <v>1919644</v>
      </c>
      <c r="D68" s="290">
        <v>171578</v>
      </c>
      <c r="E68" s="290">
        <v>1748066</v>
      </c>
      <c r="F68" s="290">
        <v>1167</v>
      </c>
      <c r="G68" s="290">
        <v>1918477</v>
      </c>
    </row>
    <row r="69" spans="2:7" s="285" customFormat="1" x14ac:dyDescent="0.25">
      <c r="B69" s="152" t="s">
        <v>55</v>
      </c>
      <c r="C69" s="290">
        <v>58742</v>
      </c>
      <c r="D69" s="290">
        <v>5833</v>
      </c>
      <c r="E69" s="290">
        <v>52909</v>
      </c>
      <c r="F69" s="290">
        <v>0</v>
      </c>
      <c r="G69" s="290">
        <v>58742</v>
      </c>
    </row>
    <row r="70" spans="2:7" s="285" customFormat="1" x14ac:dyDescent="0.25">
      <c r="B70" s="152" t="s">
        <v>56</v>
      </c>
      <c r="C70" s="290">
        <v>33991</v>
      </c>
      <c r="D70" s="290">
        <v>5444</v>
      </c>
      <c r="E70" s="290">
        <v>28547</v>
      </c>
      <c r="F70" s="290">
        <v>0</v>
      </c>
      <c r="G70" s="290">
        <v>33991</v>
      </c>
    </row>
    <row r="71" spans="2:7" s="285" customFormat="1" x14ac:dyDescent="0.25">
      <c r="B71" s="152" t="s">
        <v>57</v>
      </c>
      <c r="C71" s="290">
        <v>129067</v>
      </c>
      <c r="D71" s="290">
        <v>7971</v>
      </c>
      <c r="E71" s="290">
        <v>121096</v>
      </c>
      <c r="F71" s="290">
        <v>0</v>
      </c>
      <c r="G71" s="290">
        <v>129067</v>
      </c>
    </row>
    <row r="72" spans="2:7" s="285" customFormat="1" x14ac:dyDescent="0.25">
      <c r="B72" s="152" t="s">
        <v>58</v>
      </c>
      <c r="C72" s="290">
        <v>31768</v>
      </c>
      <c r="D72" s="290">
        <v>2129</v>
      </c>
      <c r="E72" s="290">
        <v>29639</v>
      </c>
      <c r="F72" s="290">
        <v>0</v>
      </c>
      <c r="G72" s="290">
        <v>31768</v>
      </c>
    </row>
    <row r="73" spans="2:7" s="285" customFormat="1" x14ac:dyDescent="0.25">
      <c r="B73" s="152" t="s">
        <v>59</v>
      </c>
      <c r="C73" s="290">
        <v>104249</v>
      </c>
      <c r="D73" s="290">
        <v>12257</v>
      </c>
      <c r="E73" s="290">
        <v>91992</v>
      </c>
      <c r="F73" s="290">
        <v>6</v>
      </c>
      <c r="G73" s="290">
        <v>104243</v>
      </c>
    </row>
    <row r="74" spans="2:7" s="285" customFormat="1" x14ac:dyDescent="0.25">
      <c r="B74" s="152" t="s">
        <v>61</v>
      </c>
      <c r="C74" s="290">
        <v>79497</v>
      </c>
      <c r="D74" s="290">
        <v>4479</v>
      </c>
      <c r="E74" s="290">
        <v>75018</v>
      </c>
      <c r="F74" s="290">
        <v>0</v>
      </c>
      <c r="G74" s="290">
        <v>79497</v>
      </c>
    </row>
    <row r="75" spans="2:7" s="285" customFormat="1" x14ac:dyDescent="0.25">
      <c r="B75" s="152" t="s">
        <v>62</v>
      </c>
      <c r="C75" s="290">
        <v>186220</v>
      </c>
      <c r="D75" s="290">
        <v>20699</v>
      </c>
      <c r="E75" s="290">
        <v>165521</v>
      </c>
      <c r="F75" s="290">
        <v>49</v>
      </c>
      <c r="G75" s="290">
        <v>186171</v>
      </c>
    </row>
    <row r="76" spans="2:7" s="285" customFormat="1" x14ac:dyDescent="0.25">
      <c r="B76" s="152" t="s">
        <v>63</v>
      </c>
      <c r="C76" s="290">
        <v>39834</v>
      </c>
      <c r="D76" s="290">
        <v>2721</v>
      </c>
      <c r="E76" s="290">
        <v>37113</v>
      </c>
      <c r="F76" s="290">
        <v>0</v>
      </c>
      <c r="G76" s="290">
        <v>39834</v>
      </c>
    </row>
    <row r="77" spans="2:7" s="285" customFormat="1" x14ac:dyDescent="0.25">
      <c r="B77" s="152" t="s">
        <v>64</v>
      </c>
      <c r="C77" s="290">
        <v>1939</v>
      </c>
      <c r="D77" s="290">
        <v>64</v>
      </c>
      <c r="E77" s="290">
        <v>1875</v>
      </c>
      <c r="F77" s="290">
        <v>0</v>
      </c>
      <c r="G77" s="290">
        <v>1939</v>
      </c>
    </row>
    <row r="78" spans="2:7" s="285" customFormat="1" x14ac:dyDescent="0.25">
      <c r="B78" s="152" t="s">
        <v>65</v>
      </c>
      <c r="C78" s="290">
        <v>150878</v>
      </c>
      <c r="D78" s="290">
        <v>10110</v>
      </c>
      <c r="E78" s="290">
        <v>140768</v>
      </c>
      <c r="F78" s="290">
        <v>0</v>
      </c>
      <c r="G78" s="290">
        <v>150878</v>
      </c>
    </row>
    <row r="79" spans="2:7" s="285" customFormat="1" x14ac:dyDescent="0.25">
      <c r="B79" s="152" t="s">
        <v>66</v>
      </c>
      <c r="C79" s="290">
        <v>6236</v>
      </c>
      <c r="D79" s="290">
        <v>180</v>
      </c>
      <c r="E79" s="290">
        <v>6056</v>
      </c>
      <c r="F79" s="290">
        <v>0</v>
      </c>
      <c r="G79" s="290">
        <v>6236</v>
      </c>
    </row>
    <row r="80" spans="2:7" s="285" customFormat="1" x14ac:dyDescent="0.25">
      <c r="B80" s="152" t="s">
        <v>67</v>
      </c>
      <c r="C80" s="290">
        <v>36714</v>
      </c>
      <c r="D80" s="290">
        <v>4121</v>
      </c>
      <c r="E80" s="290">
        <v>32593</v>
      </c>
      <c r="F80" s="290">
        <v>0</v>
      </c>
      <c r="G80" s="290">
        <v>36714</v>
      </c>
    </row>
    <row r="81" spans="2:7" s="285" customFormat="1" x14ac:dyDescent="0.25">
      <c r="B81" s="152" t="s">
        <v>68</v>
      </c>
      <c r="C81" s="290">
        <v>72410</v>
      </c>
      <c r="D81" s="290">
        <v>5523</v>
      </c>
      <c r="E81" s="290">
        <v>66887</v>
      </c>
      <c r="F81" s="290">
        <v>0</v>
      </c>
      <c r="G81" s="290">
        <v>72410</v>
      </c>
    </row>
    <row r="82" spans="2:7" s="285" customFormat="1" x14ac:dyDescent="0.25">
      <c r="B82" s="152" t="s">
        <v>69</v>
      </c>
      <c r="C82" s="290">
        <v>26</v>
      </c>
      <c r="D82" s="290">
        <v>2</v>
      </c>
      <c r="E82" s="290">
        <v>24</v>
      </c>
      <c r="F82" s="290">
        <v>0</v>
      </c>
      <c r="G82" s="290">
        <v>26</v>
      </c>
    </row>
    <row r="83" spans="2:7" s="285" customFormat="1" x14ac:dyDescent="0.25">
      <c r="B83" s="152" t="s">
        <v>70</v>
      </c>
      <c r="C83" s="290">
        <v>10587</v>
      </c>
      <c r="D83" s="290">
        <v>243</v>
      </c>
      <c r="E83" s="290">
        <v>10344</v>
      </c>
      <c r="F83" s="290">
        <v>0</v>
      </c>
      <c r="G83" s="290">
        <v>10587</v>
      </c>
    </row>
    <row r="84" spans="2:7" s="285" customFormat="1" x14ac:dyDescent="0.25">
      <c r="B84" s="152" t="s">
        <v>71</v>
      </c>
      <c r="C84" s="290">
        <v>59116</v>
      </c>
      <c r="D84" s="290">
        <v>5832</v>
      </c>
      <c r="E84" s="290">
        <v>53284</v>
      </c>
      <c r="F84" s="290">
        <v>0</v>
      </c>
      <c r="G84" s="290">
        <v>59116</v>
      </c>
    </row>
    <row r="85" spans="2:7" s="285" customFormat="1" x14ac:dyDescent="0.25">
      <c r="B85" s="152" t="s">
        <v>72</v>
      </c>
      <c r="C85" s="290">
        <v>138837</v>
      </c>
      <c r="D85" s="290">
        <v>16796</v>
      </c>
      <c r="E85" s="290">
        <v>122041</v>
      </c>
      <c r="F85" s="290">
        <v>0</v>
      </c>
      <c r="G85" s="290">
        <v>138837</v>
      </c>
    </row>
    <row r="86" spans="2:7" s="285" customFormat="1" x14ac:dyDescent="0.25">
      <c r="B86" s="152" t="s">
        <v>73</v>
      </c>
      <c r="C86" s="290">
        <v>45207</v>
      </c>
      <c r="D86" s="290">
        <v>4184</v>
      </c>
      <c r="E86" s="290">
        <v>41023</v>
      </c>
      <c r="F86" s="290">
        <v>0</v>
      </c>
      <c r="G86" s="290">
        <v>45207</v>
      </c>
    </row>
    <row r="87" spans="2:7" s="285" customFormat="1" x14ac:dyDescent="0.25">
      <c r="B87" s="152" t="s">
        <v>74</v>
      </c>
      <c r="C87" s="290">
        <v>45576</v>
      </c>
      <c r="D87" s="290">
        <v>4213</v>
      </c>
      <c r="E87" s="290">
        <v>41363</v>
      </c>
      <c r="F87" s="290">
        <v>0</v>
      </c>
      <c r="G87" s="290">
        <v>45576</v>
      </c>
    </row>
    <row r="88" spans="2:7" s="285" customFormat="1" x14ac:dyDescent="0.25">
      <c r="B88" s="152" t="s">
        <v>75</v>
      </c>
      <c r="C88" s="290">
        <v>34109</v>
      </c>
      <c r="D88" s="290">
        <v>10147</v>
      </c>
      <c r="E88" s="290">
        <v>23962</v>
      </c>
      <c r="F88" s="290">
        <v>0</v>
      </c>
      <c r="G88" s="290">
        <v>34109</v>
      </c>
    </row>
    <row r="89" spans="2:7" s="285" customFormat="1" x14ac:dyDescent="0.25">
      <c r="B89" s="152" t="s">
        <v>76</v>
      </c>
      <c r="C89" s="290">
        <v>6408</v>
      </c>
      <c r="D89" s="290">
        <v>306</v>
      </c>
      <c r="E89" s="290">
        <v>6102</v>
      </c>
      <c r="F89" s="290">
        <v>0</v>
      </c>
      <c r="G89" s="290">
        <v>6408</v>
      </c>
    </row>
    <row r="90" spans="2:7" s="285" customFormat="1" x14ac:dyDescent="0.25">
      <c r="B90" s="152" t="s">
        <v>743</v>
      </c>
      <c r="C90" s="290">
        <v>168023</v>
      </c>
      <c r="D90" s="290">
        <v>14004</v>
      </c>
      <c r="E90" s="290">
        <v>154019</v>
      </c>
      <c r="F90" s="290">
        <v>895</v>
      </c>
      <c r="G90" s="290">
        <v>167128</v>
      </c>
    </row>
    <row r="91" spans="2:7" s="285" customFormat="1" x14ac:dyDescent="0.25">
      <c r="B91" s="152" t="s">
        <v>78</v>
      </c>
      <c r="C91" s="290">
        <v>90354</v>
      </c>
      <c r="D91" s="290">
        <v>5399</v>
      </c>
      <c r="E91" s="290">
        <v>84955</v>
      </c>
      <c r="F91" s="290">
        <v>0</v>
      </c>
      <c r="G91" s="290">
        <v>90354</v>
      </c>
    </row>
    <row r="92" spans="2:7" s="285" customFormat="1" x14ac:dyDescent="0.25">
      <c r="B92" s="152" t="s">
        <v>79</v>
      </c>
      <c r="C92" s="290">
        <v>112058</v>
      </c>
      <c r="D92" s="290">
        <v>12213</v>
      </c>
      <c r="E92" s="290">
        <v>99845</v>
      </c>
      <c r="F92" s="290">
        <v>136</v>
      </c>
      <c r="G92" s="290">
        <v>111922</v>
      </c>
    </row>
    <row r="93" spans="2:7" s="285" customFormat="1" x14ac:dyDescent="0.25">
      <c r="B93" s="152" t="s">
        <v>80</v>
      </c>
      <c r="C93" s="290">
        <v>688</v>
      </c>
      <c r="D93" s="290">
        <v>18</v>
      </c>
      <c r="E93" s="290">
        <v>670</v>
      </c>
      <c r="F93" s="290">
        <v>0</v>
      </c>
      <c r="G93" s="290">
        <v>688</v>
      </c>
    </row>
    <row r="94" spans="2:7" s="285" customFormat="1" x14ac:dyDescent="0.25">
      <c r="B94" s="152" t="s">
        <v>81</v>
      </c>
      <c r="C94" s="290">
        <v>7704</v>
      </c>
      <c r="D94" s="290">
        <v>359</v>
      </c>
      <c r="E94" s="290">
        <v>7345</v>
      </c>
      <c r="F94" s="290">
        <v>0</v>
      </c>
      <c r="G94" s="290">
        <v>7704</v>
      </c>
    </row>
    <row r="95" spans="2:7" s="285" customFormat="1" x14ac:dyDescent="0.25">
      <c r="B95" s="152" t="s">
        <v>82</v>
      </c>
      <c r="C95" s="290">
        <v>93365</v>
      </c>
      <c r="D95" s="290">
        <v>8926</v>
      </c>
      <c r="E95" s="290">
        <v>84439</v>
      </c>
      <c r="F95" s="290">
        <v>0</v>
      </c>
      <c r="G95" s="290">
        <v>93365</v>
      </c>
    </row>
    <row r="96" spans="2:7" s="285" customFormat="1" x14ac:dyDescent="0.25">
      <c r="B96" s="152" t="s">
        <v>83</v>
      </c>
      <c r="C96" s="290">
        <v>65377</v>
      </c>
      <c r="D96" s="290">
        <v>4950</v>
      </c>
      <c r="E96" s="290">
        <v>60427</v>
      </c>
      <c r="F96" s="290">
        <v>0</v>
      </c>
      <c r="G96" s="290">
        <v>65377</v>
      </c>
    </row>
    <row r="97" spans="2:7" s="285" customFormat="1" x14ac:dyDescent="0.25">
      <c r="B97" s="152" t="s">
        <v>84</v>
      </c>
      <c r="C97" s="290">
        <v>67314</v>
      </c>
      <c r="D97" s="290">
        <v>1981</v>
      </c>
      <c r="E97" s="290">
        <v>65333</v>
      </c>
      <c r="F97" s="290">
        <v>0</v>
      </c>
      <c r="G97" s="290">
        <v>67314</v>
      </c>
    </row>
    <row r="98" spans="2:7" s="285" customFormat="1" x14ac:dyDescent="0.25">
      <c r="B98" s="152" t="s">
        <v>85</v>
      </c>
      <c r="C98" s="290">
        <v>15197</v>
      </c>
      <c r="D98" s="290">
        <v>1041</v>
      </c>
      <c r="E98" s="290">
        <v>14156</v>
      </c>
      <c r="F98" s="290">
        <v>0</v>
      </c>
      <c r="G98" s="290">
        <v>15197</v>
      </c>
    </row>
    <row r="99" spans="2:7" s="285" customFormat="1" x14ac:dyDescent="0.25">
      <c r="B99" s="152" t="s">
        <v>86</v>
      </c>
      <c r="C99" s="290">
        <v>12849</v>
      </c>
      <c r="D99" s="290">
        <v>1217</v>
      </c>
      <c r="E99" s="290">
        <v>11632</v>
      </c>
      <c r="F99" s="290">
        <v>0</v>
      </c>
      <c r="G99" s="290">
        <v>12849</v>
      </c>
    </row>
    <row r="100" spans="2:7" s="285" customFormat="1" x14ac:dyDescent="0.25">
      <c r="B100" s="152" t="s">
        <v>740</v>
      </c>
      <c r="C100" s="290">
        <v>15304</v>
      </c>
      <c r="D100" s="290">
        <v>-1784</v>
      </c>
      <c r="E100" s="290">
        <v>17088</v>
      </c>
      <c r="F100" s="290">
        <v>81</v>
      </c>
      <c r="G100" s="290">
        <v>15223</v>
      </c>
    </row>
    <row r="101" spans="2:7" s="285" customFormat="1" x14ac:dyDescent="0.25">
      <c r="B101" s="152"/>
      <c r="C101" s="290"/>
      <c r="D101" s="290"/>
      <c r="E101" s="290"/>
      <c r="F101" s="290"/>
      <c r="G101" s="290"/>
    </row>
    <row r="102" spans="2:7" s="285" customFormat="1" x14ac:dyDescent="0.25">
      <c r="B102" s="291" t="s">
        <v>516</v>
      </c>
      <c r="C102" s="290" t="s">
        <v>516</v>
      </c>
      <c r="D102" s="290" t="s">
        <v>516</v>
      </c>
      <c r="E102" s="290" t="s">
        <v>516</v>
      </c>
      <c r="F102" s="290" t="s">
        <v>516</v>
      </c>
      <c r="G102" s="290" t="s">
        <v>516</v>
      </c>
    </row>
    <row r="103" spans="2:7" s="285" customFormat="1" x14ac:dyDescent="0.25">
      <c r="B103" s="289" t="s">
        <v>524</v>
      </c>
      <c r="C103" s="290">
        <v>14067</v>
      </c>
      <c r="D103" s="290">
        <v>-558</v>
      </c>
      <c r="E103" s="290">
        <v>14625</v>
      </c>
      <c r="F103" s="290">
        <v>1417</v>
      </c>
      <c r="G103" s="290">
        <v>12650</v>
      </c>
    </row>
    <row r="104" spans="2:7" s="285" customFormat="1" x14ac:dyDescent="0.25">
      <c r="B104" s="152" t="s">
        <v>88</v>
      </c>
      <c r="C104" s="290">
        <v>517</v>
      </c>
      <c r="D104" s="290">
        <v>-19</v>
      </c>
      <c r="E104" s="290">
        <v>536</v>
      </c>
      <c r="F104" s="290">
        <v>0</v>
      </c>
      <c r="G104" s="290">
        <v>517</v>
      </c>
    </row>
    <row r="105" spans="2:7" s="285" customFormat="1" x14ac:dyDescent="0.25">
      <c r="B105" s="152" t="s">
        <v>89</v>
      </c>
      <c r="C105" s="290">
        <v>2414</v>
      </c>
      <c r="D105" s="290">
        <v>-100</v>
      </c>
      <c r="E105" s="290">
        <v>2514</v>
      </c>
      <c r="F105" s="290">
        <v>0</v>
      </c>
      <c r="G105" s="290">
        <v>2414</v>
      </c>
    </row>
    <row r="106" spans="2:7" s="285" customFormat="1" x14ac:dyDescent="0.25">
      <c r="B106" s="152" t="s">
        <v>143</v>
      </c>
      <c r="C106" s="290">
        <v>11136</v>
      </c>
      <c r="D106" s="290">
        <v>-439</v>
      </c>
      <c r="E106" s="290">
        <v>11575</v>
      </c>
      <c r="F106" s="290">
        <v>1417</v>
      </c>
      <c r="G106" s="290">
        <v>9719</v>
      </c>
    </row>
    <row r="107" spans="2:7" s="285" customFormat="1" x14ac:dyDescent="0.25">
      <c r="B107" s="152"/>
      <c r="C107" s="290"/>
      <c r="D107" s="290"/>
      <c r="E107" s="290"/>
      <c r="F107" s="290"/>
      <c r="G107" s="290"/>
    </row>
    <row r="108" spans="2:7" s="285" customFormat="1" x14ac:dyDescent="0.25">
      <c r="B108" s="291" t="s">
        <v>516</v>
      </c>
      <c r="C108" s="290" t="s">
        <v>516</v>
      </c>
      <c r="D108" s="290" t="s">
        <v>516</v>
      </c>
      <c r="E108" s="290" t="s">
        <v>516</v>
      </c>
      <c r="F108" s="290" t="s">
        <v>516</v>
      </c>
      <c r="G108" s="290" t="s">
        <v>516</v>
      </c>
    </row>
    <row r="109" spans="2:7" s="285" customFormat="1" x14ac:dyDescent="0.25">
      <c r="B109" s="289" t="s">
        <v>525</v>
      </c>
      <c r="C109" s="290">
        <v>181770</v>
      </c>
      <c r="D109" s="290">
        <v>21792</v>
      </c>
      <c r="E109" s="290">
        <v>159978</v>
      </c>
      <c r="F109" s="290">
        <v>927</v>
      </c>
      <c r="G109" s="290">
        <v>180843</v>
      </c>
    </row>
    <row r="110" spans="2:7" s="285" customFormat="1" x14ac:dyDescent="0.25">
      <c r="B110" s="152" t="s">
        <v>91</v>
      </c>
      <c r="C110" s="290">
        <v>19961</v>
      </c>
      <c r="D110" s="290">
        <v>3320</v>
      </c>
      <c r="E110" s="290">
        <v>16641</v>
      </c>
      <c r="F110" s="290">
        <v>0</v>
      </c>
      <c r="G110" s="290">
        <v>19961</v>
      </c>
    </row>
    <row r="111" spans="2:7" s="285" customFormat="1" x14ac:dyDescent="0.25">
      <c r="B111" s="152" t="s">
        <v>143</v>
      </c>
      <c r="C111" s="290">
        <v>161809</v>
      </c>
      <c r="D111" s="290">
        <v>18472</v>
      </c>
      <c r="E111" s="290">
        <v>143337</v>
      </c>
      <c r="F111" s="290">
        <v>927</v>
      </c>
      <c r="G111" s="290">
        <v>160882</v>
      </c>
    </row>
    <row r="112" spans="2:7" s="285" customFormat="1" x14ac:dyDescent="0.25">
      <c r="B112" s="152"/>
      <c r="C112" s="290"/>
      <c r="D112" s="290"/>
      <c r="E112" s="290"/>
      <c r="F112" s="290"/>
      <c r="G112" s="290"/>
    </row>
    <row r="113" spans="2:7" s="285" customFormat="1" x14ac:dyDescent="0.25">
      <c r="B113" s="291" t="s">
        <v>516</v>
      </c>
      <c r="C113" s="290" t="s">
        <v>516</v>
      </c>
      <c r="D113" s="290" t="s">
        <v>516</v>
      </c>
      <c r="E113" s="290" t="s">
        <v>516</v>
      </c>
      <c r="F113" s="290" t="s">
        <v>516</v>
      </c>
      <c r="G113" s="290" t="s">
        <v>516</v>
      </c>
    </row>
    <row r="114" spans="2:7" s="285" customFormat="1" x14ac:dyDescent="0.25">
      <c r="B114" s="289" t="s">
        <v>526</v>
      </c>
      <c r="C114" s="290">
        <v>147744</v>
      </c>
      <c r="D114" s="290">
        <v>6508</v>
      </c>
      <c r="E114" s="290">
        <v>141236</v>
      </c>
      <c r="F114" s="290">
        <v>126</v>
      </c>
      <c r="G114" s="290">
        <v>147618</v>
      </c>
    </row>
    <row r="115" spans="2:7" s="285" customFormat="1" x14ac:dyDescent="0.25">
      <c r="B115" s="152" t="s">
        <v>93</v>
      </c>
      <c r="C115" s="290">
        <v>3434</v>
      </c>
      <c r="D115" s="290">
        <v>326</v>
      </c>
      <c r="E115" s="290">
        <v>3108</v>
      </c>
      <c r="F115" s="290">
        <v>0</v>
      </c>
      <c r="G115" s="290">
        <v>3434</v>
      </c>
    </row>
    <row r="116" spans="2:7" s="285" customFormat="1" x14ac:dyDescent="0.25">
      <c r="B116" s="152" t="s">
        <v>94</v>
      </c>
      <c r="C116" s="290">
        <v>7340</v>
      </c>
      <c r="D116" s="290">
        <v>130</v>
      </c>
      <c r="E116" s="290">
        <v>7210</v>
      </c>
      <c r="F116" s="290">
        <v>0</v>
      </c>
      <c r="G116" s="290">
        <v>7340</v>
      </c>
    </row>
    <row r="117" spans="2:7" s="285" customFormat="1" x14ac:dyDescent="0.25">
      <c r="B117" s="152" t="s">
        <v>143</v>
      </c>
      <c r="C117" s="290">
        <v>136970</v>
      </c>
      <c r="D117" s="290">
        <v>6052</v>
      </c>
      <c r="E117" s="290">
        <v>130918</v>
      </c>
      <c r="F117" s="290">
        <v>126</v>
      </c>
      <c r="G117" s="290">
        <v>136844</v>
      </c>
    </row>
    <row r="118" spans="2:7" s="285" customFormat="1" x14ac:dyDescent="0.25">
      <c r="B118" s="152"/>
      <c r="C118" s="290"/>
      <c r="D118" s="290"/>
      <c r="E118" s="290"/>
      <c r="F118" s="290"/>
      <c r="G118" s="290"/>
    </row>
    <row r="119" spans="2:7" s="285" customFormat="1" x14ac:dyDescent="0.25">
      <c r="B119" s="291" t="s">
        <v>516</v>
      </c>
      <c r="C119" s="290" t="s">
        <v>516</v>
      </c>
      <c r="D119" s="290" t="s">
        <v>516</v>
      </c>
      <c r="E119" s="290" t="s">
        <v>516</v>
      </c>
      <c r="F119" s="290" t="s">
        <v>516</v>
      </c>
      <c r="G119" s="290" t="s">
        <v>516</v>
      </c>
    </row>
    <row r="120" spans="2:7" s="285" customFormat="1" x14ac:dyDescent="0.25">
      <c r="B120" s="289" t="s">
        <v>527</v>
      </c>
      <c r="C120" s="290">
        <v>215246</v>
      </c>
      <c r="D120" s="290">
        <v>24381</v>
      </c>
      <c r="E120" s="290">
        <v>190865</v>
      </c>
      <c r="F120" s="290">
        <v>0</v>
      </c>
      <c r="G120" s="290">
        <v>215246</v>
      </c>
    </row>
    <row r="121" spans="2:7" s="285" customFormat="1" x14ac:dyDescent="0.25">
      <c r="B121" s="152" t="s">
        <v>96</v>
      </c>
      <c r="C121" s="290">
        <v>7841</v>
      </c>
      <c r="D121" s="290">
        <v>933</v>
      </c>
      <c r="E121" s="290">
        <v>6908</v>
      </c>
      <c r="F121" s="290">
        <v>0</v>
      </c>
      <c r="G121" s="290">
        <v>7841</v>
      </c>
    </row>
    <row r="122" spans="2:7" s="285" customFormat="1" x14ac:dyDescent="0.25">
      <c r="B122" s="152" t="s">
        <v>97</v>
      </c>
      <c r="C122" s="290">
        <v>1357</v>
      </c>
      <c r="D122" s="290">
        <v>7</v>
      </c>
      <c r="E122" s="290">
        <v>1350</v>
      </c>
      <c r="F122" s="290">
        <v>0</v>
      </c>
      <c r="G122" s="290">
        <v>1357</v>
      </c>
    </row>
    <row r="123" spans="2:7" s="285" customFormat="1" x14ac:dyDescent="0.25">
      <c r="B123" s="152" t="s">
        <v>98</v>
      </c>
      <c r="C123" s="290">
        <v>8668</v>
      </c>
      <c r="D123" s="290">
        <v>256</v>
      </c>
      <c r="E123" s="290">
        <v>8412</v>
      </c>
      <c r="F123" s="290">
        <v>0</v>
      </c>
      <c r="G123" s="290">
        <v>8668</v>
      </c>
    </row>
    <row r="124" spans="2:7" s="285" customFormat="1" x14ac:dyDescent="0.25">
      <c r="B124" s="152" t="s">
        <v>99</v>
      </c>
      <c r="C124" s="290">
        <v>773</v>
      </c>
      <c r="D124" s="290">
        <v>24</v>
      </c>
      <c r="E124" s="290">
        <v>749</v>
      </c>
      <c r="F124" s="290">
        <v>0</v>
      </c>
      <c r="G124" s="290">
        <v>773</v>
      </c>
    </row>
    <row r="125" spans="2:7" s="285" customFormat="1" x14ac:dyDescent="0.25">
      <c r="B125" s="152" t="s">
        <v>143</v>
      </c>
      <c r="C125" s="290">
        <v>196607</v>
      </c>
      <c r="D125" s="290">
        <v>23161</v>
      </c>
      <c r="E125" s="290">
        <v>173446</v>
      </c>
      <c r="F125" s="290">
        <v>0</v>
      </c>
      <c r="G125" s="290">
        <v>196607</v>
      </c>
    </row>
    <row r="126" spans="2:7" s="285" customFormat="1" x14ac:dyDescent="0.25">
      <c r="B126" s="152"/>
      <c r="C126" s="290"/>
      <c r="D126" s="290"/>
      <c r="E126" s="290"/>
      <c r="F126" s="290"/>
      <c r="G126" s="290"/>
    </row>
    <row r="127" spans="2:7" s="285" customFormat="1" x14ac:dyDescent="0.25">
      <c r="B127" s="291" t="s">
        <v>516</v>
      </c>
      <c r="C127" s="290" t="s">
        <v>516</v>
      </c>
      <c r="D127" s="290" t="s">
        <v>516</v>
      </c>
      <c r="E127" s="290" t="s">
        <v>516</v>
      </c>
      <c r="F127" s="290" t="s">
        <v>516</v>
      </c>
      <c r="G127" s="290" t="s">
        <v>516</v>
      </c>
    </row>
    <row r="128" spans="2:7" s="285" customFormat="1" x14ac:dyDescent="0.25">
      <c r="B128" s="289" t="s">
        <v>528</v>
      </c>
      <c r="C128" s="290">
        <v>376706</v>
      </c>
      <c r="D128" s="290">
        <v>55186</v>
      </c>
      <c r="E128" s="290">
        <v>321520</v>
      </c>
      <c r="F128" s="290">
        <v>26</v>
      </c>
      <c r="G128" s="290">
        <v>376680</v>
      </c>
    </row>
    <row r="129" spans="2:7" s="285" customFormat="1" x14ac:dyDescent="0.25">
      <c r="B129" s="152" t="s">
        <v>101</v>
      </c>
      <c r="C129" s="290">
        <v>428</v>
      </c>
      <c r="D129" s="290">
        <v>28</v>
      </c>
      <c r="E129" s="290">
        <v>400</v>
      </c>
      <c r="F129" s="290">
        <v>0</v>
      </c>
      <c r="G129" s="290">
        <v>428</v>
      </c>
    </row>
    <row r="130" spans="2:7" s="285" customFormat="1" x14ac:dyDescent="0.25">
      <c r="B130" s="152" t="s">
        <v>102</v>
      </c>
      <c r="C130" s="290">
        <v>17348</v>
      </c>
      <c r="D130" s="290">
        <v>935</v>
      </c>
      <c r="E130" s="290">
        <v>16413</v>
      </c>
      <c r="F130" s="290">
        <v>0</v>
      </c>
      <c r="G130" s="290">
        <v>17348</v>
      </c>
    </row>
    <row r="131" spans="2:7" s="285" customFormat="1" x14ac:dyDescent="0.25">
      <c r="B131" s="152" t="s">
        <v>103</v>
      </c>
      <c r="C131" s="290">
        <v>20922</v>
      </c>
      <c r="D131" s="290">
        <v>1385</v>
      </c>
      <c r="E131" s="290">
        <v>19537</v>
      </c>
      <c r="F131" s="290">
        <v>0</v>
      </c>
      <c r="G131" s="290">
        <v>20922</v>
      </c>
    </row>
    <row r="132" spans="2:7" s="285" customFormat="1" x14ac:dyDescent="0.25">
      <c r="B132" s="152" t="s">
        <v>143</v>
      </c>
      <c r="C132" s="290">
        <v>338008</v>
      </c>
      <c r="D132" s="290">
        <v>52838</v>
      </c>
      <c r="E132" s="290">
        <v>285170</v>
      </c>
      <c r="F132" s="290">
        <v>26</v>
      </c>
      <c r="G132" s="290">
        <v>337982</v>
      </c>
    </row>
    <row r="133" spans="2:7" s="285" customFormat="1" x14ac:dyDescent="0.25">
      <c r="B133" s="152"/>
      <c r="C133" s="290"/>
      <c r="D133" s="290"/>
      <c r="E133" s="290"/>
      <c r="F133" s="290"/>
      <c r="G133" s="290"/>
    </row>
    <row r="134" spans="2:7" s="285" customFormat="1" x14ac:dyDescent="0.25">
      <c r="B134" s="291" t="s">
        <v>516</v>
      </c>
      <c r="C134" s="290" t="s">
        <v>516</v>
      </c>
      <c r="D134" s="290" t="s">
        <v>516</v>
      </c>
      <c r="E134" s="290" t="s">
        <v>516</v>
      </c>
      <c r="F134" s="290" t="s">
        <v>516</v>
      </c>
      <c r="G134" s="290" t="s">
        <v>516</v>
      </c>
    </row>
    <row r="135" spans="2:7" s="285" customFormat="1" x14ac:dyDescent="0.25">
      <c r="B135" s="289" t="s">
        <v>529</v>
      </c>
      <c r="C135" s="290">
        <v>70492</v>
      </c>
      <c r="D135" s="290">
        <v>2961</v>
      </c>
      <c r="E135" s="290">
        <v>67531</v>
      </c>
      <c r="F135" s="290">
        <v>4177</v>
      </c>
      <c r="G135" s="290">
        <v>66315</v>
      </c>
    </row>
    <row r="136" spans="2:7" s="285" customFormat="1" x14ac:dyDescent="0.25">
      <c r="B136" s="152" t="s">
        <v>105</v>
      </c>
      <c r="C136" s="290">
        <v>554</v>
      </c>
      <c r="D136" s="290">
        <v>-13</v>
      </c>
      <c r="E136" s="290">
        <v>567</v>
      </c>
      <c r="F136" s="290">
        <v>0</v>
      </c>
      <c r="G136" s="290">
        <v>554</v>
      </c>
    </row>
    <row r="137" spans="2:7" s="285" customFormat="1" x14ac:dyDescent="0.25">
      <c r="B137" s="152" t="s">
        <v>106</v>
      </c>
      <c r="C137" s="290">
        <v>12271</v>
      </c>
      <c r="D137" s="290">
        <v>225</v>
      </c>
      <c r="E137" s="290">
        <v>12046</v>
      </c>
      <c r="F137" s="290">
        <v>309</v>
      </c>
      <c r="G137" s="290">
        <v>11962</v>
      </c>
    </row>
    <row r="138" spans="2:7" s="285" customFormat="1" x14ac:dyDescent="0.25">
      <c r="B138" s="152" t="s">
        <v>143</v>
      </c>
      <c r="C138" s="290">
        <v>57667</v>
      </c>
      <c r="D138" s="290">
        <v>2749</v>
      </c>
      <c r="E138" s="290">
        <v>54918</v>
      </c>
      <c r="F138" s="290">
        <v>3868</v>
      </c>
      <c r="G138" s="290">
        <v>53799</v>
      </c>
    </row>
    <row r="139" spans="2:7" s="285" customFormat="1" x14ac:dyDescent="0.25">
      <c r="B139" s="152"/>
      <c r="C139" s="290"/>
      <c r="D139" s="290"/>
      <c r="E139" s="290"/>
      <c r="F139" s="290"/>
      <c r="G139" s="290"/>
    </row>
    <row r="140" spans="2:7" s="285" customFormat="1" x14ac:dyDescent="0.25">
      <c r="B140" s="291" t="s">
        <v>516</v>
      </c>
      <c r="C140" s="290" t="s">
        <v>516</v>
      </c>
      <c r="D140" s="290" t="s">
        <v>516</v>
      </c>
      <c r="E140" s="290" t="s">
        <v>516</v>
      </c>
      <c r="F140" s="290" t="s">
        <v>516</v>
      </c>
      <c r="G140" s="290" t="s">
        <v>516</v>
      </c>
    </row>
    <row r="141" spans="2:7" s="285" customFormat="1" x14ac:dyDescent="0.25">
      <c r="B141" s="289" t="s">
        <v>530</v>
      </c>
      <c r="C141" s="290">
        <v>36065</v>
      </c>
      <c r="D141" s="290">
        <v>1203</v>
      </c>
      <c r="E141" s="290">
        <v>34862</v>
      </c>
      <c r="F141" s="290">
        <v>2372</v>
      </c>
      <c r="G141" s="290">
        <v>33693</v>
      </c>
    </row>
    <row r="142" spans="2:7" s="285" customFormat="1" x14ac:dyDescent="0.25">
      <c r="B142" s="152" t="s">
        <v>108</v>
      </c>
      <c r="C142" s="290">
        <v>7770</v>
      </c>
      <c r="D142" s="290">
        <v>133</v>
      </c>
      <c r="E142" s="290">
        <v>7637</v>
      </c>
      <c r="F142" s="290">
        <v>0</v>
      </c>
      <c r="G142" s="290">
        <v>7770</v>
      </c>
    </row>
    <row r="143" spans="2:7" s="285" customFormat="1" x14ac:dyDescent="0.25">
      <c r="B143" s="152" t="s">
        <v>143</v>
      </c>
      <c r="C143" s="290">
        <v>28295</v>
      </c>
      <c r="D143" s="290">
        <v>1070</v>
      </c>
      <c r="E143" s="290">
        <v>27225</v>
      </c>
      <c r="F143" s="290">
        <v>2372</v>
      </c>
      <c r="G143" s="290">
        <v>25923</v>
      </c>
    </row>
    <row r="144" spans="2:7" s="285" customFormat="1" x14ac:dyDescent="0.25">
      <c r="B144" s="152"/>
      <c r="C144" s="290"/>
      <c r="D144" s="290"/>
      <c r="E144" s="290"/>
      <c r="F144" s="290"/>
      <c r="G144" s="290"/>
    </row>
    <row r="145" spans="2:7" s="285" customFormat="1" x14ac:dyDescent="0.25">
      <c r="B145" s="291" t="s">
        <v>516</v>
      </c>
      <c r="C145" s="290" t="s">
        <v>516</v>
      </c>
      <c r="D145" s="290" t="s">
        <v>516</v>
      </c>
      <c r="E145" s="290" t="s">
        <v>516</v>
      </c>
      <c r="F145" s="290" t="s">
        <v>516</v>
      </c>
      <c r="G145" s="290" t="s">
        <v>516</v>
      </c>
    </row>
    <row r="146" spans="2:7" s="285" customFormat="1" x14ac:dyDescent="0.25">
      <c r="B146" s="289" t="s">
        <v>531</v>
      </c>
      <c r="C146" s="290">
        <v>16610</v>
      </c>
      <c r="D146" s="290">
        <v>188</v>
      </c>
      <c r="E146" s="290">
        <v>16422</v>
      </c>
      <c r="F146" s="290">
        <v>1658</v>
      </c>
      <c r="G146" s="290">
        <v>14952</v>
      </c>
    </row>
    <row r="147" spans="2:7" s="285" customFormat="1" x14ac:dyDescent="0.25">
      <c r="B147" s="152" t="s">
        <v>110</v>
      </c>
      <c r="C147" s="290">
        <v>1672</v>
      </c>
      <c r="D147" s="290">
        <v>-56</v>
      </c>
      <c r="E147" s="290">
        <v>1728</v>
      </c>
      <c r="F147" s="290">
        <v>0</v>
      </c>
      <c r="G147" s="290">
        <v>1672</v>
      </c>
    </row>
    <row r="148" spans="2:7" s="285" customFormat="1" x14ac:dyDescent="0.25">
      <c r="B148" s="152" t="s">
        <v>111</v>
      </c>
      <c r="C148" s="290">
        <v>171</v>
      </c>
      <c r="D148" s="290">
        <v>2</v>
      </c>
      <c r="E148" s="290">
        <v>169</v>
      </c>
      <c r="F148" s="290">
        <v>0</v>
      </c>
      <c r="G148" s="290">
        <v>171</v>
      </c>
    </row>
    <row r="149" spans="2:7" s="285" customFormat="1" x14ac:dyDescent="0.25">
      <c r="B149" s="152" t="s">
        <v>143</v>
      </c>
      <c r="C149" s="290">
        <v>14767</v>
      </c>
      <c r="D149" s="290">
        <v>242</v>
      </c>
      <c r="E149" s="290">
        <v>14525</v>
      </c>
      <c r="F149" s="290">
        <v>1658</v>
      </c>
      <c r="G149" s="290">
        <v>13109</v>
      </c>
    </row>
    <row r="150" spans="2:7" s="285" customFormat="1" x14ac:dyDescent="0.25">
      <c r="B150" s="152"/>
      <c r="C150" s="290"/>
      <c r="D150" s="290"/>
      <c r="E150" s="290"/>
      <c r="F150" s="290"/>
      <c r="G150" s="290"/>
    </row>
    <row r="151" spans="2:7" s="285" customFormat="1" x14ac:dyDescent="0.25">
      <c r="B151" s="289" t="s">
        <v>516</v>
      </c>
      <c r="C151" s="290" t="s">
        <v>516</v>
      </c>
      <c r="D151" s="290" t="s">
        <v>516</v>
      </c>
      <c r="E151" s="290" t="s">
        <v>516</v>
      </c>
      <c r="F151" s="290" t="s">
        <v>516</v>
      </c>
      <c r="G151" s="290" t="s">
        <v>516</v>
      </c>
    </row>
    <row r="152" spans="2:7" s="285" customFormat="1" x14ac:dyDescent="0.25">
      <c r="B152" s="289" t="s">
        <v>532</v>
      </c>
      <c r="C152" s="290">
        <v>970672</v>
      </c>
      <c r="D152" s="290">
        <v>106409</v>
      </c>
      <c r="E152" s="290">
        <v>864263</v>
      </c>
      <c r="F152" s="290">
        <v>566</v>
      </c>
      <c r="G152" s="290">
        <v>970106</v>
      </c>
    </row>
    <row r="153" spans="2:7" s="285" customFormat="1" x14ac:dyDescent="0.25">
      <c r="B153" s="152" t="s">
        <v>113</v>
      </c>
      <c r="C153" s="290">
        <v>13792</v>
      </c>
      <c r="D153" s="290">
        <v>1137</v>
      </c>
      <c r="E153" s="290">
        <v>12655</v>
      </c>
      <c r="F153" s="290">
        <v>0</v>
      </c>
      <c r="G153" s="290">
        <v>13792</v>
      </c>
    </row>
    <row r="154" spans="2:7" s="285" customFormat="1" x14ac:dyDescent="0.25">
      <c r="B154" s="152" t="s">
        <v>114</v>
      </c>
      <c r="C154" s="290">
        <v>1415</v>
      </c>
      <c r="D154" s="290">
        <v>-10</v>
      </c>
      <c r="E154" s="290">
        <v>1425</v>
      </c>
      <c r="F154" s="290">
        <v>0</v>
      </c>
      <c r="G154" s="290">
        <v>1415</v>
      </c>
    </row>
    <row r="155" spans="2:7" s="285" customFormat="1" x14ac:dyDescent="0.25">
      <c r="B155" s="152" t="s">
        <v>115</v>
      </c>
      <c r="C155" s="290">
        <v>924900</v>
      </c>
      <c r="D155" s="290">
        <v>103116</v>
      </c>
      <c r="E155" s="290">
        <v>821784</v>
      </c>
      <c r="F155" s="290">
        <v>566</v>
      </c>
      <c r="G155" s="290">
        <v>924334</v>
      </c>
    </row>
    <row r="156" spans="2:7" s="285" customFormat="1" x14ac:dyDescent="0.25">
      <c r="B156" s="152" t="s">
        <v>116</v>
      </c>
      <c r="C156" s="290">
        <v>23352</v>
      </c>
      <c r="D156" s="290">
        <v>1990</v>
      </c>
      <c r="E156" s="290">
        <v>21362</v>
      </c>
      <c r="F156" s="290">
        <v>0</v>
      </c>
      <c r="G156" s="290">
        <v>23352</v>
      </c>
    </row>
    <row r="157" spans="2:7" s="285" customFormat="1" x14ac:dyDescent="0.25">
      <c r="B157" s="152" t="s">
        <v>117</v>
      </c>
      <c r="C157" s="290">
        <v>7213</v>
      </c>
      <c r="D157" s="290">
        <v>176</v>
      </c>
      <c r="E157" s="290">
        <v>7037</v>
      </c>
      <c r="F157" s="290">
        <v>0</v>
      </c>
      <c r="G157" s="290">
        <v>7213</v>
      </c>
    </row>
    <row r="158" spans="2:7" s="285" customFormat="1" x14ac:dyDescent="0.25">
      <c r="B158" s="152"/>
      <c r="C158" s="290"/>
      <c r="D158" s="290"/>
      <c r="E158" s="290"/>
      <c r="F158" s="290"/>
      <c r="G158" s="290"/>
    </row>
    <row r="159" spans="2:7" s="285" customFormat="1" x14ac:dyDescent="0.25">
      <c r="B159" s="291" t="s">
        <v>516</v>
      </c>
      <c r="C159" s="290" t="s">
        <v>516</v>
      </c>
      <c r="D159" s="290" t="s">
        <v>516</v>
      </c>
      <c r="E159" s="290" t="s">
        <v>516</v>
      </c>
      <c r="F159" s="290" t="s">
        <v>516</v>
      </c>
      <c r="G159" s="290" t="s">
        <v>516</v>
      </c>
    </row>
    <row r="160" spans="2:7" s="285" customFormat="1" x14ac:dyDescent="0.25">
      <c r="B160" s="289" t="s">
        <v>533</v>
      </c>
      <c r="C160" s="290">
        <v>321134</v>
      </c>
      <c r="D160" s="290">
        <v>23515</v>
      </c>
      <c r="E160" s="290">
        <v>297619</v>
      </c>
      <c r="F160" s="290">
        <v>2493</v>
      </c>
      <c r="G160" s="290">
        <v>318641</v>
      </c>
    </row>
    <row r="161" spans="2:7" s="285" customFormat="1" x14ac:dyDescent="0.25">
      <c r="B161" s="152" t="s">
        <v>119</v>
      </c>
      <c r="C161" s="290">
        <v>1626</v>
      </c>
      <c r="D161" s="290">
        <v>-72</v>
      </c>
      <c r="E161" s="290">
        <v>1698</v>
      </c>
      <c r="F161" s="290">
        <v>0</v>
      </c>
      <c r="G161" s="290">
        <v>1626</v>
      </c>
    </row>
    <row r="162" spans="2:7" s="285" customFormat="1" x14ac:dyDescent="0.25">
      <c r="B162" s="152" t="s">
        <v>120</v>
      </c>
      <c r="C162" s="290">
        <v>55226</v>
      </c>
      <c r="D162" s="290">
        <v>3303</v>
      </c>
      <c r="E162" s="290">
        <v>51923</v>
      </c>
      <c r="F162" s="290">
        <v>50</v>
      </c>
      <c r="G162" s="290">
        <v>55176</v>
      </c>
    </row>
    <row r="163" spans="2:7" s="285" customFormat="1" x14ac:dyDescent="0.25">
      <c r="B163" s="152" t="s">
        <v>143</v>
      </c>
      <c r="C163" s="290">
        <v>264282</v>
      </c>
      <c r="D163" s="290">
        <v>20284</v>
      </c>
      <c r="E163" s="290">
        <v>243998</v>
      </c>
      <c r="F163" s="290">
        <v>2443</v>
      </c>
      <c r="G163" s="290">
        <v>261839</v>
      </c>
    </row>
    <row r="164" spans="2:7" s="285" customFormat="1" x14ac:dyDescent="0.25">
      <c r="B164" s="152"/>
      <c r="C164" s="290"/>
      <c r="D164" s="290"/>
      <c r="E164" s="290"/>
      <c r="F164" s="290"/>
      <c r="G164" s="290"/>
    </row>
    <row r="165" spans="2:7" s="285" customFormat="1" x14ac:dyDescent="0.25">
      <c r="B165" s="291" t="s">
        <v>516</v>
      </c>
      <c r="C165" s="290" t="s">
        <v>516</v>
      </c>
      <c r="D165" s="290" t="s">
        <v>516</v>
      </c>
      <c r="E165" s="290" t="s">
        <v>516</v>
      </c>
      <c r="F165" s="290" t="s">
        <v>516</v>
      </c>
      <c r="G165" s="290" t="s">
        <v>516</v>
      </c>
    </row>
    <row r="166" spans="2:7" s="285" customFormat="1" x14ac:dyDescent="0.25">
      <c r="B166" s="289" t="s">
        <v>534</v>
      </c>
      <c r="C166" s="290">
        <v>110635</v>
      </c>
      <c r="D166" s="290">
        <v>14939</v>
      </c>
      <c r="E166" s="290">
        <v>95696</v>
      </c>
      <c r="F166" s="290">
        <v>0</v>
      </c>
      <c r="G166" s="290">
        <v>110635</v>
      </c>
    </row>
    <row r="167" spans="2:7" s="285" customFormat="1" x14ac:dyDescent="0.25">
      <c r="B167" s="152" t="s">
        <v>122</v>
      </c>
      <c r="C167" s="290">
        <v>372</v>
      </c>
      <c r="D167" s="290">
        <v>34</v>
      </c>
      <c r="E167" s="290">
        <v>338</v>
      </c>
      <c r="F167" s="290">
        <v>0</v>
      </c>
      <c r="G167" s="290">
        <v>372</v>
      </c>
    </row>
    <row r="168" spans="2:7" s="285" customFormat="1" x14ac:dyDescent="0.25">
      <c r="B168" s="152" t="s">
        <v>123</v>
      </c>
      <c r="C168" s="290">
        <v>3271</v>
      </c>
      <c r="D168" s="290">
        <v>595</v>
      </c>
      <c r="E168" s="290">
        <v>2676</v>
      </c>
      <c r="F168" s="290">
        <v>0</v>
      </c>
      <c r="G168" s="290">
        <v>3271</v>
      </c>
    </row>
    <row r="169" spans="2:7" s="285" customFormat="1" x14ac:dyDescent="0.25">
      <c r="B169" s="152" t="s">
        <v>124</v>
      </c>
      <c r="C169" s="290">
        <v>4719</v>
      </c>
      <c r="D169" s="290">
        <v>295</v>
      </c>
      <c r="E169" s="290">
        <v>4424</v>
      </c>
      <c r="F169" s="290">
        <v>0</v>
      </c>
      <c r="G169" s="290">
        <v>4719</v>
      </c>
    </row>
    <row r="170" spans="2:7" s="285" customFormat="1" x14ac:dyDescent="0.25">
      <c r="B170" s="152" t="s">
        <v>125</v>
      </c>
      <c r="C170" s="290">
        <v>6</v>
      </c>
      <c r="D170" s="290">
        <v>-10</v>
      </c>
      <c r="E170" s="290">
        <v>16</v>
      </c>
      <c r="F170" s="290">
        <v>0</v>
      </c>
      <c r="G170" s="290">
        <v>6</v>
      </c>
    </row>
    <row r="171" spans="2:7" s="285" customFormat="1" x14ac:dyDescent="0.25">
      <c r="B171" s="152" t="s">
        <v>126</v>
      </c>
      <c r="C171" s="290">
        <v>86768</v>
      </c>
      <c r="D171" s="290">
        <v>11588</v>
      </c>
      <c r="E171" s="290">
        <v>75180</v>
      </c>
      <c r="F171" s="290">
        <v>0</v>
      </c>
      <c r="G171" s="290">
        <v>86768</v>
      </c>
    </row>
    <row r="172" spans="2:7" s="285" customFormat="1" x14ac:dyDescent="0.25">
      <c r="B172" s="152" t="s">
        <v>143</v>
      </c>
      <c r="C172" s="290">
        <v>15499</v>
      </c>
      <c r="D172" s="290">
        <v>2437</v>
      </c>
      <c r="E172" s="290">
        <v>13062</v>
      </c>
      <c r="F172" s="290">
        <v>0</v>
      </c>
      <c r="G172" s="290">
        <v>15499</v>
      </c>
    </row>
    <row r="173" spans="2:7" s="285" customFormat="1" x14ac:dyDescent="0.25">
      <c r="B173" s="152"/>
      <c r="C173" s="290"/>
      <c r="D173" s="290"/>
      <c r="E173" s="290"/>
      <c r="F173" s="290"/>
      <c r="G173" s="290"/>
    </row>
    <row r="174" spans="2:7" s="285" customFormat="1" x14ac:dyDescent="0.25">
      <c r="B174" s="291" t="s">
        <v>516</v>
      </c>
      <c r="C174" s="290" t="s">
        <v>516</v>
      </c>
      <c r="D174" s="290" t="s">
        <v>516</v>
      </c>
      <c r="E174" s="290" t="s">
        <v>516</v>
      </c>
      <c r="F174" s="290" t="s">
        <v>516</v>
      </c>
      <c r="G174" s="290" t="s">
        <v>516</v>
      </c>
    </row>
    <row r="175" spans="2:7" s="285" customFormat="1" x14ac:dyDescent="0.25">
      <c r="B175" s="289" t="s">
        <v>535</v>
      </c>
      <c r="C175" s="290">
        <v>12273</v>
      </c>
      <c r="D175" s="290">
        <v>724</v>
      </c>
      <c r="E175" s="290">
        <v>11549</v>
      </c>
      <c r="F175" s="290">
        <v>1662</v>
      </c>
      <c r="G175" s="290">
        <v>10611</v>
      </c>
    </row>
    <row r="176" spans="2:7" s="285" customFormat="1" x14ac:dyDescent="0.25">
      <c r="B176" s="152" t="s">
        <v>128</v>
      </c>
      <c r="C176" s="290">
        <v>2339</v>
      </c>
      <c r="D176" s="290">
        <v>108</v>
      </c>
      <c r="E176" s="290">
        <v>2231</v>
      </c>
      <c r="F176" s="290">
        <v>0</v>
      </c>
      <c r="G176" s="290">
        <v>2339</v>
      </c>
    </row>
    <row r="177" spans="2:7" s="285" customFormat="1" x14ac:dyDescent="0.25">
      <c r="B177" s="152" t="s">
        <v>129</v>
      </c>
      <c r="C177" s="290">
        <v>2883</v>
      </c>
      <c r="D177" s="290">
        <v>105</v>
      </c>
      <c r="E177" s="290">
        <v>2778</v>
      </c>
      <c r="F177" s="290">
        <v>1386</v>
      </c>
      <c r="G177" s="290">
        <v>1497</v>
      </c>
    </row>
    <row r="178" spans="2:7" s="285" customFormat="1" x14ac:dyDescent="0.25">
      <c r="B178" s="152" t="s">
        <v>143</v>
      </c>
      <c r="C178" s="290">
        <v>7051</v>
      </c>
      <c r="D178" s="290">
        <v>511</v>
      </c>
      <c r="E178" s="290">
        <v>6540</v>
      </c>
      <c r="F178" s="290">
        <v>276</v>
      </c>
      <c r="G178" s="290">
        <v>6775</v>
      </c>
    </row>
    <row r="179" spans="2:7" s="285" customFormat="1" x14ac:dyDescent="0.25">
      <c r="B179" s="152"/>
      <c r="C179" s="290"/>
      <c r="D179" s="290"/>
      <c r="E179" s="290"/>
      <c r="F179" s="290"/>
      <c r="G179" s="290"/>
    </row>
    <row r="180" spans="2:7" s="285" customFormat="1" x14ac:dyDescent="0.25">
      <c r="B180" s="292" t="s">
        <v>516</v>
      </c>
      <c r="C180" s="290" t="s">
        <v>516</v>
      </c>
      <c r="D180" s="290" t="s">
        <v>516</v>
      </c>
      <c r="E180" s="290" t="s">
        <v>516</v>
      </c>
      <c r="F180" s="290" t="s">
        <v>516</v>
      </c>
      <c r="G180" s="290" t="s">
        <v>516</v>
      </c>
    </row>
    <row r="181" spans="2:7" s="285" customFormat="1" x14ac:dyDescent="0.25">
      <c r="B181" s="289" t="s">
        <v>536</v>
      </c>
      <c r="C181" s="290">
        <v>46277</v>
      </c>
      <c r="D181" s="290">
        <v>-112</v>
      </c>
      <c r="E181" s="290">
        <v>46389</v>
      </c>
      <c r="F181" s="290">
        <v>3042</v>
      </c>
      <c r="G181" s="290">
        <v>43235</v>
      </c>
    </row>
    <row r="182" spans="2:7" s="285" customFormat="1" x14ac:dyDescent="0.25">
      <c r="B182" s="152" t="s">
        <v>131</v>
      </c>
      <c r="C182" s="290">
        <v>3090</v>
      </c>
      <c r="D182" s="290">
        <v>-562</v>
      </c>
      <c r="E182" s="290">
        <v>3652</v>
      </c>
      <c r="F182" s="290">
        <v>976</v>
      </c>
      <c r="G182" s="290">
        <v>2114</v>
      </c>
    </row>
    <row r="183" spans="2:7" s="285" customFormat="1" x14ac:dyDescent="0.25">
      <c r="B183" s="152" t="s">
        <v>132</v>
      </c>
      <c r="C183" s="290">
        <v>553</v>
      </c>
      <c r="D183" s="290">
        <v>-49</v>
      </c>
      <c r="E183" s="290">
        <v>602</v>
      </c>
      <c r="F183" s="290">
        <v>0</v>
      </c>
      <c r="G183" s="290">
        <v>553</v>
      </c>
    </row>
    <row r="184" spans="2:7" s="285" customFormat="1" x14ac:dyDescent="0.25">
      <c r="B184" s="152" t="s">
        <v>133</v>
      </c>
      <c r="C184" s="290">
        <v>1656</v>
      </c>
      <c r="D184" s="290">
        <v>196</v>
      </c>
      <c r="E184" s="290">
        <v>1460</v>
      </c>
      <c r="F184" s="290">
        <v>0</v>
      </c>
      <c r="G184" s="290">
        <v>1656</v>
      </c>
    </row>
    <row r="185" spans="2:7" s="285" customFormat="1" x14ac:dyDescent="0.25">
      <c r="B185" s="152" t="s">
        <v>134</v>
      </c>
      <c r="C185" s="290">
        <v>1886</v>
      </c>
      <c r="D185" s="290">
        <v>132</v>
      </c>
      <c r="E185" s="290">
        <v>1754</v>
      </c>
      <c r="F185" s="290">
        <v>0</v>
      </c>
      <c r="G185" s="290">
        <v>1886</v>
      </c>
    </row>
    <row r="186" spans="2:7" s="285" customFormat="1" x14ac:dyDescent="0.25">
      <c r="B186" s="152" t="s">
        <v>135</v>
      </c>
      <c r="C186" s="290">
        <v>3449</v>
      </c>
      <c r="D186" s="290">
        <v>445</v>
      </c>
      <c r="E186" s="290">
        <v>3004</v>
      </c>
      <c r="F186" s="290">
        <v>0</v>
      </c>
      <c r="G186" s="290">
        <v>3449</v>
      </c>
    </row>
    <row r="187" spans="2:7" s="285" customFormat="1" x14ac:dyDescent="0.25">
      <c r="B187" s="152" t="s">
        <v>136</v>
      </c>
      <c r="C187" s="290">
        <v>7874</v>
      </c>
      <c r="D187" s="290">
        <v>-98</v>
      </c>
      <c r="E187" s="290">
        <v>7972</v>
      </c>
      <c r="F187" s="290">
        <v>402</v>
      </c>
      <c r="G187" s="290">
        <v>7472</v>
      </c>
    </row>
    <row r="188" spans="2:7" s="285" customFormat="1" x14ac:dyDescent="0.25">
      <c r="B188" s="152" t="s">
        <v>143</v>
      </c>
      <c r="C188" s="290">
        <v>27769</v>
      </c>
      <c r="D188" s="290">
        <v>-176</v>
      </c>
      <c r="E188" s="290">
        <v>27945</v>
      </c>
      <c r="F188" s="290">
        <v>1664</v>
      </c>
      <c r="G188" s="290">
        <v>26105</v>
      </c>
    </row>
    <row r="189" spans="2:7" s="285" customFormat="1" x14ac:dyDescent="0.25">
      <c r="B189" s="152"/>
      <c r="C189" s="290"/>
      <c r="D189" s="290"/>
      <c r="E189" s="290"/>
      <c r="F189" s="290"/>
      <c r="G189" s="290"/>
    </row>
    <row r="190" spans="2:7" s="285" customFormat="1" x14ac:dyDescent="0.25">
      <c r="B190" s="291" t="s">
        <v>516</v>
      </c>
      <c r="C190" s="290" t="s">
        <v>516</v>
      </c>
      <c r="D190" s="290" t="s">
        <v>516</v>
      </c>
      <c r="E190" s="290" t="s">
        <v>516</v>
      </c>
      <c r="F190" s="290" t="s">
        <v>516</v>
      </c>
      <c r="G190" s="290" t="s">
        <v>516</v>
      </c>
    </row>
    <row r="191" spans="2:7" s="285" customFormat="1" x14ac:dyDescent="0.25">
      <c r="B191" s="289" t="s">
        <v>537</v>
      </c>
      <c r="C191" s="290">
        <v>17766</v>
      </c>
      <c r="D191" s="290">
        <v>827</v>
      </c>
      <c r="E191" s="290">
        <v>16939</v>
      </c>
      <c r="F191" s="290">
        <v>786</v>
      </c>
      <c r="G191" s="290">
        <v>16980</v>
      </c>
    </row>
    <row r="192" spans="2:7" s="285" customFormat="1" x14ac:dyDescent="0.25">
      <c r="B192" s="152" t="s">
        <v>138</v>
      </c>
      <c r="C192" s="290">
        <v>521</v>
      </c>
      <c r="D192" s="290">
        <v>65</v>
      </c>
      <c r="E192" s="290">
        <v>456</v>
      </c>
      <c r="F192" s="290">
        <v>0</v>
      </c>
      <c r="G192" s="290">
        <v>521</v>
      </c>
    </row>
    <row r="193" spans="2:7" s="285" customFormat="1" x14ac:dyDescent="0.25">
      <c r="B193" s="152" t="s">
        <v>139</v>
      </c>
      <c r="C193" s="290">
        <v>357</v>
      </c>
      <c r="D193" s="290">
        <v>79</v>
      </c>
      <c r="E193" s="290">
        <v>278</v>
      </c>
      <c r="F193" s="290">
        <v>0</v>
      </c>
      <c r="G193" s="290">
        <v>357</v>
      </c>
    </row>
    <row r="194" spans="2:7" s="285" customFormat="1" x14ac:dyDescent="0.25">
      <c r="B194" s="152" t="s">
        <v>140</v>
      </c>
      <c r="C194" s="290">
        <v>2021</v>
      </c>
      <c r="D194" s="290">
        <v>22</v>
      </c>
      <c r="E194" s="290">
        <v>1999</v>
      </c>
      <c r="F194" s="290">
        <v>0</v>
      </c>
      <c r="G194" s="290">
        <v>2021</v>
      </c>
    </row>
    <row r="195" spans="2:7" s="285" customFormat="1" x14ac:dyDescent="0.25">
      <c r="B195" s="152" t="s">
        <v>143</v>
      </c>
      <c r="C195" s="290">
        <v>14867</v>
      </c>
      <c r="D195" s="290">
        <v>661</v>
      </c>
      <c r="E195" s="290">
        <v>14206</v>
      </c>
      <c r="F195" s="290">
        <v>786</v>
      </c>
      <c r="G195" s="290">
        <v>14081</v>
      </c>
    </row>
    <row r="196" spans="2:7" s="285" customFormat="1" x14ac:dyDescent="0.25">
      <c r="B196" s="152"/>
      <c r="C196" s="290"/>
      <c r="D196" s="290"/>
      <c r="E196" s="290"/>
      <c r="F196" s="290"/>
      <c r="G196" s="290"/>
    </row>
    <row r="197" spans="2:7" s="285" customFormat="1" x14ac:dyDescent="0.25">
      <c r="B197" s="291" t="s">
        <v>516</v>
      </c>
      <c r="C197" s="290" t="s">
        <v>516</v>
      </c>
      <c r="D197" s="290" t="s">
        <v>516</v>
      </c>
      <c r="E197" s="290" t="s">
        <v>516</v>
      </c>
      <c r="F197" s="290" t="s">
        <v>516</v>
      </c>
      <c r="G197" s="290" t="s">
        <v>516</v>
      </c>
    </row>
    <row r="198" spans="2:7" s="285" customFormat="1" x14ac:dyDescent="0.25">
      <c r="B198" s="289" t="s">
        <v>538</v>
      </c>
      <c r="C198" s="290">
        <v>13121</v>
      </c>
      <c r="D198" s="290">
        <v>237</v>
      </c>
      <c r="E198" s="290">
        <v>12884</v>
      </c>
      <c r="F198" s="290">
        <v>955</v>
      </c>
      <c r="G198" s="290">
        <v>12166</v>
      </c>
    </row>
    <row r="199" spans="2:7" s="285" customFormat="1" x14ac:dyDescent="0.25">
      <c r="B199" s="152" t="s">
        <v>142</v>
      </c>
      <c r="C199" s="290">
        <v>1759</v>
      </c>
      <c r="D199" s="290">
        <v>79</v>
      </c>
      <c r="E199" s="290">
        <v>1680</v>
      </c>
      <c r="F199" s="290">
        <v>0</v>
      </c>
      <c r="G199" s="290">
        <v>1759</v>
      </c>
    </row>
    <row r="200" spans="2:7" s="285" customFormat="1" ht="15" customHeight="1" x14ac:dyDescent="0.25">
      <c r="B200" s="152" t="s">
        <v>143</v>
      </c>
      <c r="C200" s="290">
        <v>11362</v>
      </c>
      <c r="D200" s="290">
        <v>158</v>
      </c>
      <c r="E200" s="290">
        <v>11204</v>
      </c>
      <c r="F200" s="290">
        <v>955</v>
      </c>
      <c r="G200" s="290">
        <v>10407</v>
      </c>
    </row>
    <row r="201" spans="2:7" s="285" customFormat="1" ht="15" customHeight="1" x14ac:dyDescent="0.25">
      <c r="B201" s="152"/>
      <c r="C201" s="290"/>
      <c r="D201" s="290"/>
      <c r="E201" s="290"/>
      <c r="F201" s="290"/>
      <c r="G201" s="290"/>
    </row>
    <row r="202" spans="2:7" s="285" customFormat="1" x14ac:dyDescent="0.25">
      <c r="B202" s="291" t="s">
        <v>516</v>
      </c>
      <c r="C202" s="290" t="s">
        <v>516</v>
      </c>
      <c r="D202" s="290" t="s">
        <v>516</v>
      </c>
      <c r="E202" s="290" t="s">
        <v>516</v>
      </c>
      <c r="F202" s="290" t="s">
        <v>516</v>
      </c>
      <c r="G202" s="290" t="s">
        <v>516</v>
      </c>
    </row>
    <row r="203" spans="2:7" s="285" customFormat="1" x14ac:dyDescent="0.25">
      <c r="B203" s="289" t="s">
        <v>539</v>
      </c>
      <c r="C203" s="290">
        <v>13082</v>
      </c>
      <c r="D203" s="290">
        <v>-2781</v>
      </c>
      <c r="E203" s="290">
        <v>15863</v>
      </c>
      <c r="F203" s="290">
        <v>249</v>
      </c>
      <c r="G203" s="290">
        <v>12833</v>
      </c>
    </row>
    <row r="204" spans="2:7" s="285" customFormat="1" x14ac:dyDescent="0.25">
      <c r="B204" s="152" t="s">
        <v>145</v>
      </c>
      <c r="C204" s="290">
        <v>3459</v>
      </c>
      <c r="D204" s="290">
        <v>14</v>
      </c>
      <c r="E204" s="290">
        <v>3445</v>
      </c>
      <c r="F204" s="290">
        <v>0</v>
      </c>
      <c r="G204" s="290">
        <v>3459</v>
      </c>
    </row>
    <row r="205" spans="2:7" s="285" customFormat="1" x14ac:dyDescent="0.25">
      <c r="B205" s="152" t="s">
        <v>146</v>
      </c>
      <c r="C205" s="290">
        <v>1971</v>
      </c>
      <c r="D205" s="290">
        <v>-10</v>
      </c>
      <c r="E205" s="290">
        <v>1981</v>
      </c>
      <c r="F205" s="290">
        <v>0</v>
      </c>
      <c r="G205" s="290">
        <v>1971</v>
      </c>
    </row>
    <row r="206" spans="2:7" s="285" customFormat="1" x14ac:dyDescent="0.25">
      <c r="B206" s="152" t="s">
        <v>143</v>
      </c>
      <c r="C206" s="290">
        <v>7652</v>
      </c>
      <c r="D206" s="290">
        <v>-2785</v>
      </c>
      <c r="E206" s="290">
        <v>10437</v>
      </c>
      <c r="F206" s="290">
        <v>249</v>
      </c>
      <c r="G206" s="290">
        <v>7403</v>
      </c>
    </row>
    <row r="207" spans="2:7" s="285" customFormat="1" x14ac:dyDescent="0.25">
      <c r="B207" s="152"/>
      <c r="C207" s="290"/>
      <c r="D207" s="290"/>
      <c r="E207" s="290"/>
      <c r="F207" s="290"/>
      <c r="G207" s="290"/>
    </row>
    <row r="208" spans="2:7" s="285" customFormat="1" x14ac:dyDescent="0.25">
      <c r="B208" s="291" t="s">
        <v>516</v>
      </c>
      <c r="C208" s="290" t="s">
        <v>516</v>
      </c>
      <c r="D208" s="290" t="s">
        <v>516</v>
      </c>
      <c r="E208" s="290" t="s">
        <v>516</v>
      </c>
      <c r="F208" s="290" t="s">
        <v>516</v>
      </c>
      <c r="G208" s="290" t="s">
        <v>516</v>
      </c>
    </row>
    <row r="209" spans="2:7" s="285" customFormat="1" x14ac:dyDescent="0.25">
      <c r="B209" s="289" t="s">
        <v>540</v>
      </c>
      <c r="C209" s="290">
        <v>14600</v>
      </c>
      <c r="D209" s="290">
        <v>-199</v>
      </c>
      <c r="E209" s="290">
        <v>14799</v>
      </c>
      <c r="F209" s="290">
        <v>2519</v>
      </c>
      <c r="G209" s="290">
        <v>12081</v>
      </c>
    </row>
    <row r="210" spans="2:7" s="285" customFormat="1" x14ac:dyDescent="0.25">
      <c r="B210" s="152" t="s">
        <v>148</v>
      </c>
      <c r="C210" s="290">
        <v>2845</v>
      </c>
      <c r="D210" s="290">
        <v>-1701</v>
      </c>
      <c r="E210" s="290">
        <v>4546</v>
      </c>
      <c r="F210" s="290">
        <v>1213</v>
      </c>
      <c r="G210" s="290">
        <v>1632</v>
      </c>
    </row>
    <row r="211" spans="2:7" s="285" customFormat="1" x14ac:dyDescent="0.25">
      <c r="B211" s="152" t="s">
        <v>149</v>
      </c>
      <c r="C211" s="290">
        <v>874</v>
      </c>
      <c r="D211" s="290">
        <v>-4</v>
      </c>
      <c r="E211" s="290">
        <v>878</v>
      </c>
      <c r="F211" s="290">
        <v>0</v>
      </c>
      <c r="G211" s="290">
        <v>874</v>
      </c>
    </row>
    <row r="212" spans="2:7" s="285" customFormat="1" x14ac:dyDescent="0.25">
      <c r="B212" s="152" t="s">
        <v>150</v>
      </c>
      <c r="C212" s="290">
        <v>827</v>
      </c>
      <c r="D212" s="290">
        <v>50</v>
      </c>
      <c r="E212" s="290">
        <v>777</v>
      </c>
      <c r="F212" s="290">
        <v>0</v>
      </c>
      <c r="G212" s="290">
        <v>827</v>
      </c>
    </row>
    <row r="213" spans="2:7" s="285" customFormat="1" x14ac:dyDescent="0.25">
      <c r="B213" s="152" t="s">
        <v>143</v>
      </c>
      <c r="C213" s="290">
        <v>10054</v>
      </c>
      <c r="D213" s="290">
        <v>1456</v>
      </c>
      <c r="E213" s="290">
        <v>8598</v>
      </c>
      <c r="F213" s="290">
        <v>1306</v>
      </c>
      <c r="G213" s="290">
        <v>8748</v>
      </c>
    </row>
    <row r="214" spans="2:7" s="285" customFormat="1" x14ac:dyDescent="0.25">
      <c r="B214" s="152"/>
      <c r="C214" s="290"/>
      <c r="D214" s="290"/>
      <c r="E214" s="290"/>
      <c r="F214" s="290"/>
      <c r="G214" s="290"/>
    </row>
    <row r="215" spans="2:7" s="285" customFormat="1" x14ac:dyDescent="0.25">
      <c r="B215" s="291" t="s">
        <v>516</v>
      </c>
      <c r="C215" s="290" t="s">
        <v>516</v>
      </c>
      <c r="D215" s="290" t="s">
        <v>516</v>
      </c>
      <c r="E215" s="290" t="s">
        <v>516</v>
      </c>
      <c r="F215" s="290" t="s">
        <v>516</v>
      </c>
      <c r="G215" s="290" t="s">
        <v>516</v>
      </c>
    </row>
    <row r="216" spans="2:7" s="285" customFormat="1" x14ac:dyDescent="0.25">
      <c r="B216" s="289" t="s">
        <v>541</v>
      </c>
      <c r="C216" s="290">
        <v>27385</v>
      </c>
      <c r="D216" s="290">
        <v>-346</v>
      </c>
      <c r="E216" s="290">
        <v>27731</v>
      </c>
      <c r="F216" s="290">
        <v>1487</v>
      </c>
      <c r="G216" s="290">
        <v>25898</v>
      </c>
    </row>
    <row r="217" spans="2:7" s="285" customFormat="1" x14ac:dyDescent="0.25">
      <c r="B217" s="152" t="s">
        <v>152</v>
      </c>
      <c r="C217" s="290">
        <v>2923</v>
      </c>
      <c r="D217" s="290">
        <v>-7</v>
      </c>
      <c r="E217" s="290">
        <v>2930</v>
      </c>
      <c r="F217" s="290">
        <v>0</v>
      </c>
      <c r="G217" s="290">
        <v>2923</v>
      </c>
    </row>
    <row r="218" spans="2:7" s="285" customFormat="1" x14ac:dyDescent="0.25">
      <c r="B218" s="152" t="s">
        <v>153</v>
      </c>
      <c r="C218" s="290">
        <v>5229</v>
      </c>
      <c r="D218" s="290">
        <v>228</v>
      </c>
      <c r="E218" s="290">
        <v>5001</v>
      </c>
      <c r="F218" s="290">
        <v>0</v>
      </c>
      <c r="G218" s="290">
        <v>5229</v>
      </c>
    </row>
    <row r="219" spans="2:7" s="285" customFormat="1" x14ac:dyDescent="0.25">
      <c r="B219" s="152" t="s">
        <v>154</v>
      </c>
      <c r="C219" s="290">
        <v>1778</v>
      </c>
      <c r="D219" s="290">
        <v>-49</v>
      </c>
      <c r="E219" s="290">
        <v>1827</v>
      </c>
      <c r="F219" s="290">
        <v>0</v>
      </c>
      <c r="G219" s="290">
        <v>1778</v>
      </c>
    </row>
    <row r="220" spans="2:7" s="285" customFormat="1" x14ac:dyDescent="0.25">
      <c r="B220" s="152" t="s">
        <v>143</v>
      </c>
      <c r="C220" s="290">
        <v>17455</v>
      </c>
      <c r="D220" s="290">
        <v>-518</v>
      </c>
      <c r="E220" s="290">
        <v>17973</v>
      </c>
      <c r="F220" s="290">
        <v>1487</v>
      </c>
      <c r="G220" s="290">
        <v>15968</v>
      </c>
    </row>
    <row r="221" spans="2:7" s="285" customFormat="1" x14ac:dyDescent="0.25">
      <c r="B221" s="152"/>
      <c r="C221" s="290"/>
      <c r="D221" s="290"/>
      <c r="E221" s="290"/>
      <c r="F221" s="290"/>
      <c r="G221" s="290"/>
    </row>
    <row r="222" spans="2:7" s="285" customFormat="1" x14ac:dyDescent="0.25">
      <c r="B222" s="291" t="s">
        <v>516</v>
      </c>
      <c r="C222" s="290" t="s">
        <v>516</v>
      </c>
      <c r="D222" s="290" t="s">
        <v>516</v>
      </c>
      <c r="E222" s="290" t="s">
        <v>516</v>
      </c>
      <c r="F222" s="290" t="s">
        <v>516</v>
      </c>
      <c r="G222" s="290" t="s">
        <v>516</v>
      </c>
    </row>
    <row r="223" spans="2:7" s="285" customFormat="1" x14ac:dyDescent="0.25">
      <c r="B223" s="289" t="s">
        <v>542</v>
      </c>
      <c r="C223" s="290">
        <v>40120</v>
      </c>
      <c r="D223" s="290">
        <v>980</v>
      </c>
      <c r="E223" s="290">
        <v>39140</v>
      </c>
      <c r="F223" s="290">
        <v>0</v>
      </c>
      <c r="G223" s="290">
        <v>40120</v>
      </c>
    </row>
    <row r="224" spans="2:7" s="285" customFormat="1" x14ac:dyDescent="0.25">
      <c r="B224" s="152" t="s">
        <v>156</v>
      </c>
      <c r="C224" s="290">
        <v>7972</v>
      </c>
      <c r="D224" s="290">
        <v>817</v>
      </c>
      <c r="E224" s="290">
        <v>7155</v>
      </c>
      <c r="F224" s="290">
        <v>0</v>
      </c>
      <c r="G224" s="290">
        <v>7972</v>
      </c>
    </row>
    <row r="225" spans="2:7" s="285" customFormat="1" x14ac:dyDescent="0.25">
      <c r="B225" s="152" t="s">
        <v>157</v>
      </c>
      <c r="C225" s="290">
        <v>5108</v>
      </c>
      <c r="D225" s="290">
        <v>468</v>
      </c>
      <c r="E225" s="290">
        <v>4640</v>
      </c>
      <c r="F225" s="290">
        <v>0</v>
      </c>
      <c r="G225" s="290">
        <v>5108</v>
      </c>
    </row>
    <row r="226" spans="2:7" s="285" customFormat="1" x14ac:dyDescent="0.25">
      <c r="B226" s="152" t="s">
        <v>143</v>
      </c>
      <c r="C226" s="290">
        <v>27040</v>
      </c>
      <c r="D226" s="290">
        <v>-305</v>
      </c>
      <c r="E226" s="290">
        <v>27345</v>
      </c>
      <c r="F226" s="290">
        <v>0</v>
      </c>
      <c r="G226" s="290">
        <v>27040</v>
      </c>
    </row>
    <row r="227" spans="2:7" s="285" customFormat="1" x14ac:dyDescent="0.25">
      <c r="B227" s="152"/>
      <c r="C227" s="290"/>
      <c r="D227" s="290"/>
      <c r="E227" s="290"/>
      <c r="F227" s="290"/>
      <c r="G227" s="290"/>
    </row>
    <row r="228" spans="2:7" s="285" customFormat="1" x14ac:dyDescent="0.25">
      <c r="B228" s="291" t="s">
        <v>516</v>
      </c>
      <c r="C228" s="290" t="s">
        <v>516</v>
      </c>
      <c r="D228" s="290" t="s">
        <v>516</v>
      </c>
      <c r="E228" s="290" t="s">
        <v>516</v>
      </c>
      <c r="F228" s="290" t="s">
        <v>516</v>
      </c>
      <c r="G228" s="290" t="s">
        <v>516</v>
      </c>
    </row>
    <row r="229" spans="2:7" s="285" customFormat="1" x14ac:dyDescent="0.25">
      <c r="B229" s="289" t="s">
        <v>543</v>
      </c>
      <c r="C229" s="290">
        <v>188358</v>
      </c>
      <c r="D229" s="290">
        <v>15580</v>
      </c>
      <c r="E229" s="290">
        <v>172778</v>
      </c>
      <c r="F229" s="290">
        <v>528</v>
      </c>
      <c r="G229" s="290">
        <v>187830</v>
      </c>
    </row>
    <row r="230" spans="2:7" s="285" customFormat="1" x14ac:dyDescent="0.25">
      <c r="B230" s="152" t="s">
        <v>159</v>
      </c>
      <c r="C230" s="290">
        <v>8661</v>
      </c>
      <c r="D230" s="290">
        <v>942</v>
      </c>
      <c r="E230" s="290">
        <v>7719</v>
      </c>
      <c r="F230" s="290">
        <v>0</v>
      </c>
      <c r="G230" s="290">
        <v>8661</v>
      </c>
    </row>
    <row r="231" spans="2:7" s="285" customFormat="1" x14ac:dyDescent="0.25">
      <c r="B231" s="152" t="s">
        <v>694</v>
      </c>
      <c r="C231" s="290">
        <v>9</v>
      </c>
      <c r="D231" s="290">
        <v>-3</v>
      </c>
      <c r="E231" s="290">
        <v>12</v>
      </c>
      <c r="F231" s="290">
        <v>0</v>
      </c>
      <c r="G231" s="290">
        <v>9</v>
      </c>
    </row>
    <row r="232" spans="2:7" s="285" customFormat="1" x14ac:dyDescent="0.25">
      <c r="B232" s="152" t="s">
        <v>143</v>
      </c>
      <c r="C232" s="290">
        <v>179688</v>
      </c>
      <c r="D232" s="290">
        <v>14641</v>
      </c>
      <c r="E232" s="290">
        <v>165047</v>
      </c>
      <c r="F232" s="290">
        <v>528</v>
      </c>
      <c r="G232" s="290">
        <v>179160</v>
      </c>
    </row>
    <row r="233" spans="2:7" s="285" customFormat="1" x14ac:dyDescent="0.25">
      <c r="B233" s="152"/>
      <c r="C233" s="290"/>
      <c r="D233" s="290"/>
      <c r="E233" s="290"/>
      <c r="F233" s="290"/>
      <c r="G233" s="290"/>
    </row>
    <row r="234" spans="2:7" s="285" customFormat="1" x14ac:dyDescent="0.25">
      <c r="B234" s="291" t="s">
        <v>516</v>
      </c>
      <c r="C234" s="290" t="s">
        <v>516</v>
      </c>
      <c r="D234" s="290" t="s">
        <v>516</v>
      </c>
      <c r="E234" s="290" t="s">
        <v>516</v>
      </c>
      <c r="F234" s="290" t="s">
        <v>516</v>
      </c>
      <c r="G234" s="290" t="s">
        <v>516</v>
      </c>
    </row>
    <row r="235" spans="2:7" s="285" customFormat="1" x14ac:dyDescent="0.25">
      <c r="B235" s="289" t="s">
        <v>544</v>
      </c>
      <c r="C235" s="290">
        <v>103434</v>
      </c>
      <c r="D235" s="290">
        <v>4648</v>
      </c>
      <c r="E235" s="290">
        <v>98786</v>
      </c>
      <c r="F235" s="290">
        <v>92</v>
      </c>
      <c r="G235" s="290">
        <v>103342</v>
      </c>
    </row>
    <row r="236" spans="2:7" s="285" customFormat="1" x14ac:dyDescent="0.25">
      <c r="B236" s="152" t="s">
        <v>162</v>
      </c>
      <c r="C236" s="290">
        <v>11222</v>
      </c>
      <c r="D236" s="290">
        <v>2386</v>
      </c>
      <c r="E236" s="290">
        <v>8836</v>
      </c>
      <c r="F236" s="290">
        <v>0</v>
      </c>
      <c r="G236" s="290">
        <v>11222</v>
      </c>
    </row>
    <row r="237" spans="2:7" s="285" customFormat="1" x14ac:dyDescent="0.25">
      <c r="B237" s="152" t="s">
        <v>163</v>
      </c>
      <c r="C237" s="290">
        <v>2636</v>
      </c>
      <c r="D237" s="290">
        <v>413</v>
      </c>
      <c r="E237" s="290">
        <v>2223</v>
      </c>
      <c r="F237" s="290">
        <v>0</v>
      </c>
      <c r="G237" s="290">
        <v>2636</v>
      </c>
    </row>
    <row r="238" spans="2:7" s="285" customFormat="1" x14ac:dyDescent="0.25">
      <c r="B238" s="152" t="s">
        <v>164</v>
      </c>
      <c r="C238" s="290">
        <v>11113</v>
      </c>
      <c r="D238" s="290">
        <v>622</v>
      </c>
      <c r="E238" s="290">
        <v>10491</v>
      </c>
      <c r="F238" s="290">
        <v>0</v>
      </c>
      <c r="G238" s="290">
        <v>11113</v>
      </c>
    </row>
    <row r="239" spans="2:7" s="285" customFormat="1" x14ac:dyDescent="0.25">
      <c r="B239" s="152" t="s">
        <v>143</v>
      </c>
      <c r="C239" s="290">
        <v>78463</v>
      </c>
      <c r="D239" s="290">
        <v>1227</v>
      </c>
      <c r="E239" s="290">
        <v>77236</v>
      </c>
      <c r="F239" s="290">
        <v>92</v>
      </c>
      <c r="G239" s="290">
        <v>78371</v>
      </c>
    </row>
    <row r="240" spans="2:7" s="285" customFormat="1" x14ac:dyDescent="0.25">
      <c r="B240" s="152"/>
      <c r="C240" s="290"/>
      <c r="D240" s="290"/>
      <c r="E240" s="290"/>
      <c r="F240" s="290"/>
      <c r="G240" s="290"/>
    </row>
    <row r="241" spans="2:7" s="285" customFormat="1" x14ac:dyDescent="0.25">
      <c r="B241" s="291" t="s">
        <v>516</v>
      </c>
      <c r="C241" s="290" t="s">
        <v>516</v>
      </c>
      <c r="D241" s="290" t="s">
        <v>516</v>
      </c>
      <c r="E241" s="290" t="s">
        <v>516</v>
      </c>
      <c r="F241" s="290" t="s">
        <v>516</v>
      </c>
      <c r="G241" s="290" t="s">
        <v>516</v>
      </c>
    </row>
    <row r="242" spans="2:7" s="285" customFormat="1" x14ac:dyDescent="0.25">
      <c r="B242" s="289" t="s">
        <v>545</v>
      </c>
      <c r="C242" s="290">
        <v>1444870</v>
      </c>
      <c r="D242" s="290">
        <v>215644</v>
      </c>
      <c r="E242" s="290">
        <v>1229226</v>
      </c>
      <c r="F242" s="290">
        <v>848</v>
      </c>
      <c r="G242" s="290">
        <v>1444022</v>
      </c>
    </row>
    <row r="243" spans="2:7" s="285" customFormat="1" x14ac:dyDescent="0.25">
      <c r="B243" s="152" t="s">
        <v>166</v>
      </c>
      <c r="C243" s="290">
        <v>39478</v>
      </c>
      <c r="D243" s="290">
        <v>4757</v>
      </c>
      <c r="E243" s="290">
        <v>34721</v>
      </c>
      <c r="F243" s="290">
        <v>0</v>
      </c>
      <c r="G243" s="290">
        <v>39478</v>
      </c>
    </row>
    <row r="244" spans="2:7" s="285" customFormat="1" x14ac:dyDescent="0.25">
      <c r="B244" s="152" t="s">
        <v>167</v>
      </c>
      <c r="C244" s="290">
        <v>390473</v>
      </c>
      <c r="D244" s="290">
        <v>54764</v>
      </c>
      <c r="E244" s="290">
        <v>335709</v>
      </c>
      <c r="F244" s="290">
        <v>665</v>
      </c>
      <c r="G244" s="290">
        <v>389808</v>
      </c>
    </row>
    <row r="245" spans="2:7" s="285" customFormat="1" x14ac:dyDescent="0.25">
      <c r="B245" s="152" t="s">
        <v>168</v>
      </c>
      <c r="C245" s="290">
        <v>26669</v>
      </c>
      <c r="D245" s="290">
        <v>2128</v>
      </c>
      <c r="E245" s="290">
        <v>24541</v>
      </c>
      <c r="F245" s="290">
        <v>0</v>
      </c>
      <c r="G245" s="290">
        <v>26669</v>
      </c>
    </row>
    <row r="246" spans="2:7" s="285" customFormat="1" x14ac:dyDescent="0.25">
      <c r="B246" s="152" t="s">
        <v>143</v>
      </c>
      <c r="C246" s="290">
        <v>988250</v>
      </c>
      <c r="D246" s="290">
        <v>153995</v>
      </c>
      <c r="E246" s="290">
        <v>834255</v>
      </c>
      <c r="F246" s="290">
        <v>183</v>
      </c>
      <c r="G246" s="290">
        <v>988067</v>
      </c>
    </row>
    <row r="247" spans="2:7" s="285" customFormat="1" x14ac:dyDescent="0.25">
      <c r="B247" s="152"/>
      <c r="C247" s="290"/>
      <c r="D247" s="290"/>
      <c r="E247" s="290"/>
      <c r="F247" s="290"/>
      <c r="G247" s="290"/>
    </row>
    <row r="248" spans="2:7" s="285" customFormat="1" x14ac:dyDescent="0.25">
      <c r="B248" s="292" t="s">
        <v>516</v>
      </c>
      <c r="C248" s="290" t="s">
        <v>516</v>
      </c>
      <c r="D248" s="290" t="s">
        <v>516</v>
      </c>
      <c r="E248" s="290" t="s">
        <v>516</v>
      </c>
      <c r="F248" s="290" t="s">
        <v>516</v>
      </c>
      <c r="G248" s="290" t="s">
        <v>516</v>
      </c>
    </row>
    <row r="249" spans="2:7" s="285" customFormat="1" x14ac:dyDescent="0.25">
      <c r="B249" s="289" t="s">
        <v>546</v>
      </c>
      <c r="C249" s="290">
        <v>20049</v>
      </c>
      <c r="D249" s="290">
        <v>122</v>
      </c>
      <c r="E249" s="290">
        <v>19927</v>
      </c>
      <c r="F249" s="290">
        <v>1428</v>
      </c>
      <c r="G249" s="290">
        <v>18621</v>
      </c>
    </row>
    <row r="250" spans="2:7" s="285" customFormat="1" x14ac:dyDescent="0.25">
      <c r="B250" s="152" t="s">
        <v>170</v>
      </c>
      <c r="C250" s="290">
        <v>2755</v>
      </c>
      <c r="D250" s="290">
        <v>-38</v>
      </c>
      <c r="E250" s="290">
        <v>2793</v>
      </c>
      <c r="F250" s="290">
        <v>0</v>
      </c>
      <c r="G250" s="290">
        <v>2755</v>
      </c>
    </row>
    <row r="251" spans="2:7" s="285" customFormat="1" x14ac:dyDescent="0.25">
      <c r="B251" s="152" t="s">
        <v>171</v>
      </c>
      <c r="C251" s="290">
        <v>395</v>
      </c>
      <c r="D251" s="290">
        <v>31</v>
      </c>
      <c r="E251" s="290">
        <v>364</v>
      </c>
      <c r="F251" s="290">
        <v>0</v>
      </c>
      <c r="G251" s="290">
        <v>395</v>
      </c>
    </row>
    <row r="252" spans="2:7" s="285" customFormat="1" x14ac:dyDescent="0.25">
      <c r="B252" s="152" t="s">
        <v>172</v>
      </c>
      <c r="C252" s="290">
        <v>202</v>
      </c>
      <c r="D252" s="290">
        <v>-9</v>
      </c>
      <c r="E252" s="290">
        <v>211</v>
      </c>
      <c r="F252" s="290">
        <v>0</v>
      </c>
      <c r="G252" s="290">
        <v>202</v>
      </c>
    </row>
    <row r="253" spans="2:7" s="285" customFormat="1" x14ac:dyDescent="0.25">
      <c r="B253" s="152" t="s">
        <v>173</v>
      </c>
      <c r="C253" s="290">
        <v>532</v>
      </c>
      <c r="D253" s="290">
        <v>-66</v>
      </c>
      <c r="E253" s="290">
        <v>598</v>
      </c>
      <c r="F253" s="290">
        <v>0</v>
      </c>
      <c r="G253" s="290">
        <v>532</v>
      </c>
    </row>
    <row r="254" spans="2:7" s="285" customFormat="1" x14ac:dyDescent="0.25">
      <c r="B254" s="152" t="s">
        <v>174</v>
      </c>
      <c r="C254" s="290">
        <v>412</v>
      </c>
      <c r="D254" s="290">
        <v>123</v>
      </c>
      <c r="E254" s="290">
        <v>289</v>
      </c>
      <c r="F254" s="290">
        <v>0</v>
      </c>
      <c r="G254" s="290">
        <v>412</v>
      </c>
    </row>
    <row r="255" spans="2:7" s="285" customFormat="1" x14ac:dyDescent="0.25">
      <c r="B255" s="152" t="s">
        <v>143</v>
      </c>
      <c r="C255" s="290">
        <v>15753</v>
      </c>
      <c r="D255" s="290">
        <v>81</v>
      </c>
      <c r="E255" s="290">
        <v>15672</v>
      </c>
      <c r="F255" s="290">
        <v>1428</v>
      </c>
      <c r="G255" s="290">
        <v>14325</v>
      </c>
    </row>
    <row r="256" spans="2:7" s="285" customFormat="1" x14ac:dyDescent="0.25">
      <c r="B256" s="152"/>
      <c r="C256" s="290"/>
      <c r="D256" s="290"/>
      <c r="E256" s="290"/>
      <c r="F256" s="290"/>
      <c r="G256" s="290"/>
    </row>
    <row r="257" spans="2:7" s="285" customFormat="1" x14ac:dyDescent="0.25">
      <c r="B257" s="291" t="s">
        <v>516</v>
      </c>
      <c r="C257" s="290" t="s">
        <v>516</v>
      </c>
      <c r="D257" s="290" t="s">
        <v>516</v>
      </c>
      <c r="E257" s="290" t="s">
        <v>516</v>
      </c>
      <c r="F257" s="290" t="s">
        <v>516</v>
      </c>
      <c r="G257" s="290" t="s">
        <v>516</v>
      </c>
    </row>
    <row r="258" spans="2:7" s="285" customFormat="1" x14ac:dyDescent="0.25">
      <c r="B258" s="289" t="s">
        <v>547</v>
      </c>
      <c r="C258" s="290">
        <v>154939</v>
      </c>
      <c r="D258" s="290">
        <v>16911</v>
      </c>
      <c r="E258" s="290">
        <v>138028</v>
      </c>
      <c r="F258" s="290">
        <v>0</v>
      </c>
      <c r="G258" s="290">
        <v>154939</v>
      </c>
    </row>
    <row r="259" spans="2:7" s="285" customFormat="1" x14ac:dyDescent="0.25">
      <c r="B259" s="152" t="s">
        <v>176</v>
      </c>
      <c r="C259" s="290">
        <v>5611</v>
      </c>
      <c r="D259" s="290">
        <v>414</v>
      </c>
      <c r="E259" s="290">
        <v>5197</v>
      </c>
      <c r="F259" s="290">
        <v>0</v>
      </c>
      <c r="G259" s="290">
        <v>5611</v>
      </c>
    </row>
    <row r="260" spans="2:7" s="285" customFormat="1" x14ac:dyDescent="0.25">
      <c r="B260" s="152" t="s">
        <v>177</v>
      </c>
      <c r="C260" s="290">
        <v>4314</v>
      </c>
      <c r="D260" s="290">
        <v>413</v>
      </c>
      <c r="E260" s="290">
        <v>3901</v>
      </c>
      <c r="F260" s="290">
        <v>0</v>
      </c>
      <c r="G260" s="290">
        <v>4314</v>
      </c>
    </row>
    <row r="261" spans="2:7" s="285" customFormat="1" x14ac:dyDescent="0.25">
      <c r="B261" s="152" t="s">
        <v>178</v>
      </c>
      <c r="C261" s="290">
        <v>425</v>
      </c>
      <c r="D261" s="290">
        <v>10</v>
      </c>
      <c r="E261" s="290">
        <v>415</v>
      </c>
      <c r="F261" s="290">
        <v>0</v>
      </c>
      <c r="G261" s="290">
        <v>425</v>
      </c>
    </row>
    <row r="262" spans="2:7" s="285" customFormat="1" x14ac:dyDescent="0.25">
      <c r="B262" s="152" t="s">
        <v>179</v>
      </c>
      <c r="C262" s="290">
        <v>25168</v>
      </c>
      <c r="D262" s="290">
        <v>3239</v>
      </c>
      <c r="E262" s="290">
        <v>21929</v>
      </c>
      <c r="F262" s="290">
        <v>0</v>
      </c>
      <c r="G262" s="290">
        <v>25168</v>
      </c>
    </row>
    <row r="263" spans="2:7" s="285" customFormat="1" x14ac:dyDescent="0.25">
      <c r="B263" s="152" t="s">
        <v>744</v>
      </c>
      <c r="C263" s="290">
        <v>16708</v>
      </c>
      <c r="D263" s="290">
        <v>1485</v>
      </c>
      <c r="E263" s="290">
        <v>15223</v>
      </c>
      <c r="F263" s="290">
        <v>0</v>
      </c>
      <c r="G263" s="290">
        <v>16708</v>
      </c>
    </row>
    <row r="264" spans="2:7" s="285" customFormat="1" x14ac:dyDescent="0.25">
      <c r="B264" s="152" t="s">
        <v>740</v>
      </c>
      <c r="C264" s="290">
        <v>102713</v>
      </c>
      <c r="D264" s="290">
        <v>11350</v>
      </c>
      <c r="E264" s="290">
        <v>91363</v>
      </c>
      <c r="F264" s="290">
        <v>0</v>
      </c>
      <c r="G264" s="290">
        <v>102713</v>
      </c>
    </row>
    <row r="265" spans="2:7" s="285" customFormat="1" x14ac:dyDescent="0.25">
      <c r="B265" s="152"/>
      <c r="C265" s="290"/>
      <c r="D265" s="290"/>
      <c r="E265" s="290"/>
      <c r="F265" s="290"/>
      <c r="G265" s="290"/>
    </row>
    <row r="266" spans="2:7" s="285" customFormat="1" x14ac:dyDescent="0.25">
      <c r="B266" s="291" t="s">
        <v>516</v>
      </c>
      <c r="C266" s="290" t="s">
        <v>516</v>
      </c>
      <c r="D266" s="290" t="s">
        <v>516</v>
      </c>
      <c r="E266" s="290" t="s">
        <v>516</v>
      </c>
      <c r="F266" s="290" t="s">
        <v>516</v>
      </c>
      <c r="G266" s="290" t="s">
        <v>516</v>
      </c>
    </row>
    <row r="267" spans="2:7" s="285" customFormat="1" x14ac:dyDescent="0.25">
      <c r="B267" s="289" t="s">
        <v>548</v>
      </c>
      <c r="C267" s="290">
        <v>46969</v>
      </c>
      <c r="D267" s="290">
        <v>-2777</v>
      </c>
      <c r="E267" s="290">
        <v>49746</v>
      </c>
      <c r="F267" s="290">
        <v>5878</v>
      </c>
      <c r="G267" s="290">
        <v>41091</v>
      </c>
    </row>
    <row r="268" spans="2:7" s="285" customFormat="1" x14ac:dyDescent="0.25">
      <c r="B268" s="152" t="s">
        <v>182</v>
      </c>
      <c r="C268" s="290">
        <v>495</v>
      </c>
      <c r="D268" s="290">
        <v>6</v>
      </c>
      <c r="E268" s="290">
        <v>489</v>
      </c>
      <c r="F268" s="290">
        <v>0</v>
      </c>
      <c r="G268" s="290">
        <v>495</v>
      </c>
    </row>
    <row r="269" spans="2:7" s="285" customFormat="1" x14ac:dyDescent="0.25">
      <c r="B269" s="152" t="s">
        <v>183</v>
      </c>
      <c r="C269" s="290">
        <v>112</v>
      </c>
      <c r="D269" s="290">
        <v>-9</v>
      </c>
      <c r="E269" s="290">
        <v>121</v>
      </c>
      <c r="F269" s="290">
        <v>0</v>
      </c>
      <c r="G269" s="290">
        <v>112</v>
      </c>
    </row>
    <row r="270" spans="2:7" s="285" customFormat="1" x14ac:dyDescent="0.25">
      <c r="B270" s="152" t="s">
        <v>184</v>
      </c>
      <c r="C270" s="290">
        <v>215</v>
      </c>
      <c r="D270" s="290">
        <v>-15</v>
      </c>
      <c r="E270" s="290">
        <v>230</v>
      </c>
      <c r="F270" s="290">
        <v>0</v>
      </c>
      <c r="G270" s="290">
        <v>215</v>
      </c>
    </row>
    <row r="271" spans="2:7" s="285" customFormat="1" x14ac:dyDescent="0.25">
      <c r="B271" s="152" t="s">
        <v>185</v>
      </c>
      <c r="C271" s="290">
        <v>856</v>
      </c>
      <c r="D271" s="290">
        <v>-77</v>
      </c>
      <c r="E271" s="290">
        <v>933</v>
      </c>
      <c r="F271" s="290">
        <v>0</v>
      </c>
      <c r="G271" s="290">
        <v>856</v>
      </c>
    </row>
    <row r="272" spans="2:7" s="285" customFormat="1" x14ac:dyDescent="0.25">
      <c r="B272" s="152" t="s">
        <v>186</v>
      </c>
      <c r="C272" s="290">
        <v>2238</v>
      </c>
      <c r="D272" s="290">
        <v>-40</v>
      </c>
      <c r="E272" s="290">
        <v>2278</v>
      </c>
      <c r="F272" s="290">
        <v>0</v>
      </c>
      <c r="G272" s="290">
        <v>2238</v>
      </c>
    </row>
    <row r="273" spans="2:7" s="285" customFormat="1" x14ac:dyDescent="0.25">
      <c r="B273" s="152" t="s">
        <v>187</v>
      </c>
      <c r="C273" s="290">
        <v>907</v>
      </c>
      <c r="D273" s="290">
        <v>15</v>
      </c>
      <c r="E273" s="290">
        <v>892</v>
      </c>
      <c r="F273" s="290">
        <v>0</v>
      </c>
      <c r="G273" s="290">
        <v>907</v>
      </c>
    </row>
    <row r="274" spans="2:7" s="285" customFormat="1" x14ac:dyDescent="0.25">
      <c r="B274" s="152" t="s">
        <v>188</v>
      </c>
      <c r="C274" s="290">
        <v>659</v>
      </c>
      <c r="D274" s="290">
        <v>-27</v>
      </c>
      <c r="E274" s="290">
        <v>686</v>
      </c>
      <c r="F274" s="290">
        <v>0</v>
      </c>
      <c r="G274" s="290">
        <v>659</v>
      </c>
    </row>
    <row r="275" spans="2:7" s="285" customFormat="1" x14ac:dyDescent="0.25">
      <c r="B275" s="152" t="s">
        <v>190</v>
      </c>
      <c r="C275" s="290">
        <v>318</v>
      </c>
      <c r="D275" s="290">
        <v>68</v>
      </c>
      <c r="E275" s="290">
        <v>250</v>
      </c>
      <c r="F275" s="290">
        <v>0</v>
      </c>
      <c r="G275" s="290">
        <v>318</v>
      </c>
    </row>
    <row r="276" spans="2:7" s="285" customFormat="1" x14ac:dyDescent="0.25">
      <c r="B276" s="152" t="s">
        <v>191</v>
      </c>
      <c r="C276" s="290">
        <v>2070</v>
      </c>
      <c r="D276" s="290">
        <v>-18</v>
      </c>
      <c r="E276" s="290">
        <v>2088</v>
      </c>
      <c r="F276" s="290">
        <v>1604</v>
      </c>
      <c r="G276" s="290">
        <v>466</v>
      </c>
    </row>
    <row r="277" spans="2:7" s="285" customFormat="1" x14ac:dyDescent="0.25">
      <c r="B277" s="152" t="s">
        <v>192</v>
      </c>
      <c r="C277" s="290">
        <v>6030</v>
      </c>
      <c r="D277" s="290">
        <v>-72</v>
      </c>
      <c r="E277" s="290">
        <v>6102</v>
      </c>
      <c r="F277" s="290">
        <v>252</v>
      </c>
      <c r="G277" s="290">
        <v>5778</v>
      </c>
    </row>
    <row r="278" spans="2:7" s="285" customFormat="1" x14ac:dyDescent="0.25">
      <c r="B278" s="152" t="s">
        <v>193</v>
      </c>
      <c r="C278" s="290">
        <v>1802</v>
      </c>
      <c r="D278" s="290">
        <v>-47</v>
      </c>
      <c r="E278" s="290">
        <v>1849</v>
      </c>
      <c r="F278" s="290">
        <v>0</v>
      </c>
      <c r="G278" s="290">
        <v>1802</v>
      </c>
    </row>
    <row r="279" spans="2:7" s="285" customFormat="1" x14ac:dyDescent="0.25">
      <c r="B279" s="152" t="s">
        <v>143</v>
      </c>
      <c r="C279" s="290">
        <v>31267</v>
      </c>
      <c r="D279" s="290">
        <v>-2561</v>
      </c>
      <c r="E279" s="290">
        <v>33828</v>
      </c>
      <c r="F279" s="290">
        <v>4022</v>
      </c>
      <c r="G279" s="290">
        <v>27245</v>
      </c>
    </row>
    <row r="280" spans="2:7" s="285" customFormat="1" x14ac:dyDescent="0.25">
      <c r="B280" s="152"/>
      <c r="C280" s="290"/>
      <c r="D280" s="290"/>
      <c r="E280" s="290"/>
      <c r="F280" s="290"/>
      <c r="G280" s="290"/>
    </row>
    <row r="281" spans="2:7" s="285" customFormat="1" x14ac:dyDescent="0.25">
      <c r="B281" s="292" t="s">
        <v>516</v>
      </c>
      <c r="C281" s="290" t="s">
        <v>516</v>
      </c>
      <c r="D281" s="290" t="s">
        <v>516</v>
      </c>
      <c r="E281" s="290" t="s">
        <v>516</v>
      </c>
      <c r="F281" s="290" t="s">
        <v>516</v>
      </c>
      <c r="G281" s="290" t="s">
        <v>516</v>
      </c>
    </row>
    <row r="282" spans="2:7" s="285" customFormat="1" x14ac:dyDescent="0.25">
      <c r="B282" s="289" t="s">
        <v>549</v>
      </c>
      <c r="C282" s="290">
        <v>14776</v>
      </c>
      <c r="D282" s="290">
        <v>15</v>
      </c>
      <c r="E282" s="290">
        <v>14761</v>
      </c>
      <c r="F282" s="290">
        <v>1096</v>
      </c>
      <c r="G282" s="290">
        <v>13680</v>
      </c>
    </row>
    <row r="283" spans="2:7" s="285" customFormat="1" x14ac:dyDescent="0.25">
      <c r="B283" s="152" t="s">
        <v>195</v>
      </c>
      <c r="C283" s="290">
        <v>2449</v>
      </c>
      <c r="D283" s="290">
        <v>-57</v>
      </c>
      <c r="E283" s="290">
        <v>2506</v>
      </c>
      <c r="F283" s="290">
        <v>0</v>
      </c>
      <c r="G283" s="290">
        <v>2449</v>
      </c>
    </row>
    <row r="284" spans="2:7" s="285" customFormat="1" x14ac:dyDescent="0.25">
      <c r="B284" s="152" t="s">
        <v>143</v>
      </c>
      <c r="C284" s="290">
        <v>12327</v>
      </c>
      <c r="D284" s="290">
        <v>72</v>
      </c>
      <c r="E284" s="290">
        <v>12255</v>
      </c>
      <c r="F284" s="290">
        <v>1096</v>
      </c>
      <c r="G284" s="290">
        <v>11231</v>
      </c>
    </row>
    <row r="285" spans="2:7" s="285" customFormat="1" x14ac:dyDescent="0.25">
      <c r="B285" s="152"/>
      <c r="C285" s="290"/>
      <c r="D285" s="290"/>
      <c r="E285" s="290"/>
      <c r="F285" s="290"/>
      <c r="G285" s="290"/>
    </row>
    <row r="286" spans="2:7" s="285" customFormat="1" x14ac:dyDescent="0.25">
      <c r="B286" s="292" t="s">
        <v>516</v>
      </c>
      <c r="C286" s="290" t="s">
        <v>516</v>
      </c>
      <c r="D286" s="290" t="s">
        <v>516</v>
      </c>
      <c r="E286" s="290" t="s">
        <v>516</v>
      </c>
      <c r="F286" s="290" t="s">
        <v>516</v>
      </c>
      <c r="G286" s="290" t="s">
        <v>516</v>
      </c>
    </row>
    <row r="287" spans="2:7" s="285" customFormat="1" x14ac:dyDescent="0.25">
      <c r="B287" s="289" t="s">
        <v>550</v>
      </c>
      <c r="C287" s="290">
        <v>8482</v>
      </c>
      <c r="D287" s="290">
        <v>-388</v>
      </c>
      <c r="E287" s="290">
        <v>8870</v>
      </c>
      <c r="F287" s="290">
        <v>1191</v>
      </c>
      <c r="G287" s="290">
        <v>7291</v>
      </c>
    </row>
    <row r="288" spans="2:7" s="285" customFormat="1" x14ac:dyDescent="0.25">
      <c r="B288" s="152" t="s">
        <v>197</v>
      </c>
      <c r="C288" s="290">
        <v>1217</v>
      </c>
      <c r="D288" s="290">
        <v>-20</v>
      </c>
      <c r="E288" s="290">
        <v>1237</v>
      </c>
      <c r="F288" s="290">
        <v>0</v>
      </c>
      <c r="G288" s="290">
        <v>1217</v>
      </c>
    </row>
    <row r="289" spans="2:7" s="285" customFormat="1" x14ac:dyDescent="0.25">
      <c r="B289" s="152" t="s">
        <v>143</v>
      </c>
      <c r="C289" s="290">
        <v>7265</v>
      </c>
      <c r="D289" s="290">
        <v>-368</v>
      </c>
      <c r="E289" s="290">
        <v>7633</v>
      </c>
      <c r="F289" s="290">
        <v>1191</v>
      </c>
      <c r="G289" s="290">
        <v>6074</v>
      </c>
    </row>
    <row r="290" spans="2:7" s="285" customFormat="1" x14ac:dyDescent="0.25">
      <c r="B290" s="152"/>
      <c r="C290" s="290"/>
      <c r="D290" s="290"/>
      <c r="E290" s="290"/>
      <c r="F290" s="290"/>
      <c r="G290" s="290"/>
    </row>
    <row r="291" spans="2:7" s="285" customFormat="1" x14ac:dyDescent="0.25">
      <c r="B291" s="289" t="s">
        <v>516</v>
      </c>
      <c r="C291" s="290" t="s">
        <v>516</v>
      </c>
      <c r="D291" s="290" t="s">
        <v>516</v>
      </c>
      <c r="E291" s="290" t="s">
        <v>516</v>
      </c>
      <c r="F291" s="290" t="s">
        <v>516</v>
      </c>
      <c r="G291" s="290" t="s">
        <v>516</v>
      </c>
    </row>
    <row r="292" spans="2:7" s="285" customFormat="1" x14ac:dyDescent="0.25">
      <c r="B292" s="289" t="s">
        <v>745</v>
      </c>
      <c r="C292" s="290">
        <v>357247</v>
      </c>
      <c r="D292" s="290">
        <v>60200</v>
      </c>
      <c r="E292" s="290">
        <v>297047</v>
      </c>
      <c r="F292" s="290">
        <v>1099</v>
      </c>
      <c r="G292" s="290">
        <v>356148</v>
      </c>
    </row>
    <row r="293" spans="2:7" s="285" customFormat="1" x14ac:dyDescent="0.25">
      <c r="B293" s="152" t="s">
        <v>199</v>
      </c>
      <c r="C293" s="290">
        <v>1937</v>
      </c>
      <c r="D293" s="290">
        <v>127</v>
      </c>
      <c r="E293" s="290">
        <v>1810</v>
      </c>
      <c r="F293" s="290">
        <v>0</v>
      </c>
      <c r="G293" s="290">
        <v>1937</v>
      </c>
    </row>
    <row r="294" spans="2:7" s="285" customFormat="1" x14ac:dyDescent="0.25">
      <c r="B294" s="152" t="s">
        <v>200</v>
      </c>
      <c r="C294" s="290">
        <v>40750</v>
      </c>
      <c r="D294" s="290">
        <v>12008</v>
      </c>
      <c r="E294" s="290">
        <v>28742</v>
      </c>
      <c r="F294" s="290">
        <v>0</v>
      </c>
      <c r="G294" s="290">
        <v>40750</v>
      </c>
    </row>
    <row r="295" spans="2:7" s="285" customFormat="1" x14ac:dyDescent="0.25">
      <c r="B295" s="152" t="s">
        <v>201</v>
      </c>
      <c r="C295" s="290">
        <v>21368</v>
      </c>
      <c r="D295" s="290">
        <v>2810</v>
      </c>
      <c r="E295" s="290">
        <v>18558</v>
      </c>
      <c r="F295" s="290">
        <v>0</v>
      </c>
      <c r="G295" s="290">
        <v>21368</v>
      </c>
    </row>
    <row r="296" spans="2:7" s="285" customFormat="1" x14ac:dyDescent="0.25">
      <c r="B296" s="152" t="s">
        <v>202</v>
      </c>
      <c r="C296" s="290">
        <v>10094</v>
      </c>
      <c r="D296" s="290">
        <v>6016</v>
      </c>
      <c r="E296" s="290">
        <v>4078</v>
      </c>
      <c r="F296" s="290">
        <v>0</v>
      </c>
      <c r="G296" s="290">
        <v>10094</v>
      </c>
    </row>
    <row r="297" spans="2:7" s="285" customFormat="1" x14ac:dyDescent="0.25">
      <c r="B297" s="152" t="s">
        <v>203</v>
      </c>
      <c r="C297" s="290">
        <v>18255</v>
      </c>
      <c r="D297" s="290">
        <v>9526</v>
      </c>
      <c r="E297" s="290">
        <v>8729</v>
      </c>
      <c r="F297" s="290">
        <v>0</v>
      </c>
      <c r="G297" s="290">
        <v>18255</v>
      </c>
    </row>
    <row r="298" spans="2:7" s="285" customFormat="1" x14ac:dyDescent="0.25">
      <c r="B298" s="152" t="s">
        <v>204</v>
      </c>
      <c r="C298" s="290">
        <v>1611</v>
      </c>
      <c r="D298" s="290">
        <v>513</v>
      </c>
      <c r="E298" s="290">
        <v>1098</v>
      </c>
      <c r="F298" s="290">
        <v>0</v>
      </c>
      <c r="G298" s="290">
        <v>1611</v>
      </c>
    </row>
    <row r="299" spans="2:7" s="285" customFormat="1" x14ac:dyDescent="0.25">
      <c r="B299" s="152" t="s">
        <v>205</v>
      </c>
      <c r="C299" s="290">
        <v>15655</v>
      </c>
      <c r="D299" s="290">
        <v>1729</v>
      </c>
      <c r="E299" s="290">
        <v>13926</v>
      </c>
      <c r="F299" s="290">
        <v>0</v>
      </c>
      <c r="G299" s="290">
        <v>15655</v>
      </c>
    </row>
    <row r="300" spans="2:7" s="285" customFormat="1" x14ac:dyDescent="0.25">
      <c r="B300" s="152" t="s">
        <v>206</v>
      </c>
      <c r="C300" s="290">
        <v>23993</v>
      </c>
      <c r="D300" s="290">
        <v>3876</v>
      </c>
      <c r="E300" s="290">
        <v>20117</v>
      </c>
      <c r="F300" s="290">
        <v>0</v>
      </c>
      <c r="G300" s="290">
        <v>23993</v>
      </c>
    </row>
    <row r="301" spans="2:7" s="285" customFormat="1" x14ac:dyDescent="0.25">
      <c r="B301" s="152" t="s">
        <v>207</v>
      </c>
      <c r="C301" s="290">
        <v>6205</v>
      </c>
      <c r="D301" s="290">
        <v>1104</v>
      </c>
      <c r="E301" s="290">
        <v>5101</v>
      </c>
      <c r="F301" s="290">
        <v>0</v>
      </c>
      <c r="G301" s="290">
        <v>6205</v>
      </c>
    </row>
    <row r="302" spans="2:7" s="285" customFormat="1" x14ac:dyDescent="0.25">
      <c r="B302" s="152" t="s">
        <v>208</v>
      </c>
      <c r="C302" s="290">
        <v>12882</v>
      </c>
      <c r="D302" s="290">
        <v>3479</v>
      </c>
      <c r="E302" s="290">
        <v>9403</v>
      </c>
      <c r="F302" s="290">
        <v>0</v>
      </c>
      <c r="G302" s="290">
        <v>12882</v>
      </c>
    </row>
    <row r="303" spans="2:7" s="285" customFormat="1" x14ac:dyDescent="0.25">
      <c r="B303" s="152" t="s">
        <v>209</v>
      </c>
      <c r="C303" s="290">
        <v>1878</v>
      </c>
      <c r="D303" s="290">
        <v>415</v>
      </c>
      <c r="E303" s="290">
        <v>1463</v>
      </c>
      <c r="F303" s="290">
        <v>0</v>
      </c>
      <c r="G303" s="290">
        <v>1878</v>
      </c>
    </row>
    <row r="304" spans="2:7" s="285" customFormat="1" x14ac:dyDescent="0.25">
      <c r="B304" s="152" t="s">
        <v>210</v>
      </c>
      <c r="C304" s="290">
        <v>14928</v>
      </c>
      <c r="D304" s="290">
        <v>2558</v>
      </c>
      <c r="E304" s="290">
        <v>12370</v>
      </c>
      <c r="F304" s="290">
        <v>0</v>
      </c>
      <c r="G304" s="290">
        <v>14928</v>
      </c>
    </row>
    <row r="305" spans="2:7" s="285" customFormat="1" x14ac:dyDescent="0.25">
      <c r="B305" s="152" t="s">
        <v>211</v>
      </c>
      <c r="C305" s="290">
        <v>17777</v>
      </c>
      <c r="D305" s="290">
        <v>3826</v>
      </c>
      <c r="E305" s="290">
        <v>13951</v>
      </c>
      <c r="F305" s="290">
        <v>0</v>
      </c>
      <c r="G305" s="290">
        <v>17777</v>
      </c>
    </row>
    <row r="306" spans="2:7" s="285" customFormat="1" x14ac:dyDescent="0.25">
      <c r="B306" s="152" t="s">
        <v>212</v>
      </c>
      <c r="C306" s="290">
        <v>4154</v>
      </c>
      <c r="D306" s="290">
        <v>698</v>
      </c>
      <c r="E306" s="290">
        <v>3456</v>
      </c>
      <c r="F306" s="290">
        <v>0</v>
      </c>
      <c r="G306" s="290">
        <v>4154</v>
      </c>
    </row>
    <row r="307" spans="2:7" s="285" customFormat="1" x14ac:dyDescent="0.25">
      <c r="B307" s="152" t="s">
        <v>740</v>
      </c>
      <c r="C307" s="290">
        <v>165760</v>
      </c>
      <c r="D307" s="290">
        <v>11515</v>
      </c>
      <c r="E307" s="290">
        <v>154245</v>
      </c>
      <c r="F307" s="290">
        <v>1099</v>
      </c>
      <c r="G307" s="290">
        <v>164661</v>
      </c>
    </row>
    <row r="308" spans="2:7" s="285" customFormat="1" x14ac:dyDescent="0.25">
      <c r="B308" s="152"/>
      <c r="C308" s="290"/>
      <c r="D308" s="290"/>
      <c r="E308" s="290"/>
      <c r="F308" s="290"/>
      <c r="G308" s="290"/>
    </row>
    <row r="309" spans="2:7" s="285" customFormat="1" x14ac:dyDescent="0.25">
      <c r="B309" s="291" t="s">
        <v>516</v>
      </c>
      <c r="C309" s="290" t="s">
        <v>516</v>
      </c>
      <c r="D309" s="290" t="s">
        <v>516</v>
      </c>
      <c r="E309" s="290" t="s">
        <v>516</v>
      </c>
      <c r="F309" s="290" t="s">
        <v>516</v>
      </c>
      <c r="G309" s="290" t="s">
        <v>516</v>
      </c>
    </row>
    <row r="310" spans="2:7" s="285" customFormat="1" x14ac:dyDescent="0.25">
      <c r="B310" s="289" t="s">
        <v>552</v>
      </c>
      <c r="C310" s="290">
        <v>735148</v>
      </c>
      <c r="D310" s="290">
        <v>116394</v>
      </c>
      <c r="E310" s="290">
        <v>618754</v>
      </c>
      <c r="F310" s="290">
        <v>258</v>
      </c>
      <c r="G310" s="290">
        <v>734890</v>
      </c>
    </row>
    <row r="311" spans="2:7" s="285" customFormat="1" x14ac:dyDescent="0.25">
      <c r="B311" s="152" t="s">
        <v>746</v>
      </c>
      <c r="C311" s="290">
        <v>54437</v>
      </c>
      <c r="D311" s="290">
        <v>10580</v>
      </c>
      <c r="E311" s="290">
        <v>43857</v>
      </c>
      <c r="F311" s="290">
        <v>5</v>
      </c>
      <c r="G311" s="290">
        <v>54432</v>
      </c>
    </row>
    <row r="312" spans="2:7" s="285" customFormat="1" x14ac:dyDescent="0.25">
      <c r="B312" s="293" t="s">
        <v>215</v>
      </c>
      <c r="C312" s="290">
        <v>185837</v>
      </c>
      <c r="D312" s="290">
        <v>31532</v>
      </c>
      <c r="E312" s="290">
        <v>154305</v>
      </c>
      <c r="F312" s="290">
        <v>29</v>
      </c>
      <c r="G312" s="290">
        <v>185808</v>
      </c>
    </row>
    <row r="313" spans="2:7" s="285" customFormat="1" x14ac:dyDescent="0.25">
      <c r="B313" s="293" t="s">
        <v>747</v>
      </c>
      <c r="C313" s="290">
        <v>32412</v>
      </c>
      <c r="D313" s="290">
        <v>32412</v>
      </c>
      <c r="E313" s="290">
        <v>0</v>
      </c>
      <c r="F313" s="290">
        <v>0</v>
      </c>
      <c r="G313" s="290">
        <v>32412</v>
      </c>
    </row>
    <row r="314" spans="2:7" s="285" customFormat="1" x14ac:dyDescent="0.25">
      <c r="B314" s="152" t="s">
        <v>218</v>
      </c>
      <c r="C314" s="290">
        <v>87871</v>
      </c>
      <c r="D314" s="290">
        <v>25573</v>
      </c>
      <c r="E314" s="290">
        <v>62298</v>
      </c>
      <c r="F314" s="290">
        <v>45</v>
      </c>
      <c r="G314" s="290">
        <v>87826</v>
      </c>
    </row>
    <row r="315" spans="2:7" s="285" customFormat="1" x14ac:dyDescent="0.25">
      <c r="B315" s="152" t="s">
        <v>219</v>
      </c>
      <c r="C315" s="290">
        <v>6520</v>
      </c>
      <c r="D315" s="290">
        <v>243</v>
      </c>
      <c r="E315" s="290">
        <v>6277</v>
      </c>
      <c r="F315" s="290">
        <v>0</v>
      </c>
      <c r="G315" s="290">
        <v>6520</v>
      </c>
    </row>
    <row r="316" spans="2:7" s="285" customFormat="1" x14ac:dyDescent="0.25">
      <c r="B316" s="152" t="s">
        <v>220</v>
      </c>
      <c r="C316" s="290">
        <v>6756</v>
      </c>
      <c r="D316" s="290">
        <v>287</v>
      </c>
      <c r="E316" s="290">
        <v>6469</v>
      </c>
      <c r="F316" s="290">
        <v>0</v>
      </c>
      <c r="G316" s="290">
        <v>6756</v>
      </c>
    </row>
    <row r="317" spans="2:7" s="285" customFormat="1" x14ac:dyDescent="0.25">
      <c r="B317" s="152" t="s">
        <v>740</v>
      </c>
      <c r="C317" s="290">
        <v>361315</v>
      </c>
      <c r="D317" s="290">
        <v>15767</v>
      </c>
      <c r="E317" s="290">
        <v>345548</v>
      </c>
      <c r="F317" s="290">
        <v>179</v>
      </c>
      <c r="G317" s="290">
        <v>361136</v>
      </c>
    </row>
    <row r="318" spans="2:7" s="285" customFormat="1" x14ac:dyDescent="0.25">
      <c r="B318" s="152"/>
      <c r="C318" s="290"/>
      <c r="D318" s="290"/>
      <c r="E318" s="290"/>
      <c r="F318" s="290"/>
      <c r="G318" s="290"/>
    </row>
    <row r="319" spans="2:7" s="285" customFormat="1" x14ac:dyDescent="0.25">
      <c r="B319" s="291" t="s">
        <v>516</v>
      </c>
      <c r="C319" s="290" t="s">
        <v>516</v>
      </c>
      <c r="D319" s="290" t="s">
        <v>516</v>
      </c>
      <c r="E319" s="290" t="s">
        <v>516</v>
      </c>
      <c r="F319" s="290" t="s">
        <v>516</v>
      </c>
      <c r="G319" s="290" t="s">
        <v>516</v>
      </c>
    </row>
    <row r="320" spans="2:7" s="285" customFormat="1" x14ac:dyDescent="0.25">
      <c r="B320" s="289" t="s">
        <v>553</v>
      </c>
      <c r="C320" s="290">
        <v>296499</v>
      </c>
      <c r="D320" s="290">
        <v>21012</v>
      </c>
      <c r="E320" s="290">
        <v>275487</v>
      </c>
      <c r="F320" s="290">
        <v>1078</v>
      </c>
      <c r="G320" s="290">
        <v>295421</v>
      </c>
    </row>
    <row r="321" spans="2:7" s="285" customFormat="1" x14ac:dyDescent="0.25">
      <c r="B321" s="152" t="s">
        <v>222</v>
      </c>
      <c r="C321" s="290">
        <v>195713</v>
      </c>
      <c r="D321" s="290">
        <v>14337</v>
      </c>
      <c r="E321" s="290">
        <v>181376</v>
      </c>
      <c r="F321" s="290">
        <v>1078</v>
      </c>
      <c r="G321" s="290">
        <v>194635</v>
      </c>
    </row>
    <row r="322" spans="2:7" s="285" customFormat="1" x14ac:dyDescent="0.25">
      <c r="B322" s="152" t="s">
        <v>143</v>
      </c>
      <c r="C322" s="290">
        <v>100786</v>
      </c>
      <c r="D322" s="290">
        <v>6675</v>
      </c>
      <c r="E322" s="290">
        <v>94111</v>
      </c>
      <c r="F322" s="290">
        <v>0</v>
      </c>
      <c r="G322" s="290">
        <v>100786</v>
      </c>
    </row>
    <row r="323" spans="2:7" s="285" customFormat="1" x14ac:dyDescent="0.25">
      <c r="B323" s="152"/>
      <c r="C323" s="290"/>
      <c r="D323" s="290"/>
      <c r="E323" s="290"/>
      <c r="F323" s="290"/>
      <c r="G323" s="290"/>
    </row>
    <row r="324" spans="2:7" s="285" customFormat="1" x14ac:dyDescent="0.25">
      <c r="B324" s="291" t="s">
        <v>516</v>
      </c>
      <c r="C324" s="290" t="s">
        <v>516</v>
      </c>
      <c r="D324" s="290" t="s">
        <v>516</v>
      </c>
      <c r="E324" s="290" t="s">
        <v>516</v>
      </c>
      <c r="F324" s="290" t="s">
        <v>516</v>
      </c>
      <c r="G324" s="290" t="s">
        <v>516</v>
      </c>
    </row>
    <row r="325" spans="2:7" s="285" customFormat="1" x14ac:dyDescent="0.25">
      <c r="B325" s="289" t="s">
        <v>554</v>
      </c>
      <c r="C325" s="290">
        <v>41330</v>
      </c>
      <c r="D325" s="290">
        <v>529</v>
      </c>
      <c r="E325" s="290">
        <v>40801</v>
      </c>
      <c r="F325" s="290">
        <v>0</v>
      </c>
      <c r="G325" s="290">
        <v>41330</v>
      </c>
    </row>
    <row r="326" spans="2:7" s="285" customFormat="1" x14ac:dyDescent="0.25">
      <c r="B326" s="152" t="s">
        <v>224</v>
      </c>
      <c r="C326" s="290">
        <v>1166</v>
      </c>
      <c r="D326" s="290">
        <v>53</v>
      </c>
      <c r="E326" s="290">
        <v>1113</v>
      </c>
      <c r="F326" s="290">
        <v>0</v>
      </c>
      <c r="G326" s="290">
        <v>1166</v>
      </c>
    </row>
    <row r="327" spans="2:7" s="285" customFormat="1" x14ac:dyDescent="0.25">
      <c r="B327" s="152" t="s">
        <v>225</v>
      </c>
      <c r="C327" s="290">
        <v>714</v>
      </c>
      <c r="D327" s="290">
        <v>12</v>
      </c>
      <c r="E327" s="290">
        <v>702</v>
      </c>
      <c r="F327" s="290">
        <v>0</v>
      </c>
      <c r="G327" s="290">
        <v>714</v>
      </c>
    </row>
    <row r="328" spans="2:7" s="285" customFormat="1" x14ac:dyDescent="0.25">
      <c r="B328" s="152" t="s">
        <v>226</v>
      </c>
      <c r="C328" s="290">
        <v>2229</v>
      </c>
      <c r="D328" s="290">
        <v>-16</v>
      </c>
      <c r="E328" s="290">
        <v>2245</v>
      </c>
      <c r="F328" s="290">
        <v>0</v>
      </c>
      <c r="G328" s="290">
        <v>2229</v>
      </c>
    </row>
    <row r="329" spans="2:7" s="285" customFormat="1" x14ac:dyDescent="0.25">
      <c r="B329" s="152" t="s">
        <v>139</v>
      </c>
      <c r="C329" s="290">
        <v>508</v>
      </c>
      <c r="D329" s="290">
        <v>22</v>
      </c>
      <c r="E329" s="290">
        <v>486</v>
      </c>
      <c r="F329" s="290">
        <v>0</v>
      </c>
      <c r="G329" s="290">
        <v>508</v>
      </c>
    </row>
    <row r="330" spans="2:7" s="285" customFormat="1" x14ac:dyDescent="0.25">
      <c r="B330" s="152" t="s">
        <v>227</v>
      </c>
      <c r="C330" s="290">
        <v>1311</v>
      </c>
      <c r="D330" s="290">
        <v>-14</v>
      </c>
      <c r="E330" s="290">
        <v>1325</v>
      </c>
      <c r="F330" s="290">
        <v>0</v>
      </c>
      <c r="G330" s="290">
        <v>1311</v>
      </c>
    </row>
    <row r="331" spans="2:7" s="285" customFormat="1" x14ac:dyDescent="0.25">
      <c r="B331" s="152" t="s">
        <v>228</v>
      </c>
      <c r="C331" s="290">
        <v>120</v>
      </c>
      <c r="D331" s="290">
        <v>-14</v>
      </c>
      <c r="E331" s="290">
        <v>134</v>
      </c>
      <c r="F331" s="290">
        <v>0</v>
      </c>
      <c r="G331" s="290">
        <v>120</v>
      </c>
    </row>
    <row r="332" spans="2:7" s="285" customFormat="1" x14ac:dyDescent="0.25">
      <c r="B332" s="152" t="s">
        <v>229</v>
      </c>
      <c r="C332" s="290">
        <v>2893</v>
      </c>
      <c r="D332" s="290">
        <v>125</v>
      </c>
      <c r="E332" s="290">
        <v>2768</v>
      </c>
      <c r="F332" s="290">
        <v>0</v>
      </c>
      <c r="G332" s="290">
        <v>2893</v>
      </c>
    </row>
    <row r="333" spans="2:7" s="285" customFormat="1" x14ac:dyDescent="0.25">
      <c r="B333" s="152" t="s">
        <v>230</v>
      </c>
      <c r="C333" s="290">
        <v>508</v>
      </c>
      <c r="D333" s="290">
        <v>6</v>
      </c>
      <c r="E333" s="290">
        <v>502</v>
      </c>
      <c r="F333" s="290">
        <v>0</v>
      </c>
      <c r="G333" s="290">
        <v>508</v>
      </c>
    </row>
    <row r="334" spans="2:7" s="285" customFormat="1" x14ac:dyDescent="0.25">
      <c r="B334" s="152" t="s">
        <v>143</v>
      </c>
      <c r="C334" s="290">
        <v>31881</v>
      </c>
      <c r="D334" s="290">
        <v>355</v>
      </c>
      <c r="E334" s="290">
        <v>31526</v>
      </c>
      <c r="F334" s="290">
        <v>0</v>
      </c>
      <c r="G334" s="290">
        <v>31881</v>
      </c>
    </row>
    <row r="335" spans="2:7" s="285" customFormat="1" x14ac:dyDescent="0.25">
      <c r="B335" s="152"/>
      <c r="C335" s="290"/>
      <c r="D335" s="290"/>
      <c r="E335" s="290"/>
      <c r="F335" s="290"/>
      <c r="G335" s="290"/>
    </row>
    <row r="336" spans="2:7" s="285" customFormat="1" x14ac:dyDescent="0.25">
      <c r="B336" s="291" t="s">
        <v>516</v>
      </c>
      <c r="C336" s="290" t="s">
        <v>516</v>
      </c>
      <c r="D336" s="290" t="s">
        <v>516</v>
      </c>
      <c r="E336" s="290" t="s">
        <v>516</v>
      </c>
      <c r="F336" s="290" t="s">
        <v>516</v>
      </c>
      <c r="G336" s="290" t="s">
        <v>516</v>
      </c>
    </row>
    <row r="337" spans="2:7" s="285" customFormat="1" x14ac:dyDescent="0.25">
      <c r="B337" s="289" t="s">
        <v>555</v>
      </c>
      <c r="C337" s="290">
        <v>8772</v>
      </c>
      <c r="D337" s="290">
        <v>407</v>
      </c>
      <c r="E337" s="290">
        <v>8365</v>
      </c>
      <c r="F337" s="290">
        <v>1744</v>
      </c>
      <c r="G337" s="290">
        <v>7028</v>
      </c>
    </row>
    <row r="338" spans="2:7" s="285" customFormat="1" x14ac:dyDescent="0.25">
      <c r="B338" s="152" t="s">
        <v>232</v>
      </c>
      <c r="C338" s="290">
        <v>940</v>
      </c>
      <c r="D338" s="290">
        <v>-56</v>
      </c>
      <c r="E338" s="290">
        <v>996</v>
      </c>
      <c r="F338" s="290">
        <v>0</v>
      </c>
      <c r="G338" s="290">
        <v>940</v>
      </c>
    </row>
    <row r="339" spans="2:7" s="285" customFormat="1" x14ac:dyDescent="0.25">
      <c r="B339" s="152" t="s">
        <v>143</v>
      </c>
      <c r="C339" s="290">
        <v>7832</v>
      </c>
      <c r="D339" s="290">
        <v>463</v>
      </c>
      <c r="E339" s="290">
        <v>7369</v>
      </c>
      <c r="F339" s="290">
        <v>1744</v>
      </c>
      <c r="G339" s="290">
        <v>6088</v>
      </c>
    </row>
    <row r="340" spans="2:7" s="285" customFormat="1" x14ac:dyDescent="0.25">
      <c r="B340" s="152"/>
      <c r="C340" s="290"/>
      <c r="D340" s="290"/>
      <c r="E340" s="290"/>
      <c r="F340" s="290"/>
      <c r="G340" s="290"/>
    </row>
    <row r="341" spans="2:7" s="285" customFormat="1" x14ac:dyDescent="0.25">
      <c r="B341" s="291" t="s">
        <v>516</v>
      </c>
      <c r="C341" s="290" t="s">
        <v>516</v>
      </c>
      <c r="D341" s="290" t="s">
        <v>516</v>
      </c>
      <c r="E341" s="290" t="s">
        <v>516</v>
      </c>
      <c r="F341" s="290" t="s">
        <v>516</v>
      </c>
      <c r="G341" s="290" t="s">
        <v>516</v>
      </c>
    </row>
    <row r="342" spans="2:7" s="285" customFormat="1" x14ac:dyDescent="0.25">
      <c r="B342" s="289" t="s">
        <v>556</v>
      </c>
      <c r="C342" s="290">
        <v>19570</v>
      </c>
      <c r="D342" s="290">
        <v>346</v>
      </c>
      <c r="E342" s="290">
        <v>19224</v>
      </c>
      <c r="F342" s="290">
        <v>1610</v>
      </c>
      <c r="G342" s="290">
        <v>17960</v>
      </c>
    </row>
    <row r="343" spans="2:7" s="285" customFormat="1" x14ac:dyDescent="0.25">
      <c r="B343" s="152" t="s">
        <v>234</v>
      </c>
      <c r="C343" s="290">
        <v>791</v>
      </c>
      <c r="D343" s="290">
        <v>-52</v>
      </c>
      <c r="E343" s="290">
        <v>843</v>
      </c>
      <c r="F343" s="290">
        <v>29</v>
      </c>
      <c r="G343" s="290">
        <v>762</v>
      </c>
    </row>
    <row r="344" spans="2:7" s="285" customFormat="1" x14ac:dyDescent="0.25">
      <c r="B344" s="152" t="s">
        <v>235</v>
      </c>
      <c r="C344" s="290">
        <v>338</v>
      </c>
      <c r="D344" s="290">
        <v>-14</v>
      </c>
      <c r="E344" s="290">
        <v>352</v>
      </c>
      <c r="F344" s="290">
        <v>0</v>
      </c>
      <c r="G344" s="290">
        <v>338</v>
      </c>
    </row>
    <row r="345" spans="2:7" s="285" customFormat="1" x14ac:dyDescent="0.25">
      <c r="B345" s="152" t="s">
        <v>748</v>
      </c>
      <c r="C345" s="290">
        <v>2998</v>
      </c>
      <c r="D345" s="290">
        <v>-51</v>
      </c>
      <c r="E345" s="290">
        <v>3049</v>
      </c>
      <c r="F345" s="290">
        <v>0</v>
      </c>
      <c r="G345" s="290">
        <v>2998</v>
      </c>
    </row>
    <row r="346" spans="2:7" s="285" customFormat="1" x14ac:dyDescent="0.25">
      <c r="B346" s="152" t="s">
        <v>740</v>
      </c>
      <c r="C346" s="290">
        <v>15443</v>
      </c>
      <c r="D346" s="290">
        <v>463</v>
      </c>
      <c r="E346" s="290">
        <v>14980</v>
      </c>
      <c r="F346" s="290">
        <v>1581</v>
      </c>
      <c r="G346" s="290">
        <v>13862</v>
      </c>
    </row>
    <row r="347" spans="2:7" s="285" customFormat="1" x14ac:dyDescent="0.25">
      <c r="B347" s="152"/>
      <c r="C347" s="290"/>
      <c r="D347" s="290"/>
      <c r="E347" s="290"/>
      <c r="F347" s="290"/>
      <c r="G347" s="290"/>
    </row>
    <row r="348" spans="2:7" s="285" customFormat="1" x14ac:dyDescent="0.25">
      <c r="B348" s="291" t="s">
        <v>516</v>
      </c>
      <c r="C348" s="290" t="s">
        <v>516</v>
      </c>
      <c r="D348" s="290" t="s">
        <v>516</v>
      </c>
      <c r="E348" s="290" t="s">
        <v>516</v>
      </c>
      <c r="F348" s="290" t="s">
        <v>516</v>
      </c>
      <c r="G348" s="290" t="s">
        <v>516</v>
      </c>
    </row>
    <row r="349" spans="2:7" s="285" customFormat="1" x14ac:dyDescent="0.25">
      <c r="B349" s="289" t="s">
        <v>557</v>
      </c>
      <c r="C349" s="290">
        <v>387414</v>
      </c>
      <c r="D349" s="290">
        <v>64581</v>
      </c>
      <c r="E349" s="290">
        <v>322833</v>
      </c>
      <c r="F349" s="290">
        <v>208</v>
      </c>
      <c r="G349" s="290">
        <v>387206</v>
      </c>
    </row>
    <row r="350" spans="2:7" s="285" customFormat="1" x14ac:dyDescent="0.25">
      <c r="B350" s="152" t="s">
        <v>238</v>
      </c>
      <c r="C350" s="290">
        <v>1623</v>
      </c>
      <c r="D350" s="290">
        <v>120</v>
      </c>
      <c r="E350" s="290">
        <v>1503</v>
      </c>
      <c r="F350" s="290">
        <v>0</v>
      </c>
      <c r="G350" s="290">
        <v>1623</v>
      </c>
    </row>
    <row r="351" spans="2:7" s="285" customFormat="1" x14ac:dyDescent="0.25">
      <c r="B351" s="152" t="s">
        <v>239</v>
      </c>
      <c r="C351" s="290">
        <v>57006</v>
      </c>
      <c r="D351" s="290">
        <v>7460</v>
      </c>
      <c r="E351" s="290">
        <v>49546</v>
      </c>
      <c r="F351" s="290">
        <v>43</v>
      </c>
      <c r="G351" s="290">
        <v>56963</v>
      </c>
    </row>
    <row r="352" spans="2:7" s="285" customFormat="1" x14ac:dyDescent="0.25">
      <c r="B352" s="152" t="s">
        <v>240</v>
      </c>
      <c r="C352" s="290">
        <v>1202</v>
      </c>
      <c r="D352" s="290">
        <v>31</v>
      </c>
      <c r="E352" s="290">
        <v>1171</v>
      </c>
      <c r="F352" s="290">
        <v>0</v>
      </c>
      <c r="G352" s="290">
        <v>1202</v>
      </c>
    </row>
    <row r="353" spans="2:7" s="285" customFormat="1" x14ac:dyDescent="0.25">
      <c r="B353" s="152" t="s">
        <v>241</v>
      </c>
      <c r="C353" s="290">
        <v>3927</v>
      </c>
      <c r="D353" s="290">
        <v>91</v>
      </c>
      <c r="E353" s="290">
        <v>3836</v>
      </c>
      <c r="F353" s="290">
        <v>0</v>
      </c>
      <c r="G353" s="290">
        <v>3927</v>
      </c>
    </row>
    <row r="354" spans="2:7" s="285" customFormat="1" x14ac:dyDescent="0.25">
      <c r="B354" s="152" t="s">
        <v>242</v>
      </c>
      <c r="C354" s="290">
        <v>2453</v>
      </c>
      <c r="D354" s="290">
        <v>55</v>
      </c>
      <c r="E354" s="290">
        <v>2398</v>
      </c>
      <c r="F354" s="290">
        <v>0</v>
      </c>
      <c r="G354" s="290">
        <v>2453</v>
      </c>
    </row>
    <row r="355" spans="2:7" s="285" customFormat="1" x14ac:dyDescent="0.25">
      <c r="B355" s="152" t="s">
        <v>243</v>
      </c>
      <c r="C355" s="290">
        <v>13360</v>
      </c>
      <c r="D355" s="290">
        <v>754</v>
      </c>
      <c r="E355" s="290">
        <v>12606</v>
      </c>
      <c r="F355" s="290">
        <v>46</v>
      </c>
      <c r="G355" s="290">
        <v>13314</v>
      </c>
    </row>
    <row r="356" spans="2:7" s="285" customFormat="1" x14ac:dyDescent="0.25">
      <c r="B356" s="152" t="s">
        <v>143</v>
      </c>
      <c r="C356" s="290">
        <v>307843</v>
      </c>
      <c r="D356" s="290">
        <v>56070</v>
      </c>
      <c r="E356" s="290">
        <v>251773</v>
      </c>
      <c r="F356" s="290">
        <v>119</v>
      </c>
      <c r="G356" s="290">
        <v>307724</v>
      </c>
    </row>
    <row r="357" spans="2:7" s="285" customFormat="1" x14ac:dyDescent="0.25">
      <c r="B357" s="152"/>
      <c r="C357" s="290"/>
      <c r="D357" s="290"/>
      <c r="E357" s="290"/>
      <c r="F357" s="290"/>
      <c r="G357" s="290"/>
    </row>
    <row r="358" spans="2:7" s="285" customFormat="1" x14ac:dyDescent="0.25">
      <c r="B358" s="291" t="s">
        <v>516</v>
      </c>
      <c r="C358" s="290" t="s">
        <v>516</v>
      </c>
      <c r="D358" s="290" t="s">
        <v>516</v>
      </c>
      <c r="E358" s="290" t="s">
        <v>516</v>
      </c>
      <c r="F358" s="290" t="s">
        <v>516</v>
      </c>
      <c r="G358" s="290" t="s">
        <v>516</v>
      </c>
    </row>
    <row r="359" spans="2:7" s="285" customFormat="1" x14ac:dyDescent="0.25">
      <c r="B359" s="289" t="s">
        <v>749</v>
      </c>
      <c r="C359" s="290">
        <v>360421</v>
      </c>
      <c r="D359" s="290">
        <v>29118</v>
      </c>
      <c r="E359" s="290">
        <v>331303</v>
      </c>
      <c r="F359" s="290">
        <v>5634</v>
      </c>
      <c r="G359" s="290">
        <v>354787</v>
      </c>
    </row>
    <row r="360" spans="2:7" s="285" customFormat="1" x14ac:dyDescent="0.25">
      <c r="B360" s="152" t="s">
        <v>245</v>
      </c>
      <c r="C360" s="290">
        <v>5273</v>
      </c>
      <c r="D360" s="290">
        <v>781</v>
      </c>
      <c r="E360" s="290">
        <v>4492</v>
      </c>
      <c r="F360" s="290">
        <v>5</v>
      </c>
      <c r="G360" s="290">
        <v>5268</v>
      </c>
    </row>
    <row r="361" spans="2:7" s="285" customFormat="1" x14ac:dyDescent="0.25">
      <c r="B361" s="152" t="s">
        <v>246</v>
      </c>
      <c r="C361" s="290">
        <v>1810</v>
      </c>
      <c r="D361" s="290">
        <v>77</v>
      </c>
      <c r="E361" s="290">
        <v>1733</v>
      </c>
      <c r="F361" s="290">
        <v>0</v>
      </c>
      <c r="G361" s="290">
        <v>1810</v>
      </c>
    </row>
    <row r="362" spans="2:7" s="285" customFormat="1" x14ac:dyDescent="0.25">
      <c r="B362" s="152" t="s">
        <v>247</v>
      </c>
      <c r="C362" s="290">
        <v>484</v>
      </c>
      <c r="D362" s="290">
        <v>32</v>
      </c>
      <c r="E362" s="290">
        <v>452</v>
      </c>
      <c r="F362" s="290">
        <v>0</v>
      </c>
      <c r="G362" s="290">
        <v>484</v>
      </c>
    </row>
    <row r="363" spans="2:7" s="285" customFormat="1" x14ac:dyDescent="0.25">
      <c r="B363" s="152" t="s">
        <v>248</v>
      </c>
      <c r="C363" s="290">
        <v>61549</v>
      </c>
      <c r="D363" s="290">
        <v>5234</v>
      </c>
      <c r="E363" s="290">
        <v>56315</v>
      </c>
      <c r="F363" s="290">
        <v>193</v>
      </c>
      <c r="G363" s="290">
        <v>61356</v>
      </c>
    </row>
    <row r="364" spans="2:7" s="285" customFormat="1" x14ac:dyDescent="0.25">
      <c r="B364" s="152" t="s">
        <v>249</v>
      </c>
      <c r="C364" s="290">
        <v>558</v>
      </c>
      <c r="D364" s="290">
        <v>52</v>
      </c>
      <c r="E364" s="290">
        <v>506</v>
      </c>
      <c r="F364" s="290">
        <v>0</v>
      </c>
      <c r="G364" s="290">
        <v>558</v>
      </c>
    </row>
    <row r="365" spans="2:7" s="285" customFormat="1" x14ac:dyDescent="0.25">
      <c r="B365" s="152" t="s">
        <v>740</v>
      </c>
      <c r="C365" s="290">
        <v>290747</v>
      </c>
      <c r="D365" s="290">
        <v>22942</v>
      </c>
      <c r="E365" s="290">
        <v>267805</v>
      </c>
      <c r="F365" s="290">
        <v>5436</v>
      </c>
      <c r="G365" s="290">
        <v>285311</v>
      </c>
    </row>
    <row r="366" spans="2:7" s="285" customFormat="1" x14ac:dyDescent="0.25">
      <c r="B366" s="152"/>
      <c r="C366" s="290"/>
      <c r="D366" s="290"/>
      <c r="E366" s="290"/>
      <c r="F366" s="290"/>
      <c r="G366" s="290"/>
    </row>
    <row r="367" spans="2:7" s="285" customFormat="1" x14ac:dyDescent="0.25">
      <c r="B367" s="291" t="s">
        <v>516</v>
      </c>
      <c r="C367" s="290" t="s">
        <v>516</v>
      </c>
      <c r="D367" s="290" t="s">
        <v>516</v>
      </c>
      <c r="E367" s="290" t="s">
        <v>516</v>
      </c>
      <c r="F367" s="290" t="s">
        <v>516</v>
      </c>
      <c r="G367" s="290" t="s">
        <v>516</v>
      </c>
    </row>
    <row r="368" spans="2:7" s="285" customFormat="1" x14ac:dyDescent="0.25">
      <c r="B368" s="289" t="s">
        <v>559</v>
      </c>
      <c r="C368" s="290">
        <v>158598</v>
      </c>
      <c r="D368" s="290">
        <v>12280</v>
      </c>
      <c r="E368" s="290">
        <v>146318</v>
      </c>
      <c r="F368" s="290">
        <v>2014</v>
      </c>
      <c r="G368" s="290">
        <v>156584</v>
      </c>
    </row>
    <row r="369" spans="2:7" s="285" customFormat="1" x14ac:dyDescent="0.25">
      <c r="B369" s="152" t="s">
        <v>750</v>
      </c>
      <c r="C369" s="290">
        <v>6728</v>
      </c>
      <c r="D369" s="290">
        <v>6728</v>
      </c>
      <c r="E369" s="290">
        <v>0</v>
      </c>
      <c r="F369" s="290">
        <v>0</v>
      </c>
      <c r="G369" s="290">
        <v>6728</v>
      </c>
    </row>
    <row r="370" spans="2:7" s="285" customFormat="1" x14ac:dyDescent="0.25">
      <c r="B370" s="152" t="s">
        <v>252</v>
      </c>
      <c r="C370" s="290">
        <v>829</v>
      </c>
      <c r="D370" s="290">
        <v>12</v>
      </c>
      <c r="E370" s="290">
        <v>817</v>
      </c>
      <c r="F370" s="290">
        <v>0</v>
      </c>
      <c r="G370" s="290">
        <v>829</v>
      </c>
    </row>
    <row r="371" spans="2:7" s="285" customFormat="1" x14ac:dyDescent="0.25">
      <c r="B371" s="152" t="s">
        <v>253</v>
      </c>
      <c r="C371" s="290">
        <v>303</v>
      </c>
      <c r="D371" s="290">
        <v>-52</v>
      </c>
      <c r="E371" s="290">
        <v>355</v>
      </c>
      <c r="F371" s="290">
        <v>0</v>
      </c>
      <c r="G371" s="290">
        <v>303</v>
      </c>
    </row>
    <row r="372" spans="2:7" s="285" customFormat="1" x14ac:dyDescent="0.25">
      <c r="B372" s="152" t="s">
        <v>254</v>
      </c>
      <c r="C372" s="290">
        <v>2090</v>
      </c>
      <c r="D372" s="290">
        <v>94</v>
      </c>
      <c r="E372" s="290">
        <v>1996</v>
      </c>
      <c r="F372" s="290">
        <v>0</v>
      </c>
      <c r="G372" s="290">
        <v>2090</v>
      </c>
    </row>
    <row r="373" spans="2:7" s="285" customFormat="1" x14ac:dyDescent="0.25">
      <c r="B373" s="152" t="s">
        <v>255</v>
      </c>
      <c r="C373" s="290">
        <v>16504</v>
      </c>
      <c r="D373" s="290">
        <v>911</v>
      </c>
      <c r="E373" s="290">
        <v>15593</v>
      </c>
      <c r="F373" s="290">
        <v>22</v>
      </c>
      <c r="G373" s="290">
        <v>16482</v>
      </c>
    </row>
    <row r="374" spans="2:7" s="285" customFormat="1" x14ac:dyDescent="0.25">
      <c r="B374" s="291" t="s">
        <v>143</v>
      </c>
      <c r="C374" s="290">
        <v>132144</v>
      </c>
      <c r="D374" s="290">
        <v>4587</v>
      </c>
      <c r="E374" s="290">
        <v>127557</v>
      </c>
      <c r="F374" s="290">
        <v>1992</v>
      </c>
      <c r="G374" s="290">
        <v>130152</v>
      </c>
    </row>
    <row r="375" spans="2:7" s="285" customFormat="1" x14ac:dyDescent="0.25">
      <c r="B375" s="291"/>
      <c r="C375" s="290"/>
      <c r="D375" s="290"/>
      <c r="E375" s="290"/>
      <c r="F375" s="290"/>
      <c r="G375" s="290"/>
    </row>
    <row r="376" spans="2:7" s="285" customFormat="1" x14ac:dyDescent="0.25">
      <c r="B376" s="289" t="s">
        <v>516</v>
      </c>
      <c r="C376" s="290" t="s">
        <v>516</v>
      </c>
      <c r="D376" s="290" t="s">
        <v>516</v>
      </c>
      <c r="E376" s="290" t="s">
        <v>516</v>
      </c>
      <c r="F376" s="290" t="s">
        <v>516</v>
      </c>
      <c r="G376" s="290" t="s">
        <v>516</v>
      </c>
    </row>
    <row r="377" spans="2:7" s="285" customFormat="1" x14ac:dyDescent="0.25">
      <c r="B377" s="156" t="s">
        <v>751</v>
      </c>
      <c r="C377" s="290">
        <v>2812130</v>
      </c>
      <c r="D377" s="290">
        <v>315673</v>
      </c>
      <c r="E377" s="290">
        <v>2496457</v>
      </c>
      <c r="F377" s="290">
        <v>9704</v>
      </c>
      <c r="G377" s="290">
        <v>2802426</v>
      </c>
    </row>
    <row r="378" spans="2:7" s="285" customFormat="1" x14ac:dyDescent="0.25">
      <c r="B378" s="152" t="s">
        <v>257</v>
      </c>
      <c r="C378" s="290">
        <v>38031</v>
      </c>
      <c r="D378" s="290">
        <v>2269</v>
      </c>
      <c r="E378" s="290">
        <v>35762</v>
      </c>
      <c r="F378" s="290">
        <v>0</v>
      </c>
      <c r="G378" s="290">
        <v>38031</v>
      </c>
    </row>
    <row r="379" spans="2:7" s="285" customFormat="1" x14ac:dyDescent="0.25">
      <c r="B379" s="152" t="s">
        <v>258</v>
      </c>
      <c r="C379" s="290">
        <v>2924</v>
      </c>
      <c r="D379" s="290">
        <v>411</v>
      </c>
      <c r="E379" s="290">
        <v>2513</v>
      </c>
      <c r="F379" s="290">
        <v>0</v>
      </c>
      <c r="G379" s="290">
        <v>2924</v>
      </c>
    </row>
    <row r="380" spans="2:7" s="285" customFormat="1" x14ac:dyDescent="0.25">
      <c r="B380" s="152" t="s">
        <v>259</v>
      </c>
      <c r="C380" s="290">
        <v>6039</v>
      </c>
      <c r="D380" s="290">
        <v>411</v>
      </c>
      <c r="E380" s="290">
        <v>5628</v>
      </c>
      <c r="F380" s="290">
        <v>0</v>
      </c>
      <c r="G380" s="290">
        <v>6039</v>
      </c>
    </row>
    <row r="381" spans="2:7" s="285" customFormat="1" x14ac:dyDescent="0.25">
      <c r="B381" s="152" t="s">
        <v>260</v>
      </c>
      <c r="C381" s="290">
        <v>3194</v>
      </c>
      <c r="D381" s="290">
        <v>139</v>
      </c>
      <c r="E381" s="290">
        <v>3055</v>
      </c>
      <c r="F381" s="290">
        <v>0</v>
      </c>
      <c r="G381" s="290">
        <v>3194</v>
      </c>
    </row>
    <row r="382" spans="2:7" s="285" customFormat="1" x14ac:dyDescent="0.25">
      <c r="B382" s="152" t="s">
        <v>752</v>
      </c>
      <c r="C382" s="290">
        <v>50635</v>
      </c>
      <c r="D382" s="290">
        <v>3859</v>
      </c>
      <c r="E382" s="290">
        <v>46776</v>
      </c>
      <c r="F382" s="290">
        <v>0</v>
      </c>
      <c r="G382" s="290">
        <v>50635</v>
      </c>
    </row>
    <row r="383" spans="2:7" s="285" customFormat="1" x14ac:dyDescent="0.25">
      <c r="B383" s="152" t="s">
        <v>262</v>
      </c>
      <c r="C383" s="290">
        <v>45411</v>
      </c>
      <c r="D383" s="290">
        <v>5125</v>
      </c>
      <c r="E383" s="290">
        <v>40286</v>
      </c>
      <c r="F383" s="290">
        <v>0</v>
      </c>
      <c r="G383" s="290">
        <v>45411</v>
      </c>
    </row>
    <row r="384" spans="2:7" s="285" customFormat="1" x14ac:dyDescent="0.25">
      <c r="B384" s="152" t="s">
        <v>753</v>
      </c>
      <c r="C384" s="290">
        <v>70420</v>
      </c>
      <c r="D384" s="290">
        <v>24711</v>
      </c>
      <c r="E384" s="290">
        <v>45709</v>
      </c>
      <c r="F384" s="290">
        <v>0</v>
      </c>
      <c r="G384" s="290">
        <v>70420</v>
      </c>
    </row>
    <row r="385" spans="2:7" s="285" customFormat="1" x14ac:dyDescent="0.25">
      <c r="B385" s="152" t="s">
        <v>264</v>
      </c>
      <c r="C385" s="290">
        <v>2150</v>
      </c>
      <c r="D385" s="290">
        <v>-175</v>
      </c>
      <c r="E385" s="290">
        <v>2325</v>
      </c>
      <c r="F385" s="290">
        <v>0</v>
      </c>
      <c r="G385" s="290">
        <v>2150</v>
      </c>
    </row>
    <row r="386" spans="2:7" s="285" customFormat="1" x14ac:dyDescent="0.25">
      <c r="B386" s="152" t="s">
        <v>265</v>
      </c>
      <c r="C386" s="290">
        <v>13250</v>
      </c>
      <c r="D386" s="290">
        <v>2005</v>
      </c>
      <c r="E386" s="290">
        <v>11245</v>
      </c>
      <c r="F386" s="290">
        <v>0</v>
      </c>
      <c r="G386" s="290">
        <v>13250</v>
      </c>
    </row>
    <row r="387" spans="2:7" s="285" customFormat="1" x14ac:dyDescent="0.25">
      <c r="B387" s="152" t="s">
        <v>266</v>
      </c>
      <c r="C387" s="290">
        <v>947</v>
      </c>
      <c r="D387" s="290">
        <v>28</v>
      </c>
      <c r="E387" s="290">
        <v>919</v>
      </c>
      <c r="F387" s="290">
        <v>0</v>
      </c>
      <c r="G387" s="290">
        <v>947</v>
      </c>
    </row>
    <row r="388" spans="2:7" s="285" customFormat="1" x14ac:dyDescent="0.25">
      <c r="B388" s="152" t="s">
        <v>754</v>
      </c>
      <c r="C388" s="290">
        <v>239722</v>
      </c>
      <c r="D388" s="290">
        <v>15055</v>
      </c>
      <c r="E388" s="290">
        <v>224667</v>
      </c>
      <c r="F388" s="290">
        <v>0</v>
      </c>
      <c r="G388" s="290">
        <v>239722</v>
      </c>
    </row>
    <row r="389" spans="2:7" s="285" customFormat="1" x14ac:dyDescent="0.25">
      <c r="B389" s="152" t="s">
        <v>268</v>
      </c>
      <c r="C389" s="290">
        <v>23633</v>
      </c>
      <c r="D389" s="290">
        <v>1889</v>
      </c>
      <c r="E389" s="290">
        <v>21744</v>
      </c>
      <c r="F389" s="290">
        <v>0</v>
      </c>
      <c r="G389" s="290">
        <v>23633</v>
      </c>
    </row>
    <row r="390" spans="2:7" s="285" customFormat="1" x14ac:dyDescent="0.25">
      <c r="B390" s="152" t="s">
        <v>755</v>
      </c>
      <c r="C390" s="290">
        <v>76236</v>
      </c>
      <c r="D390" s="290">
        <v>15727</v>
      </c>
      <c r="E390" s="290">
        <v>60509</v>
      </c>
      <c r="F390" s="290">
        <v>18</v>
      </c>
      <c r="G390" s="290">
        <v>76218</v>
      </c>
    </row>
    <row r="391" spans="2:7" s="285" customFormat="1" x14ac:dyDescent="0.25">
      <c r="B391" s="152" t="s">
        <v>270</v>
      </c>
      <c r="C391" s="290">
        <v>87</v>
      </c>
      <c r="D391" s="290">
        <v>1</v>
      </c>
      <c r="E391" s="290">
        <v>86</v>
      </c>
      <c r="F391" s="290">
        <v>0</v>
      </c>
      <c r="G391" s="290">
        <v>87</v>
      </c>
    </row>
    <row r="392" spans="2:7" s="285" customFormat="1" x14ac:dyDescent="0.25">
      <c r="B392" s="152" t="s">
        <v>756</v>
      </c>
      <c r="C392" s="290">
        <v>0</v>
      </c>
      <c r="D392" s="290">
        <v>-18</v>
      </c>
      <c r="E392" s="290">
        <v>18</v>
      </c>
      <c r="F392" s="290">
        <v>0</v>
      </c>
      <c r="G392" s="290">
        <v>0</v>
      </c>
    </row>
    <row r="393" spans="2:7" s="285" customFormat="1" x14ac:dyDescent="0.25">
      <c r="B393" s="152" t="s">
        <v>271</v>
      </c>
      <c r="C393" s="290">
        <v>12922</v>
      </c>
      <c r="D393" s="290">
        <v>578</v>
      </c>
      <c r="E393" s="290">
        <v>12344</v>
      </c>
      <c r="F393" s="290">
        <v>0</v>
      </c>
      <c r="G393" s="290">
        <v>12922</v>
      </c>
    </row>
    <row r="394" spans="2:7" s="285" customFormat="1" x14ac:dyDescent="0.25">
      <c r="B394" s="152" t="s">
        <v>272</v>
      </c>
      <c r="C394" s="290">
        <v>847</v>
      </c>
      <c r="D394" s="290">
        <v>9</v>
      </c>
      <c r="E394" s="290">
        <v>838</v>
      </c>
      <c r="F394" s="290">
        <v>0</v>
      </c>
      <c r="G394" s="290">
        <v>847</v>
      </c>
    </row>
    <row r="395" spans="2:7" s="285" customFormat="1" x14ac:dyDescent="0.25">
      <c r="B395" s="152" t="s">
        <v>757</v>
      </c>
      <c r="C395" s="290">
        <v>490947</v>
      </c>
      <c r="D395" s="290">
        <v>91439</v>
      </c>
      <c r="E395" s="290">
        <v>399508</v>
      </c>
      <c r="F395" s="290">
        <v>2936</v>
      </c>
      <c r="G395" s="290">
        <v>488011</v>
      </c>
    </row>
    <row r="396" spans="2:7" s="285" customFormat="1" x14ac:dyDescent="0.25">
      <c r="B396" s="152" t="s">
        <v>758</v>
      </c>
      <c r="C396" s="290">
        <v>93988</v>
      </c>
      <c r="D396" s="290">
        <v>6210</v>
      </c>
      <c r="E396" s="290">
        <v>87778</v>
      </c>
      <c r="F396" s="290">
        <v>0</v>
      </c>
      <c r="G396" s="290">
        <v>93988</v>
      </c>
    </row>
    <row r="397" spans="2:7" s="285" customFormat="1" x14ac:dyDescent="0.25">
      <c r="B397" s="152" t="s">
        <v>759</v>
      </c>
      <c r="C397" s="290">
        <v>114284</v>
      </c>
      <c r="D397" s="290">
        <v>7118</v>
      </c>
      <c r="E397" s="290">
        <v>107166</v>
      </c>
      <c r="F397" s="290">
        <v>0</v>
      </c>
      <c r="G397" s="290">
        <v>114284</v>
      </c>
    </row>
    <row r="398" spans="2:7" s="285" customFormat="1" x14ac:dyDescent="0.25">
      <c r="B398" s="152" t="s">
        <v>276</v>
      </c>
      <c r="C398" s="290">
        <v>31523</v>
      </c>
      <c r="D398" s="290">
        <v>2162</v>
      </c>
      <c r="E398" s="290">
        <v>29361</v>
      </c>
      <c r="F398" s="290">
        <v>12</v>
      </c>
      <c r="G398" s="290">
        <v>31511</v>
      </c>
    </row>
    <row r="399" spans="2:7" s="285" customFormat="1" x14ac:dyDescent="0.25">
      <c r="B399" s="152" t="s">
        <v>277</v>
      </c>
      <c r="C399" s="290">
        <v>10805</v>
      </c>
      <c r="D399" s="290">
        <v>312</v>
      </c>
      <c r="E399" s="290">
        <v>10493</v>
      </c>
      <c r="F399" s="290">
        <v>0</v>
      </c>
      <c r="G399" s="290">
        <v>10805</v>
      </c>
    </row>
    <row r="400" spans="2:7" s="285" customFormat="1" x14ac:dyDescent="0.25">
      <c r="B400" s="152" t="s">
        <v>278</v>
      </c>
      <c r="C400" s="290">
        <v>14237</v>
      </c>
      <c r="D400" s="290">
        <v>428</v>
      </c>
      <c r="E400" s="290">
        <v>13809</v>
      </c>
      <c r="F400" s="290">
        <v>0</v>
      </c>
      <c r="G400" s="290">
        <v>14237</v>
      </c>
    </row>
    <row r="401" spans="2:7" s="285" customFormat="1" x14ac:dyDescent="0.25">
      <c r="B401" s="152" t="s">
        <v>279</v>
      </c>
      <c r="C401" s="290">
        <v>9074</v>
      </c>
      <c r="D401" s="290">
        <v>1937</v>
      </c>
      <c r="E401" s="290">
        <v>7137</v>
      </c>
      <c r="F401" s="290">
        <v>0</v>
      </c>
      <c r="G401" s="290">
        <v>9074</v>
      </c>
    </row>
    <row r="402" spans="2:7" s="285" customFormat="1" x14ac:dyDescent="0.25">
      <c r="B402" s="152" t="s">
        <v>760</v>
      </c>
      <c r="C402" s="290">
        <v>65109</v>
      </c>
      <c r="D402" s="290">
        <v>6197</v>
      </c>
      <c r="E402" s="290">
        <v>58912</v>
      </c>
      <c r="F402" s="290">
        <v>0</v>
      </c>
      <c r="G402" s="290">
        <v>65109</v>
      </c>
    </row>
    <row r="403" spans="2:7" s="285" customFormat="1" x14ac:dyDescent="0.25">
      <c r="B403" s="152" t="s">
        <v>282</v>
      </c>
      <c r="C403" s="290">
        <v>47691</v>
      </c>
      <c r="D403" s="290">
        <v>6168</v>
      </c>
      <c r="E403" s="290">
        <v>41523</v>
      </c>
      <c r="F403" s="290">
        <v>0</v>
      </c>
      <c r="G403" s="290">
        <v>47691</v>
      </c>
    </row>
    <row r="404" spans="2:7" s="285" customFormat="1" x14ac:dyDescent="0.25">
      <c r="B404" s="152" t="s">
        <v>283</v>
      </c>
      <c r="C404" s="290">
        <v>18143</v>
      </c>
      <c r="D404" s="290">
        <v>2924</v>
      </c>
      <c r="E404" s="290">
        <v>15219</v>
      </c>
      <c r="F404" s="290">
        <v>0</v>
      </c>
      <c r="G404" s="290">
        <v>18143</v>
      </c>
    </row>
    <row r="405" spans="2:7" s="285" customFormat="1" x14ac:dyDescent="0.25">
      <c r="B405" s="152" t="s">
        <v>761</v>
      </c>
      <c r="C405" s="290">
        <v>24341</v>
      </c>
      <c r="D405" s="290">
        <v>933</v>
      </c>
      <c r="E405" s="290">
        <v>23408</v>
      </c>
      <c r="F405" s="290">
        <v>0</v>
      </c>
      <c r="G405" s="290">
        <v>24341</v>
      </c>
    </row>
    <row r="406" spans="2:7" s="285" customFormat="1" x14ac:dyDescent="0.25">
      <c r="B406" s="152" t="s">
        <v>285</v>
      </c>
      <c r="C406" s="290">
        <v>18510</v>
      </c>
      <c r="D406" s="290">
        <v>287</v>
      </c>
      <c r="E406" s="290">
        <v>18223</v>
      </c>
      <c r="F406" s="290">
        <v>0</v>
      </c>
      <c r="G406" s="290">
        <v>18510</v>
      </c>
    </row>
    <row r="407" spans="2:7" s="285" customFormat="1" x14ac:dyDescent="0.25">
      <c r="B407" s="152" t="s">
        <v>286</v>
      </c>
      <c r="C407" s="290">
        <v>12965</v>
      </c>
      <c r="D407" s="290">
        <v>1308</v>
      </c>
      <c r="E407" s="290">
        <v>11657</v>
      </c>
      <c r="F407" s="290">
        <v>0</v>
      </c>
      <c r="G407" s="290">
        <v>12965</v>
      </c>
    </row>
    <row r="408" spans="2:7" s="285" customFormat="1" x14ac:dyDescent="0.25">
      <c r="B408" s="152" t="s">
        <v>287</v>
      </c>
      <c r="C408" s="290">
        <v>23253</v>
      </c>
      <c r="D408" s="290">
        <v>2421</v>
      </c>
      <c r="E408" s="290">
        <v>20832</v>
      </c>
      <c r="F408" s="290">
        <v>0</v>
      </c>
      <c r="G408" s="290">
        <v>23253</v>
      </c>
    </row>
    <row r="409" spans="2:7" s="285" customFormat="1" x14ac:dyDescent="0.25">
      <c r="B409" s="152" t="s">
        <v>288</v>
      </c>
      <c r="C409" s="290">
        <v>6015</v>
      </c>
      <c r="D409" s="290">
        <v>271</v>
      </c>
      <c r="E409" s="290">
        <v>5744</v>
      </c>
      <c r="F409" s="290">
        <v>0</v>
      </c>
      <c r="G409" s="290">
        <v>6015</v>
      </c>
    </row>
    <row r="410" spans="2:7" s="285" customFormat="1" x14ac:dyDescent="0.25">
      <c r="B410" s="152" t="s">
        <v>289</v>
      </c>
      <c r="C410" s="290">
        <v>22328</v>
      </c>
      <c r="D410" s="290">
        <v>8829</v>
      </c>
      <c r="E410" s="290">
        <v>13499</v>
      </c>
      <c r="F410" s="290">
        <v>0</v>
      </c>
      <c r="G410" s="290">
        <v>22328</v>
      </c>
    </row>
    <row r="411" spans="2:7" s="285" customFormat="1" x14ac:dyDescent="0.25">
      <c r="B411" s="152" t="s">
        <v>290</v>
      </c>
      <c r="C411" s="290">
        <v>2441</v>
      </c>
      <c r="D411" s="290">
        <v>66</v>
      </c>
      <c r="E411" s="290">
        <v>2375</v>
      </c>
      <c r="F411" s="290">
        <v>0</v>
      </c>
      <c r="G411" s="290">
        <v>2441</v>
      </c>
    </row>
    <row r="412" spans="2:7" s="285" customFormat="1" x14ac:dyDescent="0.25">
      <c r="B412" s="152" t="s">
        <v>291</v>
      </c>
      <c r="C412" s="290">
        <v>7828</v>
      </c>
      <c r="D412" s="290">
        <v>1863</v>
      </c>
      <c r="E412" s="290">
        <v>5965</v>
      </c>
      <c r="F412" s="290">
        <v>0</v>
      </c>
      <c r="G412" s="290">
        <v>7828</v>
      </c>
    </row>
    <row r="413" spans="2:7" s="285" customFormat="1" x14ac:dyDescent="0.25">
      <c r="B413" s="291" t="s">
        <v>740</v>
      </c>
      <c r="C413" s="290">
        <v>1212200</v>
      </c>
      <c r="D413" s="290">
        <v>102776</v>
      </c>
      <c r="E413" s="290">
        <v>1109424</v>
      </c>
      <c r="F413" s="290">
        <v>6738</v>
      </c>
      <c r="G413" s="290">
        <v>1205462</v>
      </c>
    </row>
    <row r="414" spans="2:7" s="285" customFormat="1" x14ac:dyDescent="0.25">
      <c r="B414" s="291"/>
      <c r="C414" s="290"/>
      <c r="D414" s="290"/>
      <c r="E414" s="290"/>
      <c r="F414" s="290"/>
      <c r="G414" s="290"/>
    </row>
    <row r="415" spans="2:7" s="285" customFormat="1" x14ac:dyDescent="0.25">
      <c r="B415" s="156" t="s">
        <v>561</v>
      </c>
      <c r="C415" s="290">
        <v>76212</v>
      </c>
      <c r="D415" s="290">
        <v>3122</v>
      </c>
      <c r="E415" s="290">
        <v>73090</v>
      </c>
      <c r="F415" s="290">
        <v>0</v>
      </c>
      <c r="G415" s="290">
        <v>76212</v>
      </c>
    </row>
    <row r="416" spans="2:7" s="285" customFormat="1" x14ac:dyDescent="0.25">
      <c r="B416" s="152" t="s">
        <v>293</v>
      </c>
      <c r="C416" s="290">
        <v>6211</v>
      </c>
      <c r="D416" s="290">
        <v>92</v>
      </c>
      <c r="E416" s="290">
        <v>6119</v>
      </c>
      <c r="F416" s="290">
        <v>0</v>
      </c>
      <c r="G416" s="290">
        <v>6211</v>
      </c>
    </row>
    <row r="417" spans="2:7" s="285" customFormat="1" x14ac:dyDescent="0.25">
      <c r="B417" s="152" t="s">
        <v>294</v>
      </c>
      <c r="C417" s="290">
        <v>760</v>
      </c>
      <c r="D417" s="290">
        <v>-37</v>
      </c>
      <c r="E417" s="290">
        <v>797</v>
      </c>
      <c r="F417" s="290">
        <v>0</v>
      </c>
      <c r="G417" s="290">
        <v>760</v>
      </c>
    </row>
    <row r="418" spans="2:7" s="285" customFormat="1" x14ac:dyDescent="0.25">
      <c r="B418" s="152" t="s">
        <v>295</v>
      </c>
      <c r="C418" s="290">
        <v>25171</v>
      </c>
      <c r="D418" s="290">
        <v>522</v>
      </c>
      <c r="E418" s="290">
        <v>24649</v>
      </c>
      <c r="F418" s="290">
        <v>0</v>
      </c>
      <c r="G418" s="290">
        <v>25171</v>
      </c>
    </row>
    <row r="419" spans="2:7" s="285" customFormat="1" x14ac:dyDescent="0.25">
      <c r="B419" s="152" t="s">
        <v>296</v>
      </c>
      <c r="C419" s="290">
        <v>183</v>
      </c>
      <c r="D419" s="290">
        <v>-1</v>
      </c>
      <c r="E419" s="290">
        <v>184</v>
      </c>
      <c r="F419" s="290">
        <v>0</v>
      </c>
      <c r="G419" s="290">
        <v>183</v>
      </c>
    </row>
    <row r="420" spans="2:7" s="285" customFormat="1" x14ac:dyDescent="0.25">
      <c r="B420" s="152" t="s">
        <v>297</v>
      </c>
      <c r="C420" s="290">
        <v>8593</v>
      </c>
      <c r="D420" s="290">
        <v>296</v>
      </c>
      <c r="E420" s="290">
        <v>8297</v>
      </c>
      <c r="F420" s="290">
        <v>0</v>
      </c>
      <c r="G420" s="290">
        <v>8593</v>
      </c>
    </row>
    <row r="421" spans="2:7" s="285" customFormat="1" x14ac:dyDescent="0.25">
      <c r="B421" s="291" t="s">
        <v>143</v>
      </c>
      <c r="C421" s="290">
        <v>35294</v>
      </c>
      <c r="D421" s="290">
        <v>2250</v>
      </c>
      <c r="E421" s="290">
        <v>33044</v>
      </c>
      <c r="F421" s="290">
        <v>0</v>
      </c>
      <c r="G421" s="290">
        <v>35294</v>
      </c>
    </row>
    <row r="422" spans="2:7" s="285" customFormat="1" x14ac:dyDescent="0.25">
      <c r="B422" s="291"/>
      <c r="C422" s="290"/>
      <c r="D422" s="290"/>
      <c r="E422" s="290"/>
      <c r="F422" s="290"/>
      <c r="G422" s="290"/>
    </row>
    <row r="423" spans="2:7" s="285" customFormat="1" ht="14.25" customHeight="1" x14ac:dyDescent="0.25">
      <c r="B423" s="289" t="s">
        <v>516</v>
      </c>
      <c r="C423" s="290" t="s">
        <v>516</v>
      </c>
      <c r="D423" s="290" t="s">
        <v>516</v>
      </c>
      <c r="E423" s="290" t="s">
        <v>516</v>
      </c>
      <c r="F423" s="290" t="s">
        <v>516</v>
      </c>
      <c r="G423" s="290" t="s">
        <v>516</v>
      </c>
    </row>
    <row r="424" spans="2:7" s="285" customFormat="1" x14ac:dyDescent="0.25">
      <c r="B424" s="156" t="s">
        <v>562</v>
      </c>
      <c r="C424" s="290">
        <v>85070</v>
      </c>
      <c r="D424" s="290">
        <v>11756</v>
      </c>
      <c r="E424" s="290">
        <v>73314</v>
      </c>
      <c r="F424" s="290">
        <v>72</v>
      </c>
      <c r="G424" s="290">
        <v>84998</v>
      </c>
    </row>
    <row r="425" spans="2:7" s="285" customFormat="1" x14ac:dyDescent="0.25">
      <c r="B425" s="152" t="s">
        <v>299</v>
      </c>
      <c r="C425" s="290">
        <v>1315</v>
      </c>
      <c r="D425" s="290">
        <v>192</v>
      </c>
      <c r="E425" s="290">
        <v>1123</v>
      </c>
      <c r="F425" s="290">
        <v>0</v>
      </c>
      <c r="G425" s="290">
        <v>1315</v>
      </c>
    </row>
    <row r="426" spans="2:7" s="285" customFormat="1" x14ac:dyDescent="0.25">
      <c r="B426" s="152" t="s">
        <v>300</v>
      </c>
      <c r="C426" s="290">
        <v>12915</v>
      </c>
      <c r="D426" s="290">
        <v>1428</v>
      </c>
      <c r="E426" s="290">
        <v>11487</v>
      </c>
      <c r="F426" s="290">
        <v>24</v>
      </c>
      <c r="G426" s="290">
        <v>12891</v>
      </c>
    </row>
    <row r="427" spans="2:7" s="285" customFormat="1" x14ac:dyDescent="0.25">
      <c r="B427" s="152" t="s">
        <v>301</v>
      </c>
      <c r="C427" s="290">
        <v>3036</v>
      </c>
      <c r="D427" s="290">
        <v>-50</v>
      </c>
      <c r="E427" s="290">
        <v>3086</v>
      </c>
      <c r="F427" s="290">
        <v>0</v>
      </c>
      <c r="G427" s="290">
        <v>3036</v>
      </c>
    </row>
    <row r="428" spans="2:7" s="285" customFormat="1" x14ac:dyDescent="0.25">
      <c r="B428" s="291" t="s">
        <v>143</v>
      </c>
      <c r="C428" s="290">
        <v>67804</v>
      </c>
      <c r="D428" s="290">
        <v>10186</v>
      </c>
      <c r="E428" s="290">
        <v>57618</v>
      </c>
      <c r="F428" s="290">
        <v>48</v>
      </c>
      <c r="G428" s="290">
        <v>67756</v>
      </c>
    </row>
    <row r="429" spans="2:7" s="285" customFormat="1" x14ac:dyDescent="0.25">
      <c r="B429" s="291"/>
      <c r="C429" s="290"/>
      <c r="D429" s="290"/>
      <c r="E429" s="290"/>
      <c r="F429" s="290"/>
      <c r="G429" s="290"/>
    </row>
    <row r="430" spans="2:7" s="285" customFormat="1" ht="14.25" customHeight="1" x14ac:dyDescent="0.25">
      <c r="B430" s="289" t="s">
        <v>516</v>
      </c>
      <c r="C430" s="290" t="s">
        <v>516</v>
      </c>
      <c r="D430" s="290" t="s">
        <v>516</v>
      </c>
      <c r="E430" s="290" t="s">
        <v>516</v>
      </c>
      <c r="F430" s="290" t="s">
        <v>516</v>
      </c>
      <c r="G430" s="290" t="s">
        <v>516</v>
      </c>
    </row>
    <row r="431" spans="2:7" s="285" customFormat="1" x14ac:dyDescent="0.25">
      <c r="B431" s="156" t="s">
        <v>563</v>
      </c>
      <c r="C431" s="290">
        <v>201514</v>
      </c>
      <c r="D431" s="290">
        <v>20692</v>
      </c>
      <c r="E431" s="290">
        <v>180822</v>
      </c>
      <c r="F431" s="290">
        <v>1343</v>
      </c>
      <c r="G431" s="290">
        <v>200171</v>
      </c>
    </row>
    <row r="432" spans="2:7" s="285" customFormat="1" x14ac:dyDescent="0.25">
      <c r="B432" s="152" t="s">
        <v>303</v>
      </c>
      <c r="C432" s="290">
        <v>417</v>
      </c>
      <c r="D432" s="290">
        <v>34</v>
      </c>
      <c r="E432" s="290">
        <v>383</v>
      </c>
      <c r="F432" s="290">
        <v>0</v>
      </c>
      <c r="G432" s="290">
        <v>417</v>
      </c>
    </row>
    <row r="433" spans="2:7" s="285" customFormat="1" x14ac:dyDescent="0.25">
      <c r="B433" s="152" t="s">
        <v>304</v>
      </c>
      <c r="C433" s="290">
        <v>25675</v>
      </c>
      <c r="D433" s="290">
        <v>4697</v>
      </c>
      <c r="E433" s="290">
        <v>20978</v>
      </c>
      <c r="F433" s="290">
        <v>0</v>
      </c>
      <c r="G433" s="290">
        <v>25675</v>
      </c>
    </row>
    <row r="434" spans="2:7" s="285" customFormat="1" x14ac:dyDescent="0.25">
      <c r="B434" s="152" t="s">
        <v>305</v>
      </c>
      <c r="C434" s="290">
        <v>13441</v>
      </c>
      <c r="D434" s="290">
        <v>1136</v>
      </c>
      <c r="E434" s="290">
        <v>12305</v>
      </c>
      <c r="F434" s="290">
        <v>0</v>
      </c>
      <c r="G434" s="290">
        <v>13441</v>
      </c>
    </row>
    <row r="435" spans="2:7" s="285" customFormat="1" x14ac:dyDescent="0.25">
      <c r="B435" s="152" t="s">
        <v>306</v>
      </c>
      <c r="C435" s="290">
        <v>20940</v>
      </c>
      <c r="D435" s="290">
        <v>1433</v>
      </c>
      <c r="E435" s="290">
        <v>19507</v>
      </c>
      <c r="F435" s="290">
        <v>0</v>
      </c>
      <c r="G435" s="290">
        <v>20940</v>
      </c>
    </row>
    <row r="436" spans="2:7" s="285" customFormat="1" x14ac:dyDescent="0.25">
      <c r="B436" s="152" t="s">
        <v>307</v>
      </c>
      <c r="C436" s="290">
        <v>578</v>
      </c>
      <c r="D436" s="290">
        <v>41</v>
      </c>
      <c r="E436" s="290">
        <v>537</v>
      </c>
      <c r="F436" s="290">
        <v>0</v>
      </c>
      <c r="G436" s="290">
        <v>578</v>
      </c>
    </row>
    <row r="437" spans="2:7" s="285" customFormat="1" x14ac:dyDescent="0.25">
      <c r="B437" s="152" t="s">
        <v>308</v>
      </c>
      <c r="C437" s="290">
        <v>4013</v>
      </c>
      <c r="D437" s="290">
        <v>162</v>
      </c>
      <c r="E437" s="290">
        <v>3851</v>
      </c>
      <c r="F437" s="290">
        <v>0</v>
      </c>
      <c r="G437" s="290">
        <v>4013</v>
      </c>
    </row>
    <row r="438" spans="2:7" s="285" customFormat="1" x14ac:dyDescent="0.25">
      <c r="B438" s="152" t="s">
        <v>309</v>
      </c>
      <c r="C438" s="290">
        <v>14693</v>
      </c>
      <c r="D438" s="290">
        <v>1944</v>
      </c>
      <c r="E438" s="290">
        <v>12749</v>
      </c>
      <c r="F438" s="290">
        <v>0</v>
      </c>
      <c r="G438" s="290">
        <v>14693</v>
      </c>
    </row>
    <row r="439" spans="2:7" s="285" customFormat="1" x14ac:dyDescent="0.25">
      <c r="B439" s="152" t="s">
        <v>310</v>
      </c>
      <c r="C439" s="290">
        <v>839</v>
      </c>
      <c r="D439" s="290">
        <v>122</v>
      </c>
      <c r="E439" s="290">
        <v>717</v>
      </c>
      <c r="F439" s="290">
        <v>0</v>
      </c>
      <c r="G439" s="290">
        <v>839</v>
      </c>
    </row>
    <row r="440" spans="2:7" s="285" customFormat="1" x14ac:dyDescent="0.25">
      <c r="B440" s="152" t="s">
        <v>311</v>
      </c>
      <c r="C440" s="290">
        <v>5339</v>
      </c>
      <c r="D440" s="290">
        <v>303</v>
      </c>
      <c r="E440" s="290">
        <v>5036</v>
      </c>
      <c r="F440" s="290">
        <v>0</v>
      </c>
      <c r="G440" s="290">
        <v>5339</v>
      </c>
    </row>
    <row r="441" spans="2:7" s="285" customFormat="1" x14ac:dyDescent="0.25">
      <c r="B441" s="291" t="s">
        <v>143</v>
      </c>
      <c r="C441" s="290">
        <v>115579</v>
      </c>
      <c r="D441" s="290">
        <v>10820</v>
      </c>
      <c r="E441" s="290">
        <v>104759</v>
      </c>
      <c r="F441" s="290">
        <v>1343</v>
      </c>
      <c r="G441" s="290">
        <v>114236</v>
      </c>
    </row>
    <row r="442" spans="2:7" s="285" customFormat="1" x14ac:dyDescent="0.25">
      <c r="B442" s="291"/>
      <c r="C442" s="290"/>
      <c r="D442" s="290"/>
      <c r="E442" s="290"/>
      <c r="F442" s="290"/>
      <c r="G442" s="290"/>
    </row>
    <row r="443" spans="2:7" s="285" customFormat="1" ht="14.25" customHeight="1" x14ac:dyDescent="0.25">
      <c r="B443" s="289" t="s">
        <v>516</v>
      </c>
      <c r="C443" s="290" t="s">
        <v>516</v>
      </c>
      <c r="D443" s="290" t="s">
        <v>516</v>
      </c>
      <c r="E443" s="290" t="s">
        <v>516</v>
      </c>
      <c r="F443" s="290" t="s">
        <v>516</v>
      </c>
      <c r="G443" s="290" t="s">
        <v>516</v>
      </c>
    </row>
    <row r="444" spans="2:7" s="285" customFormat="1" x14ac:dyDescent="0.25">
      <c r="B444" s="156" t="s">
        <v>564</v>
      </c>
      <c r="C444" s="290">
        <v>41808</v>
      </c>
      <c r="D444" s="290">
        <v>1812</v>
      </c>
      <c r="E444" s="290">
        <v>39996</v>
      </c>
      <c r="F444" s="290">
        <v>2414</v>
      </c>
      <c r="G444" s="290">
        <v>39394</v>
      </c>
    </row>
    <row r="445" spans="2:7" s="285" customFormat="1" x14ac:dyDescent="0.25">
      <c r="B445" s="152" t="s">
        <v>313</v>
      </c>
      <c r="C445" s="290">
        <v>5603</v>
      </c>
      <c r="D445" s="290">
        <v>-18</v>
      </c>
      <c r="E445" s="290">
        <v>5621</v>
      </c>
      <c r="F445" s="290">
        <v>0</v>
      </c>
      <c r="G445" s="290">
        <v>5603</v>
      </c>
    </row>
    <row r="446" spans="2:7" s="285" customFormat="1" x14ac:dyDescent="0.25">
      <c r="B446" s="291" t="s">
        <v>143</v>
      </c>
      <c r="C446" s="290">
        <v>36205</v>
      </c>
      <c r="D446" s="290">
        <v>1830</v>
      </c>
      <c r="E446" s="290">
        <v>34375</v>
      </c>
      <c r="F446" s="290">
        <v>2414</v>
      </c>
      <c r="G446" s="290">
        <v>33791</v>
      </c>
    </row>
    <row r="447" spans="2:7" s="285" customFormat="1" x14ac:dyDescent="0.25">
      <c r="B447" s="152"/>
      <c r="C447" s="290"/>
      <c r="D447" s="290"/>
      <c r="E447" s="290"/>
      <c r="F447" s="290"/>
      <c r="G447" s="290"/>
    </row>
    <row r="448" spans="2:7" s="285" customFormat="1" ht="14.25" customHeight="1" x14ac:dyDescent="0.25">
      <c r="B448" s="289" t="s">
        <v>516</v>
      </c>
      <c r="C448" s="290" t="s">
        <v>516</v>
      </c>
      <c r="D448" s="290" t="s">
        <v>516</v>
      </c>
      <c r="E448" s="290" t="s">
        <v>516</v>
      </c>
      <c r="F448" s="290" t="s">
        <v>516</v>
      </c>
      <c r="G448" s="290" t="s">
        <v>516</v>
      </c>
    </row>
    <row r="449" spans="2:7" s="285" customFormat="1" x14ac:dyDescent="0.25">
      <c r="B449" s="156" t="s">
        <v>565</v>
      </c>
      <c r="C449" s="290">
        <v>1386080</v>
      </c>
      <c r="D449" s="290">
        <v>240124</v>
      </c>
      <c r="E449" s="290">
        <v>1145956</v>
      </c>
      <c r="F449" s="290">
        <v>3877</v>
      </c>
      <c r="G449" s="290">
        <v>1382203</v>
      </c>
    </row>
    <row r="450" spans="2:7" s="285" customFormat="1" x14ac:dyDescent="0.25">
      <c r="B450" s="152" t="s">
        <v>315</v>
      </c>
      <c r="C450" s="290">
        <v>52404</v>
      </c>
      <c r="D450" s="290">
        <v>10862</v>
      </c>
      <c r="E450" s="290">
        <v>41542</v>
      </c>
      <c r="F450" s="290">
        <v>0</v>
      </c>
      <c r="G450" s="290">
        <v>52404</v>
      </c>
    </row>
    <row r="451" spans="2:7" s="285" customFormat="1" x14ac:dyDescent="0.25">
      <c r="B451" s="152" t="s">
        <v>316</v>
      </c>
      <c r="C451" s="290">
        <v>15</v>
      </c>
      <c r="D451" s="290">
        <v>-32</v>
      </c>
      <c r="E451" s="290">
        <v>47</v>
      </c>
      <c r="F451" s="290">
        <v>0</v>
      </c>
      <c r="G451" s="290">
        <v>15</v>
      </c>
    </row>
    <row r="452" spans="2:7" s="285" customFormat="1" x14ac:dyDescent="0.25">
      <c r="B452" s="152" t="s">
        <v>317</v>
      </c>
      <c r="C452" s="290">
        <v>7365</v>
      </c>
      <c r="D452" s="290">
        <v>1377</v>
      </c>
      <c r="E452" s="290">
        <v>5988</v>
      </c>
      <c r="F452" s="290">
        <v>0</v>
      </c>
      <c r="G452" s="290">
        <v>7365</v>
      </c>
    </row>
    <row r="453" spans="2:7" s="285" customFormat="1" x14ac:dyDescent="0.25">
      <c r="B453" s="152" t="s">
        <v>318</v>
      </c>
      <c r="C453" s="290">
        <v>2348</v>
      </c>
      <c r="D453" s="290">
        <v>189</v>
      </c>
      <c r="E453" s="290">
        <v>2159</v>
      </c>
      <c r="F453" s="290">
        <v>61</v>
      </c>
      <c r="G453" s="290">
        <v>2287</v>
      </c>
    </row>
    <row r="454" spans="2:7" s="285" customFormat="1" x14ac:dyDescent="0.25">
      <c r="B454" s="152" t="s">
        <v>319</v>
      </c>
      <c r="C454" s="290">
        <v>2717</v>
      </c>
      <c r="D454" s="290">
        <v>214</v>
      </c>
      <c r="E454" s="290">
        <v>2503</v>
      </c>
      <c r="F454" s="290">
        <v>0</v>
      </c>
      <c r="G454" s="290">
        <v>2717</v>
      </c>
    </row>
    <row r="455" spans="2:7" s="285" customFormat="1" x14ac:dyDescent="0.25">
      <c r="B455" s="152" t="s">
        <v>320</v>
      </c>
      <c r="C455" s="290">
        <v>24</v>
      </c>
      <c r="D455" s="290">
        <v>14</v>
      </c>
      <c r="E455" s="290">
        <v>10</v>
      </c>
      <c r="F455" s="290">
        <v>0</v>
      </c>
      <c r="G455" s="290">
        <v>24</v>
      </c>
    </row>
    <row r="456" spans="2:7" s="285" customFormat="1" x14ac:dyDescent="0.25">
      <c r="B456" s="152" t="s">
        <v>321</v>
      </c>
      <c r="C456" s="290">
        <v>21096</v>
      </c>
      <c r="D456" s="290">
        <v>5345</v>
      </c>
      <c r="E456" s="290">
        <v>15751</v>
      </c>
      <c r="F456" s="290">
        <v>0</v>
      </c>
      <c r="G456" s="290">
        <v>21096</v>
      </c>
    </row>
    <row r="457" spans="2:7" s="285" customFormat="1" x14ac:dyDescent="0.25">
      <c r="B457" s="152" t="s">
        <v>322</v>
      </c>
      <c r="C457" s="290">
        <v>3365</v>
      </c>
      <c r="D457" s="290">
        <v>827</v>
      </c>
      <c r="E457" s="290">
        <v>2538</v>
      </c>
      <c r="F457" s="290">
        <v>0</v>
      </c>
      <c r="G457" s="290">
        <v>3365</v>
      </c>
    </row>
    <row r="458" spans="2:7" s="285" customFormat="1" x14ac:dyDescent="0.25">
      <c r="B458" s="152" t="s">
        <v>323</v>
      </c>
      <c r="C458" s="290">
        <v>47580</v>
      </c>
      <c r="D458" s="290">
        <v>12001</v>
      </c>
      <c r="E458" s="290">
        <v>35579</v>
      </c>
      <c r="F458" s="290">
        <v>0</v>
      </c>
      <c r="G458" s="290">
        <v>47580</v>
      </c>
    </row>
    <row r="459" spans="2:7" s="285" customFormat="1" x14ac:dyDescent="0.25">
      <c r="B459" s="152" t="s">
        <v>324</v>
      </c>
      <c r="C459" s="290">
        <v>291800</v>
      </c>
      <c r="D459" s="290">
        <v>53500</v>
      </c>
      <c r="E459" s="290">
        <v>238300</v>
      </c>
      <c r="F459" s="290">
        <v>683</v>
      </c>
      <c r="G459" s="290">
        <v>291117</v>
      </c>
    </row>
    <row r="460" spans="2:7" s="285" customFormat="1" x14ac:dyDescent="0.25">
      <c r="B460" s="152" t="s">
        <v>325</v>
      </c>
      <c r="C460" s="290">
        <v>2972</v>
      </c>
      <c r="D460" s="290">
        <v>510</v>
      </c>
      <c r="E460" s="290">
        <v>2462</v>
      </c>
      <c r="F460" s="290">
        <v>0</v>
      </c>
      <c r="G460" s="290">
        <v>2972</v>
      </c>
    </row>
    <row r="461" spans="2:7" s="285" customFormat="1" x14ac:dyDescent="0.25">
      <c r="B461" s="152" t="s">
        <v>326</v>
      </c>
      <c r="C461" s="290">
        <v>47245</v>
      </c>
      <c r="D461" s="290">
        <v>12677</v>
      </c>
      <c r="E461" s="290">
        <v>34568</v>
      </c>
      <c r="F461" s="290">
        <v>0</v>
      </c>
      <c r="G461" s="290">
        <v>47245</v>
      </c>
    </row>
    <row r="462" spans="2:7" s="285" customFormat="1" x14ac:dyDescent="0.25">
      <c r="B462" s="152" t="s">
        <v>327</v>
      </c>
      <c r="C462" s="290">
        <v>30239</v>
      </c>
      <c r="D462" s="290">
        <v>2387</v>
      </c>
      <c r="E462" s="290">
        <v>27852</v>
      </c>
      <c r="F462" s="290">
        <v>0</v>
      </c>
      <c r="G462" s="290">
        <v>30239</v>
      </c>
    </row>
    <row r="463" spans="2:7" s="285" customFormat="1" x14ac:dyDescent="0.25">
      <c r="B463" s="291" t="s">
        <v>143</v>
      </c>
      <c r="C463" s="290">
        <v>876910</v>
      </c>
      <c r="D463" s="290">
        <v>140253</v>
      </c>
      <c r="E463" s="290">
        <v>736657</v>
      </c>
      <c r="F463" s="290">
        <v>3133</v>
      </c>
      <c r="G463" s="290">
        <v>873777</v>
      </c>
    </row>
    <row r="464" spans="2:7" s="285" customFormat="1" x14ac:dyDescent="0.25">
      <c r="B464" s="291"/>
      <c r="C464" s="290"/>
      <c r="D464" s="290"/>
      <c r="E464" s="290"/>
      <c r="F464" s="290"/>
      <c r="G464" s="290"/>
    </row>
    <row r="465" spans="2:7" s="285" customFormat="1" x14ac:dyDescent="0.25">
      <c r="B465" s="156" t="s">
        <v>516</v>
      </c>
      <c r="C465" s="290" t="s">
        <v>516</v>
      </c>
      <c r="D465" s="290" t="s">
        <v>516</v>
      </c>
      <c r="E465" s="290" t="s">
        <v>516</v>
      </c>
      <c r="F465" s="290" t="s">
        <v>516</v>
      </c>
      <c r="G465" s="290" t="s">
        <v>516</v>
      </c>
    </row>
    <row r="466" spans="2:7" s="285" customFormat="1" x14ac:dyDescent="0.25">
      <c r="B466" s="156" t="s">
        <v>566</v>
      </c>
      <c r="C466" s="290">
        <v>370552</v>
      </c>
      <c r="D466" s="290">
        <v>101867</v>
      </c>
      <c r="E466" s="290">
        <v>268685</v>
      </c>
      <c r="F466" s="290">
        <v>345</v>
      </c>
      <c r="G466" s="290">
        <v>370207</v>
      </c>
    </row>
    <row r="467" spans="2:7" s="285" customFormat="1" x14ac:dyDescent="0.25">
      <c r="B467" s="152" t="s">
        <v>329</v>
      </c>
      <c r="C467" s="290">
        <v>74800</v>
      </c>
      <c r="D467" s="290">
        <v>15118</v>
      </c>
      <c r="E467" s="290">
        <v>59682</v>
      </c>
      <c r="F467" s="290">
        <v>199</v>
      </c>
      <c r="G467" s="290">
        <v>74601</v>
      </c>
    </row>
    <row r="468" spans="2:7" s="285" customFormat="1" x14ac:dyDescent="0.25">
      <c r="B468" s="152" t="s">
        <v>330</v>
      </c>
      <c r="C468" s="290">
        <v>47874</v>
      </c>
      <c r="D468" s="290">
        <v>12691</v>
      </c>
      <c r="E468" s="290">
        <v>35183</v>
      </c>
      <c r="F468" s="290">
        <v>0</v>
      </c>
      <c r="G468" s="290">
        <v>47874</v>
      </c>
    </row>
    <row r="469" spans="2:7" s="285" customFormat="1" x14ac:dyDescent="0.25">
      <c r="B469" s="291" t="s">
        <v>143</v>
      </c>
      <c r="C469" s="290">
        <v>247878</v>
      </c>
      <c r="D469" s="290">
        <v>74058</v>
      </c>
      <c r="E469" s="290">
        <v>173820</v>
      </c>
      <c r="F469" s="290">
        <v>146</v>
      </c>
      <c r="G469" s="290">
        <v>247732</v>
      </c>
    </row>
    <row r="470" spans="2:7" s="285" customFormat="1" x14ac:dyDescent="0.25">
      <c r="B470" s="291"/>
      <c r="C470" s="290"/>
      <c r="D470" s="290"/>
      <c r="E470" s="290"/>
      <c r="F470" s="290"/>
      <c r="G470" s="290"/>
    </row>
    <row r="471" spans="2:7" s="285" customFormat="1" x14ac:dyDescent="0.25">
      <c r="B471" s="289" t="s">
        <v>516</v>
      </c>
      <c r="C471" s="290" t="s">
        <v>516</v>
      </c>
      <c r="D471" s="290" t="s">
        <v>516</v>
      </c>
      <c r="E471" s="290" t="s">
        <v>516</v>
      </c>
      <c r="F471" s="290" t="s">
        <v>516</v>
      </c>
      <c r="G471" s="290" t="s">
        <v>516</v>
      </c>
    </row>
    <row r="472" spans="2:7" s="285" customFormat="1" x14ac:dyDescent="0.25">
      <c r="B472" s="156" t="s">
        <v>567</v>
      </c>
      <c r="C472" s="290">
        <v>1447857</v>
      </c>
      <c r="D472" s="290">
        <v>127723</v>
      </c>
      <c r="E472" s="290">
        <v>1320134</v>
      </c>
      <c r="F472" s="290">
        <v>2847</v>
      </c>
      <c r="G472" s="290">
        <v>1445010</v>
      </c>
    </row>
    <row r="473" spans="2:7" s="285" customFormat="1" x14ac:dyDescent="0.25">
      <c r="B473" s="152" t="s">
        <v>332</v>
      </c>
      <c r="C473" s="290">
        <v>2036</v>
      </c>
      <c r="D473" s="290">
        <v>31</v>
      </c>
      <c r="E473" s="290">
        <v>2005</v>
      </c>
      <c r="F473" s="290">
        <v>0</v>
      </c>
      <c r="G473" s="290">
        <v>2036</v>
      </c>
    </row>
    <row r="474" spans="2:7" s="285" customFormat="1" x14ac:dyDescent="0.25">
      <c r="B474" s="152" t="s">
        <v>333</v>
      </c>
      <c r="C474" s="290">
        <v>17979</v>
      </c>
      <c r="D474" s="290">
        <v>512</v>
      </c>
      <c r="E474" s="290">
        <v>17467</v>
      </c>
      <c r="F474" s="290">
        <v>0</v>
      </c>
      <c r="G474" s="290">
        <v>17979</v>
      </c>
    </row>
    <row r="475" spans="2:7" s="285" customFormat="1" x14ac:dyDescent="0.25">
      <c r="B475" s="152" t="s">
        <v>334</v>
      </c>
      <c r="C475" s="290">
        <v>94488</v>
      </c>
      <c r="D475" s="290">
        <v>10096</v>
      </c>
      <c r="E475" s="290">
        <v>84392</v>
      </c>
      <c r="F475" s="290">
        <v>0</v>
      </c>
      <c r="G475" s="290">
        <v>94488</v>
      </c>
    </row>
    <row r="476" spans="2:7" s="285" customFormat="1" x14ac:dyDescent="0.25">
      <c r="B476" s="152" t="s">
        <v>335</v>
      </c>
      <c r="C476" s="290">
        <v>77696</v>
      </c>
      <c r="D476" s="290">
        <v>9479</v>
      </c>
      <c r="E476" s="290">
        <v>68217</v>
      </c>
      <c r="F476" s="290">
        <v>0</v>
      </c>
      <c r="G476" s="290">
        <v>77696</v>
      </c>
    </row>
    <row r="477" spans="2:7" s="285" customFormat="1" x14ac:dyDescent="0.25">
      <c r="B477" s="152" t="s">
        <v>336</v>
      </c>
      <c r="C477" s="290">
        <v>612</v>
      </c>
      <c r="D477" s="290">
        <v>11</v>
      </c>
      <c r="E477" s="290">
        <v>601</v>
      </c>
      <c r="F477" s="290">
        <v>0</v>
      </c>
      <c r="G477" s="290">
        <v>612</v>
      </c>
    </row>
    <row r="478" spans="2:7" s="285" customFormat="1" x14ac:dyDescent="0.25">
      <c r="B478" s="152" t="s">
        <v>337</v>
      </c>
      <c r="C478" s="290">
        <v>139</v>
      </c>
      <c r="D478" s="290">
        <v>4</v>
      </c>
      <c r="E478" s="290">
        <v>135</v>
      </c>
      <c r="F478" s="290">
        <v>0</v>
      </c>
      <c r="G478" s="290">
        <v>139</v>
      </c>
    </row>
    <row r="479" spans="2:7" s="285" customFormat="1" x14ac:dyDescent="0.25">
      <c r="B479" s="152" t="s">
        <v>338</v>
      </c>
      <c r="C479" s="290">
        <v>67102</v>
      </c>
      <c r="D479" s="290">
        <v>6580</v>
      </c>
      <c r="E479" s="290">
        <v>60522</v>
      </c>
      <c r="F479" s="290">
        <v>0</v>
      </c>
      <c r="G479" s="290">
        <v>67102</v>
      </c>
    </row>
    <row r="480" spans="2:7" s="285" customFormat="1" x14ac:dyDescent="0.25">
      <c r="B480" s="152" t="s">
        <v>339</v>
      </c>
      <c r="C480" s="290">
        <v>234</v>
      </c>
      <c r="D480" s="290">
        <v>15</v>
      </c>
      <c r="E480" s="290">
        <v>219</v>
      </c>
      <c r="F480" s="290">
        <v>0</v>
      </c>
      <c r="G480" s="290">
        <v>234</v>
      </c>
    </row>
    <row r="481" spans="2:7" s="285" customFormat="1" x14ac:dyDescent="0.25">
      <c r="B481" s="152" t="s">
        <v>340</v>
      </c>
      <c r="C481" s="290">
        <v>258</v>
      </c>
      <c r="D481" s="290">
        <v>6</v>
      </c>
      <c r="E481" s="290">
        <v>252</v>
      </c>
      <c r="F481" s="290">
        <v>0</v>
      </c>
      <c r="G481" s="290">
        <v>258</v>
      </c>
    </row>
    <row r="482" spans="2:7" s="285" customFormat="1" x14ac:dyDescent="0.25">
      <c r="B482" s="152" t="s">
        <v>341</v>
      </c>
      <c r="C482" s="290">
        <v>39813</v>
      </c>
      <c r="D482" s="290">
        <v>2240</v>
      </c>
      <c r="E482" s="290">
        <v>37573</v>
      </c>
      <c r="F482" s="290">
        <v>0</v>
      </c>
      <c r="G482" s="290">
        <v>39813</v>
      </c>
    </row>
    <row r="483" spans="2:7" s="285" customFormat="1" x14ac:dyDescent="0.25">
      <c r="B483" s="152" t="s">
        <v>342</v>
      </c>
      <c r="C483" s="290">
        <v>1032</v>
      </c>
      <c r="D483" s="290">
        <v>246</v>
      </c>
      <c r="E483" s="290">
        <v>786</v>
      </c>
      <c r="F483" s="290">
        <v>0</v>
      </c>
      <c r="G483" s="290">
        <v>1032</v>
      </c>
    </row>
    <row r="484" spans="2:7" s="285" customFormat="1" x14ac:dyDescent="0.25">
      <c r="B484" s="152" t="s">
        <v>343</v>
      </c>
      <c r="C484" s="290">
        <v>2099</v>
      </c>
      <c r="D484" s="290">
        <v>226</v>
      </c>
      <c r="E484" s="290">
        <v>1873</v>
      </c>
      <c r="F484" s="290">
        <v>0</v>
      </c>
      <c r="G484" s="290">
        <v>2099</v>
      </c>
    </row>
    <row r="485" spans="2:7" s="285" customFormat="1" x14ac:dyDescent="0.25">
      <c r="B485" s="152" t="s">
        <v>344</v>
      </c>
      <c r="C485" s="290">
        <v>3671</v>
      </c>
      <c r="D485" s="290">
        <v>132</v>
      </c>
      <c r="E485" s="290">
        <v>3539</v>
      </c>
      <c r="F485" s="290">
        <v>0</v>
      </c>
      <c r="G485" s="290">
        <v>3671</v>
      </c>
    </row>
    <row r="486" spans="2:7" s="285" customFormat="1" x14ac:dyDescent="0.25">
      <c r="B486" s="152" t="s">
        <v>345</v>
      </c>
      <c r="C486" s="290">
        <v>2789</v>
      </c>
      <c r="D486" s="290">
        <v>201</v>
      </c>
      <c r="E486" s="290">
        <v>2588</v>
      </c>
      <c r="F486" s="290">
        <v>0</v>
      </c>
      <c r="G486" s="290">
        <v>2789</v>
      </c>
    </row>
    <row r="487" spans="2:7" s="285" customFormat="1" x14ac:dyDescent="0.25">
      <c r="B487" s="152" t="s">
        <v>346</v>
      </c>
      <c r="C487" s="290">
        <v>3442</v>
      </c>
      <c r="D487" s="290">
        <v>266</v>
      </c>
      <c r="E487" s="290">
        <v>3176</v>
      </c>
      <c r="F487" s="290">
        <v>0</v>
      </c>
      <c r="G487" s="290">
        <v>3442</v>
      </c>
    </row>
    <row r="488" spans="2:7" s="285" customFormat="1" x14ac:dyDescent="0.25">
      <c r="B488" s="152" t="s">
        <v>347</v>
      </c>
      <c r="C488" s="290">
        <v>62497</v>
      </c>
      <c r="D488" s="290">
        <v>7341</v>
      </c>
      <c r="E488" s="290">
        <v>55156</v>
      </c>
      <c r="F488" s="290">
        <v>0</v>
      </c>
      <c r="G488" s="290">
        <v>62497</v>
      </c>
    </row>
    <row r="489" spans="2:7" s="285" customFormat="1" x14ac:dyDescent="0.25">
      <c r="B489" s="152" t="s">
        <v>348</v>
      </c>
      <c r="C489" s="290">
        <v>406</v>
      </c>
      <c r="D489" s="290">
        <v>6</v>
      </c>
      <c r="E489" s="290">
        <v>400</v>
      </c>
      <c r="F489" s="290">
        <v>0</v>
      </c>
      <c r="G489" s="290">
        <v>406</v>
      </c>
    </row>
    <row r="490" spans="2:7" s="285" customFormat="1" x14ac:dyDescent="0.25">
      <c r="B490" s="152" t="s">
        <v>349</v>
      </c>
      <c r="C490" s="290">
        <v>3420</v>
      </c>
      <c r="D490" s="290">
        <v>44</v>
      </c>
      <c r="E490" s="290">
        <v>3376</v>
      </c>
      <c r="F490" s="290">
        <v>0</v>
      </c>
      <c r="G490" s="290">
        <v>3420</v>
      </c>
    </row>
    <row r="491" spans="2:7" s="285" customFormat="1" x14ac:dyDescent="0.25">
      <c r="B491" s="152" t="s">
        <v>350</v>
      </c>
      <c r="C491" s="290">
        <v>8916</v>
      </c>
      <c r="D491" s="290">
        <v>761</v>
      </c>
      <c r="E491" s="290">
        <v>8155</v>
      </c>
      <c r="F491" s="290">
        <v>0</v>
      </c>
      <c r="G491" s="290">
        <v>8916</v>
      </c>
    </row>
    <row r="492" spans="2:7" s="285" customFormat="1" x14ac:dyDescent="0.25">
      <c r="B492" s="152" t="s">
        <v>713</v>
      </c>
      <c r="C492" s="290">
        <v>38484</v>
      </c>
      <c r="D492" s="290">
        <v>3574</v>
      </c>
      <c r="E492" s="290">
        <v>34910</v>
      </c>
      <c r="F492" s="290">
        <v>0</v>
      </c>
      <c r="G492" s="290">
        <v>38484</v>
      </c>
    </row>
    <row r="493" spans="2:7" s="285" customFormat="1" x14ac:dyDescent="0.25">
      <c r="B493" s="152" t="s">
        <v>352</v>
      </c>
      <c r="C493" s="290">
        <v>11419</v>
      </c>
      <c r="D493" s="290">
        <v>996</v>
      </c>
      <c r="E493" s="290">
        <v>10423</v>
      </c>
      <c r="F493" s="290">
        <v>23</v>
      </c>
      <c r="G493" s="290">
        <v>11396</v>
      </c>
    </row>
    <row r="494" spans="2:7" s="285" customFormat="1" x14ac:dyDescent="0.25">
      <c r="B494" s="152" t="s">
        <v>353</v>
      </c>
      <c r="C494" s="290">
        <v>3404</v>
      </c>
      <c r="D494" s="290">
        <v>224</v>
      </c>
      <c r="E494" s="290">
        <v>3180</v>
      </c>
      <c r="F494" s="290">
        <v>0</v>
      </c>
      <c r="G494" s="290">
        <v>3404</v>
      </c>
    </row>
    <row r="495" spans="2:7" s="285" customFormat="1" x14ac:dyDescent="0.25">
      <c r="B495" s="152" t="s">
        <v>354</v>
      </c>
      <c r="C495" s="290">
        <v>425</v>
      </c>
      <c r="D495" s="290">
        <v>19</v>
      </c>
      <c r="E495" s="290">
        <v>406</v>
      </c>
      <c r="F495" s="290">
        <v>0</v>
      </c>
      <c r="G495" s="290">
        <v>425</v>
      </c>
    </row>
    <row r="496" spans="2:7" s="285" customFormat="1" x14ac:dyDescent="0.25">
      <c r="B496" s="152" t="s">
        <v>355</v>
      </c>
      <c r="C496" s="290">
        <v>2062</v>
      </c>
      <c r="D496" s="290">
        <v>174</v>
      </c>
      <c r="E496" s="290">
        <v>1888</v>
      </c>
      <c r="F496" s="290">
        <v>0</v>
      </c>
      <c r="G496" s="290">
        <v>2062</v>
      </c>
    </row>
    <row r="497" spans="2:7" s="285" customFormat="1" x14ac:dyDescent="0.25">
      <c r="B497" s="152" t="s">
        <v>356</v>
      </c>
      <c r="C497" s="290">
        <v>12622</v>
      </c>
      <c r="D497" s="290">
        <v>607</v>
      </c>
      <c r="E497" s="290">
        <v>12015</v>
      </c>
      <c r="F497" s="290">
        <v>0</v>
      </c>
      <c r="G497" s="290">
        <v>12622</v>
      </c>
    </row>
    <row r="498" spans="2:7" s="285" customFormat="1" x14ac:dyDescent="0.25">
      <c r="B498" s="152" t="s">
        <v>357</v>
      </c>
      <c r="C498" s="290">
        <v>1836</v>
      </c>
      <c r="D498" s="290">
        <v>50</v>
      </c>
      <c r="E498" s="290">
        <v>1786</v>
      </c>
      <c r="F498" s="290">
        <v>0</v>
      </c>
      <c r="G498" s="290">
        <v>1836</v>
      </c>
    </row>
    <row r="499" spans="2:7" s="285" customFormat="1" x14ac:dyDescent="0.25">
      <c r="B499" s="152" t="s">
        <v>358</v>
      </c>
      <c r="C499" s="290">
        <v>5907</v>
      </c>
      <c r="D499" s="290">
        <v>258</v>
      </c>
      <c r="E499" s="290">
        <v>5649</v>
      </c>
      <c r="F499" s="290">
        <v>364</v>
      </c>
      <c r="G499" s="290">
        <v>5543</v>
      </c>
    </row>
    <row r="500" spans="2:7" s="285" customFormat="1" x14ac:dyDescent="0.25">
      <c r="B500" s="152" t="s">
        <v>762</v>
      </c>
      <c r="C500" s="290">
        <v>8321</v>
      </c>
      <c r="D500" s="290">
        <v>160</v>
      </c>
      <c r="E500" s="290">
        <v>8161</v>
      </c>
      <c r="F500" s="290">
        <v>0</v>
      </c>
      <c r="G500" s="290">
        <v>8321</v>
      </c>
    </row>
    <row r="501" spans="2:7" s="285" customFormat="1" x14ac:dyDescent="0.25">
      <c r="B501" s="152" t="s">
        <v>763</v>
      </c>
      <c r="C501" s="290">
        <v>55621</v>
      </c>
      <c r="D501" s="290">
        <v>7181</v>
      </c>
      <c r="E501" s="290">
        <v>48440</v>
      </c>
      <c r="F501" s="290">
        <v>0</v>
      </c>
      <c r="G501" s="290">
        <v>55621</v>
      </c>
    </row>
    <row r="502" spans="2:7" s="285" customFormat="1" x14ac:dyDescent="0.25">
      <c r="B502" s="152" t="s">
        <v>361</v>
      </c>
      <c r="C502" s="290">
        <v>1193</v>
      </c>
      <c r="D502" s="290">
        <v>51</v>
      </c>
      <c r="E502" s="290">
        <v>1142</v>
      </c>
      <c r="F502" s="290">
        <v>0</v>
      </c>
      <c r="G502" s="290">
        <v>1193</v>
      </c>
    </row>
    <row r="503" spans="2:7" s="285" customFormat="1" x14ac:dyDescent="0.25">
      <c r="B503" s="152" t="s">
        <v>362</v>
      </c>
      <c r="C503" s="290">
        <v>23560</v>
      </c>
      <c r="D503" s="290">
        <v>4632</v>
      </c>
      <c r="E503" s="290">
        <v>18928</v>
      </c>
      <c r="F503" s="290">
        <v>0</v>
      </c>
      <c r="G503" s="290">
        <v>23560</v>
      </c>
    </row>
    <row r="504" spans="2:7" s="285" customFormat="1" x14ac:dyDescent="0.25">
      <c r="B504" s="152" t="s">
        <v>363</v>
      </c>
      <c r="C504" s="290">
        <v>35735</v>
      </c>
      <c r="D504" s="290">
        <v>3247</v>
      </c>
      <c r="E504" s="290">
        <v>32488</v>
      </c>
      <c r="F504" s="290">
        <v>0</v>
      </c>
      <c r="G504" s="290">
        <v>35735</v>
      </c>
    </row>
    <row r="505" spans="2:7" s="285" customFormat="1" x14ac:dyDescent="0.25">
      <c r="B505" s="152" t="s">
        <v>364</v>
      </c>
      <c r="C505" s="290">
        <v>38691</v>
      </c>
      <c r="D505" s="290">
        <v>4551</v>
      </c>
      <c r="E505" s="290">
        <v>34140</v>
      </c>
      <c r="F505" s="290">
        <v>0</v>
      </c>
      <c r="G505" s="290">
        <v>38691</v>
      </c>
    </row>
    <row r="506" spans="2:7" s="285" customFormat="1" x14ac:dyDescent="0.25">
      <c r="B506" s="152" t="s">
        <v>365</v>
      </c>
      <c r="C506" s="290">
        <v>5270</v>
      </c>
      <c r="D506" s="290">
        <v>394</v>
      </c>
      <c r="E506" s="290">
        <v>4876</v>
      </c>
      <c r="F506" s="290">
        <v>1922</v>
      </c>
      <c r="G506" s="290">
        <v>3348</v>
      </c>
    </row>
    <row r="507" spans="2:7" s="285" customFormat="1" x14ac:dyDescent="0.25">
      <c r="B507" s="152" t="s">
        <v>764</v>
      </c>
      <c r="C507" s="290">
        <v>1448</v>
      </c>
      <c r="D507" s="290">
        <v>90</v>
      </c>
      <c r="E507" s="290">
        <v>1358</v>
      </c>
      <c r="F507" s="290">
        <v>0</v>
      </c>
      <c r="G507" s="290">
        <v>1448</v>
      </c>
    </row>
    <row r="508" spans="2:7" s="285" customFormat="1" x14ac:dyDescent="0.25">
      <c r="B508" s="152" t="s">
        <v>367</v>
      </c>
      <c r="C508" s="290">
        <v>5850</v>
      </c>
      <c r="D508" s="290">
        <v>221</v>
      </c>
      <c r="E508" s="290">
        <v>5629</v>
      </c>
      <c r="F508" s="290">
        <v>0</v>
      </c>
      <c r="G508" s="290">
        <v>5850</v>
      </c>
    </row>
    <row r="509" spans="2:7" s="285" customFormat="1" x14ac:dyDescent="0.25">
      <c r="B509" s="152" t="s">
        <v>368</v>
      </c>
      <c r="C509" s="290">
        <v>62373</v>
      </c>
      <c r="D509" s="290">
        <v>5865</v>
      </c>
      <c r="E509" s="290">
        <v>56508</v>
      </c>
      <c r="F509" s="290">
        <v>0</v>
      </c>
      <c r="G509" s="290">
        <v>62373</v>
      </c>
    </row>
    <row r="510" spans="2:7" s="285" customFormat="1" x14ac:dyDescent="0.25">
      <c r="B510" s="152" t="s">
        <v>765</v>
      </c>
      <c r="C510" s="290">
        <v>380</v>
      </c>
      <c r="D510" s="290">
        <v>380</v>
      </c>
      <c r="E510" s="290">
        <v>0</v>
      </c>
      <c r="F510" s="290">
        <v>0</v>
      </c>
      <c r="G510" s="290">
        <v>380</v>
      </c>
    </row>
    <row r="511" spans="2:7" s="285" customFormat="1" x14ac:dyDescent="0.25">
      <c r="B511" s="152" t="s">
        <v>766</v>
      </c>
      <c r="C511" s="290">
        <v>115176</v>
      </c>
      <c r="D511" s="290">
        <v>14833</v>
      </c>
      <c r="E511" s="290">
        <v>100343</v>
      </c>
      <c r="F511" s="290">
        <v>182</v>
      </c>
      <c r="G511" s="290">
        <v>114994</v>
      </c>
    </row>
    <row r="512" spans="2:7" s="285" customFormat="1" x14ac:dyDescent="0.25">
      <c r="B512" s="292" t="s">
        <v>740</v>
      </c>
      <c r="C512" s="290">
        <v>629451</v>
      </c>
      <c r="D512" s="290">
        <v>42019</v>
      </c>
      <c r="E512" s="290">
        <v>587432</v>
      </c>
      <c r="F512" s="290">
        <v>356</v>
      </c>
      <c r="G512" s="290">
        <v>629095</v>
      </c>
    </row>
    <row r="513" spans="2:7" s="285" customFormat="1" x14ac:dyDescent="0.25">
      <c r="B513" s="292"/>
      <c r="C513" s="290"/>
      <c r="D513" s="290"/>
      <c r="E513" s="290"/>
      <c r="F513" s="290"/>
      <c r="G513" s="290"/>
    </row>
    <row r="514" spans="2:7" s="285" customFormat="1" ht="13.5" customHeight="1" x14ac:dyDescent="0.25">
      <c r="B514" s="289" t="s">
        <v>516</v>
      </c>
      <c r="C514" s="290" t="s">
        <v>516</v>
      </c>
      <c r="D514" s="290" t="s">
        <v>516</v>
      </c>
      <c r="E514" s="290" t="s">
        <v>516</v>
      </c>
      <c r="F514" s="290" t="s">
        <v>516</v>
      </c>
      <c r="G514" s="290" t="s">
        <v>516</v>
      </c>
    </row>
    <row r="515" spans="2:7" s="285" customFormat="1" x14ac:dyDescent="0.25">
      <c r="B515" s="156" t="s">
        <v>568</v>
      </c>
      <c r="C515" s="290">
        <v>527122</v>
      </c>
      <c r="D515" s="290">
        <v>62425</v>
      </c>
      <c r="E515" s="290">
        <v>464697</v>
      </c>
      <c r="F515" s="290">
        <v>692</v>
      </c>
      <c r="G515" s="290">
        <v>526430</v>
      </c>
    </row>
    <row r="516" spans="2:7" s="285" customFormat="1" x14ac:dyDescent="0.25">
      <c r="B516" s="152" t="s">
        <v>372</v>
      </c>
      <c r="C516" s="290">
        <v>7314</v>
      </c>
      <c r="D516" s="290">
        <v>877</v>
      </c>
      <c r="E516" s="290">
        <v>6437</v>
      </c>
      <c r="F516" s="290">
        <v>0</v>
      </c>
      <c r="G516" s="290">
        <v>7314</v>
      </c>
    </row>
    <row r="517" spans="2:7" s="285" customFormat="1" x14ac:dyDescent="0.25">
      <c r="B517" s="152" t="s">
        <v>373</v>
      </c>
      <c r="C517" s="290">
        <v>16027</v>
      </c>
      <c r="D517" s="290">
        <v>1116</v>
      </c>
      <c r="E517" s="290">
        <v>14911</v>
      </c>
      <c r="F517" s="290">
        <v>0</v>
      </c>
      <c r="G517" s="290">
        <v>16027</v>
      </c>
    </row>
    <row r="518" spans="2:7" s="285" customFormat="1" x14ac:dyDescent="0.25">
      <c r="B518" s="152" t="s">
        <v>374</v>
      </c>
      <c r="C518" s="290">
        <v>2862</v>
      </c>
      <c r="D518" s="290">
        <v>191</v>
      </c>
      <c r="E518" s="290">
        <v>2671</v>
      </c>
      <c r="F518" s="290">
        <v>0</v>
      </c>
      <c r="G518" s="290">
        <v>2862</v>
      </c>
    </row>
    <row r="519" spans="2:7" s="285" customFormat="1" x14ac:dyDescent="0.25">
      <c r="B519" s="152" t="s">
        <v>375</v>
      </c>
      <c r="C519" s="290">
        <v>1325</v>
      </c>
      <c r="D519" s="290">
        <v>-15</v>
      </c>
      <c r="E519" s="290">
        <v>1340</v>
      </c>
      <c r="F519" s="290">
        <v>0</v>
      </c>
      <c r="G519" s="290">
        <v>1325</v>
      </c>
    </row>
    <row r="520" spans="2:7" s="285" customFormat="1" x14ac:dyDescent="0.25">
      <c r="B520" s="152" t="s">
        <v>376</v>
      </c>
      <c r="C520" s="290">
        <v>1320</v>
      </c>
      <c r="D520" s="290">
        <v>182</v>
      </c>
      <c r="E520" s="290">
        <v>1138</v>
      </c>
      <c r="F520" s="290">
        <v>0</v>
      </c>
      <c r="G520" s="290">
        <v>1320</v>
      </c>
    </row>
    <row r="521" spans="2:7" s="285" customFormat="1" x14ac:dyDescent="0.25">
      <c r="B521" s="152" t="s">
        <v>377</v>
      </c>
      <c r="C521" s="290">
        <v>16670</v>
      </c>
      <c r="D521" s="290">
        <v>3382</v>
      </c>
      <c r="E521" s="290">
        <v>13288</v>
      </c>
      <c r="F521" s="290">
        <v>0</v>
      </c>
      <c r="G521" s="290">
        <v>16670</v>
      </c>
    </row>
    <row r="522" spans="2:7" s="285" customFormat="1" x14ac:dyDescent="0.25">
      <c r="B522" s="291" t="s">
        <v>143</v>
      </c>
      <c r="C522" s="290">
        <v>481604</v>
      </c>
      <c r="D522" s="290">
        <v>56692</v>
      </c>
      <c r="E522" s="290">
        <v>424912</v>
      </c>
      <c r="F522" s="290">
        <v>692</v>
      </c>
      <c r="G522" s="290">
        <v>480912</v>
      </c>
    </row>
    <row r="523" spans="2:7" s="285" customFormat="1" x14ac:dyDescent="0.25">
      <c r="B523" s="291"/>
      <c r="C523" s="290"/>
      <c r="D523" s="290"/>
      <c r="E523" s="290"/>
      <c r="F523" s="290"/>
      <c r="G523" s="290"/>
    </row>
    <row r="524" spans="2:7" s="285" customFormat="1" ht="13.5" customHeight="1" x14ac:dyDescent="0.25">
      <c r="B524" s="289" t="s">
        <v>516</v>
      </c>
      <c r="C524" s="290" t="s">
        <v>516</v>
      </c>
      <c r="D524" s="290" t="s">
        <v>516</v>
      </c>
      <c r="E524" s="290" t="s">
        <v>516</v>
      </c>
      <c r="F524" s="290" t="s">
        <v>516</v>
      </c>
      <c r="G524" s="290" t="s">
        <v>516</v>
      </c>
    </row>
    <row r="525" spans="2:7" s="285" customFormat="1" x14ac:dyDescent="0.25">
      <c r="B525" s="156" t="s">
        <v>569</v>
      </c>
      <c r="C525" s="290">
        <v>978045</v>
      </c>
      <c r="D525" s="290">
        <v>61503</v>
      </c>
      <c r="E525" s="290">
        <v>916542</v>
      </c>
      <c r="F525" s="290">
        <v>985</v>
      </c>
      <c r="G525" s="290">
        <v>977060</v>
      </c>
    </row>
    <row r="526" spans="2:7" s="285" customFormat="1" x14ac:dyDescent="0.25">
      <c r="B526" s="152" t="s">
        <v>379</v>
      </c>
      <c r="C526" s="290">
        <v>4053</v>
      </c>
      <c r="D526" s="290">
        <v>184</v>
      </c>
      <c r="E526" s="290">
        <v>3869</v>
      </c>
      <c r="F526" s="290">
        <v>0</v>
      </c>
      <c r="G526" s="290">
        <v>4053</v>
      </c>
    </row>
    <row r="527" spans="2:7" s="285" customFormat="1" x14ac:dyDescent="0.25">
      <c r="B527" s="152" t="s">
        <v>380</v>
      </c>
      <c r="C527" s="290">
        <v>1591</v>
      </c>
      <c r="D527" s="290">
        <v>31</v>
      </c>
      <c r="E527" s="290">
        <v>1560</v>
      </c>
      <c r="F527" s="290">
        <v>0</v>
      </c>
      <c r="G527" s="290">
        <v>1591</v>
      </c>
    </row>
    <row r="528" spans="2:7" s="285" customFormat="1" x14ac:dyDescent="0.25">
      <c r="B528" s="152" t="s">
        <v>381</v>
      </c>
      <c r="C528" s="290">
        <v>2094</v>
      </c>
      <c r="D528" s="290">
        <v>63</v>
      </c>
      <c r="E528" s="290">
        <v>2031</v>
      </c>
      <c r="F528" s="290">
        <v>0</v>
      </c>
      <c r="G528" s="290">
        <v>2094</v>
      </c>
    </row>
    <row r="529" spans="2:7" s="285" customFormat="1" x14ac:dyDescent="0.25">
      <c r="B529" s="152" t="s">
        <v>382</v>
      </c>
      <c r="C529" s="290">
        <v>116</v>
      </c>
      <c r="D529" s="290">
        <v>7</v>
      </c>
      <c r="E529" s="290">
        <v>109</v>
      </c>
      <c r="F529" s="290">
        <v>0</v>
      </c>
      <c r="G529" s="290">
        <v>116</v>
      </c>
    </row>
    <row r="530" spans="2:7" s="285" customFormat="1" x14ac:dyDescent="0.25">
      <c r="B530" s="152" t="s">
        <v>383</v>
      </c>
      <c r="C530" s="290">
        <v>116585</v>
      </c>
      <c r="D530" s="290">
        <v>8900</v>
      </c>
      <c r="E530" s="290">
        <v>107685</v>
      </c>
      <c r="F530" s="290">
        <v>0</v>
      </c>
      <c r="G530" s="290">
        <v>116585</v>
      </c>
    </row>
    <row r="531" spans="2:7" s="285" customFormat="1" x14ac:dyDescent="0.25">
      <c r="B531" s="152" t="s">
        <v>384</v>
      </c>
      <c r="C531" s="290">
        <v>37623</v>
      </c>
      <c r="D531" s="290">
        <v>2302</v>
      </c>
      <c r="E531" s="290">
        <v>35321</v>
      </c>
      <c r="F531" s="290">
        <v>6</v>
      </c>
      <c r="G531" s="290">
        <v>37617</v>
      </c>
    </row>
    <row r="532" spans="2:7" s="285" customFormat="1" x14ac:dyDescent="0.25">
      <c r="B532" s="152" t="s">
        <v>385</v>
      </c>
      <c r="C532" s="290">
        <v>12584</v>
      </c>
      <c r="D532" s="290">
        <v>555</v>
      </c>
      <c r="E532" s="290">
        <v>12029</v>
      </c>
      <c r="F532" s="290">
        <v>0</v>
      </c>
      <c r="G532" s="290">
        <v>12584</v>
      </c>
    </row>
    <row r="533" spans="2:7" s="285" customFormat="1" x14ac:dyDescent="0.25">
      <c r="B533" s="152" t="s">
        <v>386</v>
      </c>
      <c r="C533" s="290">
        <v>4432</v>
      </c>
      <c r="D533" s="290">
        <v>319</v>
      </c>
      <c r="E533" s="290">
        <v>4113</v>
      </c>
      <c r="F533" s="290">
        <v>0</v>
      </c>
      <c r="G533" s="290">
        <v>4432</v>
      </c>
    </row>
    <row r="534" spans="2:7" s="285" customFormat="1" x14ac:dyDescent="0.25">
      <c r="B534" s="152" t="s">
        <v>387</v>
      </c>
      <c r="C534" s="290">
        <v>1467</v>
      </c>
      <c r="D534" s="290">
        <v>47</v>
      </c>
      <c r="E534" s="290">
        <v>1420</v>
      </c>
      <c r="F534" s="290">
        <v>0</v>
      </c>
      <c r="G534" s="290">
        <v>1467</v>
      </c>
    </row>
    <row r="535" spans="2:7" s="285" customFormat="1" x14ac:dyDescent="0.25">
      <c r="B535" s="152" t="s">
        <v>388</v>
      </c>
      <c r="C535" s="290">
        <v>5110</v>
      </c>
      <c r="D535" s="290">
        <v>130</v>
      </c>
      <c r="E535" s="290">
        <v>4980</v>
      </c>
      <c r="F535" s="290">
        <v>0</v>
      </c>
      <c r="G535" s="290">
        <v>5110</v>
      </c>
    </row>
    <row r="536" spans="2:7" s="285" customFormat="1" x14ac:dyDescent="0.25">
      <c r="B536" s="152" t="s">
        <v>389</v>
      </c>
      <c r="C536" s="290">
        <v>83737</v>
      </c>
      <c r="D536" s="290">
        <v>6089</v>
      </c>
      <c r="E536" s="290">
        <v>77648</v>
      </c>
      <c r="F536" s="290">
        <v>0</v>
      </c>
      <c r="G536" s="290">
        <v>83737</v>
      </c>
    </row>
    <row r="537" spans="2:7" s="285" customFormat="1" x14ac:dyDescent="0.25">
      <c r="B537" s="152" t="s">
        <v>390</v>
      </c>
      <c r="C537" s="290">
        <v>4417</v>
      </c>
      <c r="D537" s="290">
        <v>154</v>
      </c>
      <c r="E537" s="290">
        <v>4263</v>
      </c>
      <c r="F537" s="290">
        <v>0</v>
      </c>
      <c r="G537" s="290">
        <v>4417</v>
      </c>
    </row>
    <row r="538" spans="2:7" s="285" customFormat="1" x14ac:dyDescent="0.25">
      <c r="B538" s="152" t="s">
        <v>391</v>
      </c>
      <c r="C538" s="290">
        <v>1498</v>
      </c>
      <c r="D538" s="290">
        <v>81</v>
      </c>
      <c r="E538" s="290">
        <v>1417</v>
      </c>
      <c r="F538" s="290">
        <v>0</v>
      </c>
      <c r="G538" s="290">
        <v>1498</v>
      </c>
    </row>
    <row r="539" spans="2:7" s="285" customFormat="1" x14ac:dyDescent="0.25">
      <c r="B539" s="152" t="s">
        <v>392</v>
      </c>
      <c r="C539" s="290">
        <v>14800</v>
      </c>
      <c r="D539" s="290">
        <v>1209</v>
      </c>
      <c r="E539" s="290">
        <v>13591</v>
      </c>
      <c r="F539" s="290">
        <v>0</v>
      </c>
      <c r="G539" s="290">
        <v>14800</v>
      </c>
    </row>
    <row r="540" spans="2:7" s="285" customFormat="1" x14ac:dyDescent="0.25">
      <c r="B540" s="152" t="s">
        <v>393</v>
      </c>
      <c r="C540" s="290">
        <v>53284</v>
      </c>
      <c r="D540" s="290">
        <v>4205</v>
      </c>
      <c r="E540" s="290">
        <v>49079</v>
      </c>
      <c r="F540" s="290">
        <v>0</v>
      </c>
      <c r="G540" s="290">
        <v>53284</v>
      </c>
    </row>
    <row r="541" spans="2:7" s="285" customFormat="1" x14ac:dyDescent="0.25">
      <c r="B541" s="152" t="s">
        <v>394</v>
      </c>
      <c r="C541" s="290">
        <v>1481</v>
      </c>
      <c r="D541" s="290">
        <v>54</v>
      </c>
      <c r="E541" s="290">
        <v>1427</v>
      </c>
      <c r="F541" s="290">
        <v>0</v>
      </c>
      <c r="G541" s="290">
        <v>1481</v>
      </c>
    </row>
    <row r="542" spans="2:7" s="285" customFormat="1" x14ac:dyDescent="0.25">
      <c r="B542" s="152" t="s">
        <v>395</v>
      </c>
      <c r="C542" s="290">
        <v>2213</v>
      </c>
      <c r="D542" s="290">
        <v>92</v>
      </c>
      <c r="E542" s="290">
        <v>2121</v>
      </c>
      <c r="F542" s="290">
        <v>0</v>
      </c>
      <c r="G542" s="290">
        <v>2213</v>
      </c>
    </row>
    <row r="543" spans="2:7" s="285" customFormat="1" x14ac:dyDescent="0.25">
      <c r="B543" s="152" t="s">
        <v>396</v>
      </c>
      <c r="C543" s="290">
        <v>17608</v>
      </c>
      <c r="D543" s="290">
        <v>724</v>
      </c>
      <c r="E543" s="290">
        <v>16884</v>
      </c>
      <c r="F543" s="290">
        <v>6</v>
      </c>
      <c r="G543" s="290">
        <v>17602</v>
      </c>
    </row>
    <row r="544" spans="2:7" s="285" customFormat="1" x14ac:dyDescent="0.25">
      <c r="B544" s="152" t="s">
        <v>397</v>
      </c>
      <c r="C544" s="290">
        <v>9522</v>
      </c>
      <c r="D544" s="290">
        <v>176</v>
      </c>
      <c r="E544" s="290">
        <v>9346</v>
      </c>
      <c r="F544" s="290">
        <v>0</v>
      </c>
      <c r="G544" s="290">
        <v>9522</v>
      </c>
    </row>
    <row r="545" spans="2:7" s="285" customFormat="1" x14ac:dyDescent="0.25">
      <c r="B545" s="152" t="s">
        <v>398</v>
      </c>
      <c r="C545" s="290">
        <v>269357</v>
      </c>
      <c r="D545" s="290">
        <v>24588</v>
      </c>
      <c r="E545" s="290">
        <v>244769</v>
      </c>
      <c r="F545" s="290">
        <v>449</v>
      </c>
      <c r="G545" s="290">
        <v>268908</v>
      </c>
    </row>
    <row r="546" spans="2:7" s="285" customFormat="1" x14ac:dyDescent="0.25">
      <c r="B546" s="152" t="s">
        <v>399</v>
      </c>
      <c r="C546" s="290">
        <v>19449</v>
      </c>
      <c r="D546" s="290">
        <v>2216</v>
      </c>
      <c r="E546" s="290">
        <v>17233</v>
      </c>
      <c r="F546" s="290">
        <v>0</v>
      </c>
      <c r="G546" s="290">
        <v>19449</v>
      </c>
    </row>
    <row r="547" spans="2:7" s="285" customFormat="1" x14ac:dyDescent="0.25">
      <c r="B547" s="152" t="s">
        <v>400</v>
      </c>
      <c r="C547" s="290">
        <v>5085</v>
      </c>
      <c r="D547" s="290">
        <v>121</v>
      </c>
      <c r="E547" s="290">
        <v>4964</v>
      </c>
      <c r="F547" s="290">
        <v>0</v>
      </c>
      <c r="G547" s="290">
        <v>5085</v>
      </c>
    </row>
    <row r="548" spans="2:7" s="285" customFormat="1" x14ac:dyDescent="0.25">
      <c r="B548" s="152" t="s">
        <v>401</v>
      </c>
      <c r="C548" s="290">
        <v>25507</v>
      </c>
      <c r="D548" s="290">
        <v>2023</v>
      </c>
      <c r="E548" s="290">
        <v>23484</v>
      </c>
      <c r="F548" s="290">
        <v>0</v>
      </c>
      <c r="G548" s="290">
        <v>25507</v>
      </c>
    </row>
    <row r="549" spans="2:7" s="285" customFormat="1" x14ac:dyDescent="0.25">
      <c r="B549" s="152" t="s">
        <v>402</v>
      </c>
      <c r="C549" s="290">
        <v>6873</v>
      </c>
      <c r="D549" s="290">
        <v>168</v>
      </c>
      <c r="E549" s="290">
        <v>6705</v>
      </c>
      <c r="F549" s="290">
        <v>0</v>
      </c>
      <c r="G549" s="290">
        <v>6873</v>
      </c>
    </row>
    <row r="550" spans="2:7" s="285" customFormat="1" x14ac:dyDescent="0.25">
      <c r="B550" s="292" t="s">
        <v>143</v>
      </c>
      <c r="C550" s="290">
        <v>277559</v>
      </c>
      <c r="D550" s="290">
        <v>7065</v>
      </c>
      <c r="E550" s="290">
        <v>270494</v>
      </c>
      <c r="F550" s="290">
        <v>524</v>
      </c>
      <c r="G550" s="290">
        <v>277035</v>
      </c>
    </row>
    <row r="551" spans="2:7" s="285" customFormat="1" x14ac:dyDescent="0.25">
      <c r="B551" s="292"/>
      <c r="C551" s="290"/>
      <c r="D551" s="290"/>
      <c r="E551" s="290"/>
      <c r="F551" s="290"/>
      <c r="G551" s="290"/>
    </row>
    <row r="552" spans="2:7" s="285" customFormat="1" x14ac:dyDescent="0.25">
      <c r="B552" s="289" t="s">
        <v>516</v>
      </c>
      <c r="C552" s="290" t="s">
        <v>516</v>
      </c>
      <c r="D552" s="290" t="s">
        <v>516</v>
      </c>
      <c r="E552" s="290" t="s">
        <v>516</v>
      </c>
      <c r="F552" s="290" t="s">
        <v>516</v>
      </c>
      <c r="G552" s="290" t="s">
        <v>516</v>
      </c>
    </row>
    <row r="553" spans="2:7" s="285" customFormat="1" x14ac:dyDescent="0.25">
      <c r="B553" s="156" t="s">
        <v>570</v>
      </c>
      <c r="C553" s="290">
        <v>690606</v>
      </c>
      <c r="D553" s="290">
        <v>88511</v>
      </c>
      <c r="E553" s="290">
        <v>602095</v>
      </c>
      <c r="F553" s="290">
        <v>3263</v>
      </c>
      <c r="G553" s="290">
        <v>687343</v>
      </c>
    </row>
    <row r="554" spans="2:7" s="285" customFormat="1" x14ac:dyDescent="0.25">
      <c r="B554" s="152" t="s">
        <v>404</v>
      </c>
      <c r="C554" s="290">
        <v>16534</v>
      </c>
      <c r="D554" s="290">
        <v>3027</v>
      </c>
      <c r="E554" s="290">
        <v>13507</v>
      </c>
      <c r="F554" s="290">
        <v>0</v>
      </c>
      <c r="G554" s="290">
        <v>16534</v>
      </c>
    </row>
    <row r="555" spans="2:7" s="285" customFormat="1" x14ac:dyDescent="0.25">
      <c r="B555" s="152" t="s">
        <v>405</v>
      </c>
      <c r="C555" s="290">
        <v>19665</v>
      </c>
      <c r="D555" s="290">
        <v>2367</v>
      </c>
      <c r="E555" s="290">
        <v>17298</v>
      </c>
      <c r="F555" s="290">
        <v>176</v>
      </c>
      <c r="G555" s="290">
        <v>19489</v>
      </c>
    </row>
    <row r="556" spans="2:7" s="285" customFormat="1" x14ac:dyDescent="0.25">
      <c r="B556" s="152" t="s">
        <v>406</v>
      </c>
      <c r="C556" s="290">
        <v>6038</v>
      </c>
      <c r="D556" s="290">
        <v>3150</v>
      </c>
      <c r="E556" s="290">
        <v>2888</v>
      </c>
      <c r="F556" s="290">
        <v>0</v>
      </c>
      <c r="G556" s="290">
        <v>6038</v>
      </c>
    </row>
    <row r="557" spans="2:7" s="285" customFormat="1" x14ac:dyDescent="0.25">
      <c r="B557" s="152" t="s">
        <v>407</v>
      </c>
      <c r="C557" s="290">
        <v>4957</v>
      </c>
      <c r="D557" s="290">
        <v>1240</v>
      </c>
      <c r="E557" s="290">
        <v>3717</v>
      </c>
      <c r="F557" s="290">
        <v>0</v>
      </c>
      <c r="G557" s="290">
        <v>4957</v>
      </c>
    </row>
    <row r="558" spans="2:7" s="285" customFormat="1" x14ac:dyDescent="0.25">
      <c r="B558" s="152" t="s">
        <v>408</v>
      </c>
      <c r="C558" s="290">
        <v>2649</v>
      </c>
      <c r="D558" s="290">
        <v>394</v>
      </c>
      <c r="E558" s="290">
        <v>2255</v>
      </c>
      <c r="F558" s="290">
        <v>0</v>
      </c>
      <c r="G558" s="290">
        <v>2649</v>
      </c>
    </row>
    <row r="559" spans="2:7" s="285" customFormat="1" x14ac:dyDescent="0.25">
      <c r="B559" s="152" t="s">
        <v>409</v>
      </c>
      <c r="C559" s="290">
        <v>5786</v>
      </c>
      <c r="D559" s="290">
        <v>160</v>
      </c>
      <c r="E559" s="290">
        <v>5626</v>
      </c>
      <c r="F559" s="290">
        <v>0</v>
      </c>
      <c r="G559" s="290">
        <v>5786</v>
      </c>
    </row>
    <row r="560" spans="2:7" s="285" customFormat="1" x14ac:dyDescent="0.25">
      <c r="B560" s="152" t="s">
        <v>410</v>
      </c>
      <c r="C560" s="290">
        <v>3197</v>
      </c>
      <c r="D560" s="290">
        <v>205</v>
      </c>
      <c r="E560" s="290">
        <v>2992</v>
      </c>
      <c r="F560" s="290">
        <v>0</v>
      </c>
      <c r="G560" s="290">
        <v>3197</v>
      </c>
    </row>
    <row r="561" spans="2:7" s="285" customFormat="1" x14ac:dyDescent="0.25">
      <c r="B561" s="152" t="s">
        <v>767</v>
      </c>
      <c r="C561" s="290">
        <v>25533</v>
      </c>
      <c r="D561" s="290">
        <v>4973</v>
      </c>
      <c r="E561" s="290">
        <v>20560</v>
      </c>
      <c r="F561" s="290">
        <v>0</v>
      </c>
      <c r="G561" s="290">
        <v>25533</v>
      </c>
    </row>
    <row r="562" spans="2:7" s="285" customFormat="1" x14ac:dyDescent="0.25">
      <c r="B562" s="152" t="s">
        <v>412</v>
      </c>
      <c r="C562" s="290">
        <v>263</v>
      </c>
      <c r="D562" s="290">
        <v>33</v>
      </c>
      <c r="E562" s="290">
        <v>230</v>
      </c>
      <c r="F562" s="290">
        <v>0</v>
      </c>
      <c r="G562" s="290">
        <v>263</v>
      </c>
    </row>
    <row r="563" spans="2:7" s="285" customFormat="1" x14ac:dyDescent="0.25">
      <c r="B563" s="152" t="s">
        <v>413</v>
      </c>
      <c r="C563" s="290">
        <v>256</v>
      </c>
      <c r="D563" s="290">
        <v>2</v>
      </c>
      <c r="E563" s="290">
        <v>254</v>
      </c>
      <c r="F563" s="290">
        <v>0</v>
      </c>
      <c r="G563" s="290">
        <v>256</v>
      </c>
    </row>
    <row r="564" spans="2:7" s="285" customFormat="1" x14ac:dyDescent="0.25">
      <c r="B564" s="152" t="s">
        <v>414</v>
      </c>
      <c r="C564" s="290">
        <v>6199</v>
      </c>
      <c r="D564" s="290">
        <v>1184</v>
      </c>
      <c r="E564" s="290">
        <v>5015</v>
      </c>
      <c r="F564" s="290">
        <v>0</v>
      </c>
      <c r="G564" s="290">
        <v>6199</v>
      </c>
    </row>
    <row r="565" spans="2:7" s="285" customFormat="1" x14ac:dyDescent="0.25">
      <c r="B565" s="152" t="s">
        <v>415</v>
      </c>
      <c r="C565" s="290">
        <v>1430</v>
      </c>
      <c r="D565" s="290">
        <v>199</v>
      </c>
      <c r="E565" s="290">
        <v>1231</v>
      </c>
      <c r="F565" s="290">
        <v>0</v>
      </c>
      <c r="G565" s="290">
        <v>1430</v>
      </c>
    </row>
    <row r="566" spans="2:7" s="285" customFormat="1" x14ac:dyDescent="0.25">
      <c r="B566" s="152" t="s">
        <v>416</v>
      </c>
      <c r="C566" s="290">
        <v>107552</v>
      </c>
      <c r="D566" s="290">
        <v>10130</v>
      </c>
      <c r="E566" s="290">
        <v>97422</v>
      </c>
      <c r="F566" s="290">
        <v>0</v>
      </c>
      <c r="G566" s="290">
        <v>107552</v>
      </c>
    </row>
    <row r="567" spans="2:7" s="285" customFormat="1" x14ac:dyDescent="0.25">
      <c r="B567" s="152" t="s">
        <v>417</v>
      </c>
      <c r="C567" s="290">
        <v>16062</v>
      </c>
      <c r="D567" s="290">
        <v>1837</v>
      </c>
      <c r="E567" s="290">
        <v>14225</v>
      </c>
      <c r="F567" s="290">
        <v>0</v>
      </c>
      <c r="G567" s="290">
        <v>16062</v>
      </c>
    </row>
    <row r="568" spans="2:7" s="285" customFormat="1" x14ac:dyDescent="0.25">
      <c r="B568" s="152" t="s">
        <v>418</v>
      </c>
      <c r="C568" s="290">
        <v>3983</v>
      </c>
      <c r="D568" s="290">
        <v>166</v>
      </c>
      <c r="E568" s="290">
        <v>3817</v>
      </c>
      <c r="F568" s="290">
        <v>0</v>
      </c>
      <c r="G568" s="290">
        <v>3983</v>
      </c>
    </row>
    <row r="569" spans="2:7" s="285" customFormat="1" x14ac:dyDescent="0.25">
      <c r="B569" s="152" t="s">
        <v>419</v>
      </c>
      <c r="C569" s="290">
        <v>2321</v>
      </c>
      <c r="D569" s="290">
        <v>759</v>
      </c>
      <c r="E569" s="290">
        <v>1562</v>
      </c>
      <c r="F569" s="290">
        <v>0</v>
      </c>
      <c r="G569" s="290">
        <v>2321</v>
      </c>
    </row>
    <row r="570" spans="2:7" s="285" customFormat="1" x14ac:dyDescent="0.25">
      <c r="B570" s="152" t="s">
        <v>420</v>
      </c>
      <c r="C570" s="290">
        <v>44815</v>
      </c>
      <c r="D570" s="290">
        <v>10941</v>
      </c>
      <c r="E570" s="290">
        <v>33874</v>
      </c>
      <c r="F570" s="290">
        <v>0</v>
      </c>
      <c r="G570" s="290">
        <v>44815</v>
      </c>
    </row>
    <row r="571" spans="2:7" s="285" customFormat="1" x14ac:dyDescent="0.25">
      <c r="B571" s="291" t="s">
        <v>740</v>
      </c>
      <c r="C571" s="290">
        <v>423366</v>
      </c>
      <c r="D571" s="290">
        <v>47744</v>
      </c>
      <c r="E571" s="290">
        <v>375622</v>
      </c>
      <c r="F571" s="290">
        <v>3087</v>
      </c>
      <c r="G571" s="290">
        <v>420279</v>
      </c>
    </row>
    <row r="572" spans="2:7" s="285" customFormat="1" x14ac:dyDescent="0.25">
      <c r="B572" s="291"/>
      <c r="C572" s="290"/>
      <c r="D572" s="290"/>
      <c r="E572" s="290"/>
      <c r="F572" s="290"/>
      <c r="G572" s="290"/>
    </row>
    <row r="573" spans="2:7" s="285" customFormat="1" x14ac:dyDescent="0.25">
      <c r="B573" s="289" t="s">
        <v>516</v>
      </c>
      <c r="C573" s="290" t="s">
        <v>516</v>
      </c>
      <c r="D573" s="290" t="s">
        <v>516</v>
      </c>
      <c r="E573" s="290" t="s">
        <v>516</v>
      </c>
      <c r="F573" s="290" t="s">
        <v>516</v>
      </c>
      <c r="G573" s="290" t="s">
        <v>516</v>
      </c>
    </row>
    <row r="574" spans="2:7" s="285" customFormat="1" x14ac:dyDescent="0.25">
      <c r="B574" s="156" t="s">
        <v>571</v>
      </c>
      <c r="C574" s="290">
        <v>73268</v>
      </c>
      <c r="D574" s="290">
        <v>-1096</v>
      </c>
      <c r="E574" s="290">
        <v>74364</v>
      </c>
      <c r="F574" s="290">
        <v>478</v>
      </c>
      <c r="G574" s="290">
        <v>72790</v>
      </c>
    </row>
    <row r="575" spans="2:7" s="285" customFormat="1" x14ac:dyDescent="0.25">
      <c r="B575" s="152" t="s">
        <v>422</v>
      </c>
      <c r="C575" s="290">
        <v>1583</v>
      </c>
      <c r="D575" s="290">
        <v>6</v>
      </c>
      <c r="E575" s="290">
        <v>1577</v>
      </c>
      <c r="F575" s="290">
        <v>0</v>
      </c>
      <c r="G575" s="290">
        <v>1583</v>
      </c>
    </row>
    <row r="576" spans="2:7" s="285" customFormat="1" x14ac:dyDescent="0.25">
      <c r="B576" s="152" t="s">
        <v>423</v>
      </c>
      <c r="C576" s="290">
        <v>1350</v>
      </c>
      <c r="D576" s="290">
        <v>-53</v>
      </c>
      <c r="E576" s="290">
        <v>1403</v>
      </c>
      <c r="F576" s="290">
        <v>0</v>
      </c>
      <c r="G576" s="290">
        <v>1350</v>
      </c>
    </row>
    <row r="577" spans="2:7" s="285" customFormat="1" x14ac:dyDescent="0.25">
      <c r="B577" s="152" t="s">
        <v>424</v>
      </c>
      <c r="C577" s="290">
        <v>10723</v>
      </c>
      <c r="D577" s="290">
        <v>165</v>
      </c>
      <c r="E577" s="290">
        <v>10558</v>
      </c>
      <c r="F577" s="290">
        <v>0</v>
      </c>
      <c r="G577" s="290">
        <v>10723</v>
      </c>
    </row>
    <row r="578" spans="2:7" s="285" customFormat="1" x14ac:dyDescent="0.25">
      <c r="B578" s="152" t="s">
        <v>425</v>
      </c>
      <c r="C578" s="290">
        <v>880</v>
      </c>
      <c r="D578" s="290">
        <v>-32</v>
      </c>
      <c r="E578" s="290">
        <v>912</v>
      </c>
      <c r="F578" s="290">
        <v>0</v>
      </c>
      <c r="G578" s="290">
        <v>880</v>
      </c>
    </row>
    <row r="579" spans="2:7" s="285" customFormat="1" x14ac:dyDescent="0.25">
      <c r="B579" s="152" t="s">
        <v>426</v>
      </c>
      <c r="C579" s="290">
        <v>717</v>
      </c>
      <c r="D579" s="290">
        <v>16</v>
      </c>
      <c r="E579" s="290">
        <v>701</v>
      </c>
      <c r="F579" s="290">
        <v>0</v>
      </c>
      <c r="G579" s="290">
        <v>717</v>
      </c>
    </row>
    <row r="580" spans="2:7" s="285" customFormat="1" x14ac:dyDescent="0.25">
      <c r="B580" s="291" t="s">
        <v>143</v>
      </c>
      <c r="C580" s="290">
        <v>58015</v>
      </c>
      <c r="D580" s="290">
        <v>-1198</v>
      </c>
      <c r="E580" s="290">
        <v>59213</v>
      </c>
      <c r="F580" s="290">
        <v>478</v>
      </c>
      <c r="G580" s="290">
        <v>57537</v>
      </c>
    </row>
    <row r="581" spans="2:7" s="285" customFormat="1" x14ac:dyDescent="0.25">
      <c r="B581" s="291"/>
      <c r="C581" s="290"/>
      <c r="D581" s="290"/>
      <c r="E581" s="290"/>
      <c r="F581" s="290"/>
      <c r="G581" s="290"/>
    </row>
    <row r="582" spans="2:7" s="285" customFormat="1" x14ac:dyDescent="0.25">
      <c r="B582" s="289" t="s">
        <v>516</v>
      </c>
      <c r="C582" s="290" t="s">
        <v>516</v>
      </c>
      <c r="D582" s="290" t="s">
        <v>516</v>
      </c>
      <c r="E582" s="290" t="s">
        <v>516</v>
      </c>
      <c r="F582" s="290" t="s">
        <v>516</v>
      </c>
      <c r="G582" s="290" t="s">
        <v>516</v>
      </c>
    </row>
    <row r="583" spans="2:7" s="285" customFormat="1" x14ac:dyDescent="0.25">
      <c r="B583" s="156" t="s">
        <v>572</v>
      </c>
      <c r="C583" s="290">
        <v>254412</v>
      </c>
      <c r="D583" s="290">
        <v>64373</v>
      </c>
      <c r="E583" s="290">
        <v>190039</v>
      </c>
      <c r="F583" s="290">
        <v>145</v>
      </c>
      <c r="G583" s="290">
        <v>254267</v>
      </c>
    </row>
    <row r="584" spans="2:7" s="285" customFormat="1" x14ac:dyDescent="0.25">
      <c r="B584" s="152" t="s">
        <v>768</v>
      </c>
      <c r="C584" s="290">
        <v>0</v>
      </c>
      <c r="D584" s="290">
        <v>-580</v>
      </c>
      <c r="E584" s="290">
        <v>580</v>
      </c>
      <c r="F584" s="290">
        <v>0</v>
      </c>
      <c r="G584" s="290">
        <v>0</v>
      </c>
    </row>
    <row r="585" spans="2:7" s="285" customFormat="1" x14ac:dyDescent="0.25">
      <c r="B585" s="152" t="s">
        <v>125</v>
      </c>
      <c r="C585" s="290">
        <v>2</v>
      </c>
      <c r="D585" s="290">
        <v>2</v>
      </c>
      <c r="E585" s="290">
        <v>0</v>
      </c>
      <c r="F585" s="290">
        <v>0</v>
      </c>
      <c r="G585" s="290">
        <v>2</v>
      </c>
    </row>
    <row r="586" spans="2:7" s="285" customFormat="1" x14ac:dyDescent="0.25">
      <c r="B586" s="152" t="s">
        <v>428</v>
      </c>
      <c r="C586" s="290">
        <v>14653</v>
      </c>
      <c r="D586" s="290">
        <v>1678</v>
      </c>
      <c r="E586" s="290">
        <v>12975</v>
      </c>
      <c r="F586" s="290">
        <v>0</v>
      </c>
      <c r="G586" s="290">
        <v>14653</v>
      </c>
    </row>
    <row r="587" spans="2:7" s="285" customFormat="1" x14ac:dyDescent="0.25">
      <c r="B587" s="152" t="s">
        <v>429</v>
      </c>
      <c r="C587" s="290">
        <v>6749</v>
      </c>
      <c r="D587" s="290">
        <v>573</v>
      </c>
      <c r="E587" s="290">
        <v>6176</v>
      </c>
      <c r="F587" s="290">
        <v>0</v>
      </c>
      <c r="G587" s="290">
        <v>6749</v>
      </c>
    </row>
    <row r="588" spans="2:7" s="285" customFormat="1" x14ac:dyDescent="0.25">
      <c r="B588" s="292" t="s">
        <v>143</v>
      </c>
      <c r="C588" s="290">
        <v>233008</v>
      </c>
      <c r="D588" s="290">
        <v>62700</v>
      </c>
      <c r="E588" s="290">
        <v>170308</v>
      </c>
      <c r="F588" s="290">
        <v>145</v>
      </c>
      <c r="G588" s="290">
        <v>232863</v>
      </c>
    </row>
    <row r="589" spans="2:7" s="285" customFormat="1" x14ac:dyDescent="0.25">
      <c r="B589" s="292"/>
      <c r="C589" s="290"/>
      <c r="D589" s="290"/>
      <c r="E589" s="290"/>
      <c r="F589" s="290"/>
      <c r="G589" s="290"/>
    </row>
    <row r="590" spans="2:7" s="285" customFormat="1" x14ac:dyDescent="0.25">
      <c r="B590" s="156" t="s">
        <v>516</v>
      </c>
      <c r="C590" s="290" t="s">
        <v>516</v>
      </c>
      <c r="D590" s="290" t="s">
        <v>516</v>
      </c>
      <c r="E590" s="290" t="s">
        <v>516</v>
      </c>
      <c r="F590" s="290" t="s">
        <v>516</v>
      </c>
      <c r="G590" s="290" t="s">
        <v>516</v>
      </c>
    </row>
    <row r="591" spans="2:7" s="285" customFormat="1" x14ac:dyDescent="0.25">
      <c r="B591" s="156" t="s">
        <v>573</v>
      </c>
      <c r="C591" s="290">
        <v>309359</v>
      </c>
      <c r="D591" s="290">
        <v>31570</v>
      </c>
      <c r="E591" s="290">
        <v>277789</v>
      </c>
      <c r="F591" s="290">
        <v>129</v>
      </c>
      <c r="G591" s="290">
        <v>309230</v>
      </c>
    </row>
    <row r="592" spans="2:7" s="285" customFormat="1" x14ac:dyDescent="0.25">
      <c r="B592" s="152" t="s">
        <v>431</v>
      </c>
      <c r="C592" s="290">
        <v>43653</v>
      </c>
      <c r="D592" s="290">
        <v>2063</v>
      </c>
      <c r="E592" s="290">
        <v>41590</v>
      </c>
      <c r="F592" s="290">
        <v>38</v>
      </c>
      <c r="G592" s="290">
        <v>43615</v>
      </c>
    </row>
    <row r="593" spans="2:7" s="285" customFormat="1" x14ac:dyDescent="0.25">
      <c r="B593" s="152" t="s">
        <v>432</v>
      </c>
      <c r="C593" s="290">
        <v>191903</v>
      </c>
      <c r="D593" s="290">
        <v>27300</v>
      </c>
      <c r="E593" s="290">
        <v>164603</v>
      </c>
      <c r="F593" s="290">
        <v>5</v>
      </c>
      <c r="G593" s="290">
        <v>191898</v>
      </c>
    </row>
    <row r="594" spans="2:7" s="285" customFormat="1" x14ac:dyDescent="0.25">
      <c r="B594" s="152" t="s">
        <v>433</v>
      </c>
      <c r="C594" s="290">
        <v>646</v>
      </c>
      <c r="D594" s="290">
        <v>56</v>
      </c>
      <c r="E594" s="290">
        <v>590</v>
      </c>
      <c r="F594" s="290">
        <v>0</v>
      </c>
      <c r="G594" s="290">
        <v>646</v>
      </c>
    </row>
    <row r="595" spans="2:7" s="285" customFormat="1" x14ac:dyDescent="0.25">
      <c r="B595" s="152" t="s">
        <v>143</v>
      </c>
      <c r="C595" s="290">
        <v>73157</v>
      </c>
      <c r="D595" s="290">
        <v>2151</v>
      </c>
      <c r="E595" s="290">
        <v>71006</v>
      </c>
      <c r="F595" s="290">
        <v>86</v>
      </c>
      <c r="G595" s="290">
        <v>73071</v>
      </c>
    </row>
    <row r="596" spans="2:7" s="285" customFormat="1" x14ac:dyDescent="0.25">
      <c r="B596" s="152"/>
      <c r="C596" s="290"/>
      <c r="D596" s="290"/>
      <c r="E596" s="290"/>
      <c r="F596" s="290"/>
      <c r="G596" s="290"/>
    </row>
    <row r="597" spans="2:7" s="285" customFormat="1" x14ac:dyDescent="0.25">
      <c r="B597" s="289" t="s">
        <v>516</v>
      </c>
      <c r="C597" s="290" t="s">
        <v>516</v>
      </c>
      <c r="D597" s="290" t="s">
        <v>516</v>
      </c>
      <c r="E597" s="290" t="s">
        <v>516</v>
      </c>
      <c r="F597" s="290" t="s">
        <v>516</v>
      </c>
      <c r="G597" s="290" t="s">
        <v>516</v>
      </c>
    </row>
    <row r="598" spans="2:7" s="285" customFormat="1" x14ac:dyDescent="0.25">
      <c r="B598" s="156" t="s">
        <v>574</v>
      </c>
      <c r="C598" s="290">
        <v>179054</v>
      </c>
      <c r="D598" s="290">
        <v>27682</v>
      </c>
      <c r="E598" s="290">
        <v>151372</v>
      </c>
      <c r="F598" s="290">
        <v>4952</v>
      </c>
      <c r="G598" s="290">
        <v>174102</v>
      </c>
    </row>
    <row r="599" spans="2:7" s="285" customFormat="1" x14ac:dyDescent="0.25">
      <c r="B599" s="152" t="s">
        <v>435</v>
      </c>
      <c r="C599" s="290">
        <v>5849</v>
      </c>
      <c r="D599" s="290">
        <v>86</v>
      </c>
      <c r="E599" s="290">
        <v>5763</v>
      </c>
      <c r="F599" s="290">
        <v>0</v>
      </c>
      <c r="G599" s="290">
        <v>5849</v>
      </c>
    </row>
    <row r="600" spans="2:7" s="285" customFormat="1" x14ac:dyDescent="0.25">
      <c r="B600" s="152" t="s">
        <v>436</v>
      </c>
      <c r="C600" s="290">
        <v>521</v>
      </c>
      <c r="D600" s="290">
        <v>-12</v>
      </c>
      <c r="E600" s="290">
        <v>533</v>
      </c>
      <c r="F600" s="290">
        <v>0</v>
      </c>
      <c r="G600" s="290">
        <v>521</v>
      </c>
    </row>
    <row r="601" spans="2:7" s="285" customFormat="1" x14ac:dyDescent="0.25">
      <c r="B601" s="152" t="s">
        <v>437</v>
      </c>
      <c r="C601" s="290">
        <v>10551</v>
      </c>
      <c r="D601" s="290">
        <v>1725</v>
      </c>
      <c r="E601" s="290">
        <v>8826</v>
      </c>
      <c r="F601" s="290">
        <v>76</v>
      </c>
      <c r="G601" s="290">
        <v>10475</v>
      </c>
    </row>
    <row r="602" spans="2:7" s="285" customFormat="1" x14ac:dyDescent="0.25">
      <c r="B602" s="292" t="s">
        <v>143</v>
      </c>
      <c r="C602" s="290">
        <v>162133</v>
      </c>
      <c r="D602" s="290">
        <v>25883</v>
      </c>
      <c r="E602" s="290">
        <v>136250</v>
      </c>
      <c r="F602" s="290">
        <v>4876</v>
      </c>
      <c r="G602" s="290">
        <v>157257</v>
      </c>
    </row>
    <row r="603" spans="2:7" s="285" customFormat="1" x14ac:dyDescent="0.25">
      <c r="B603" s="292"/>
      <c r="C603" s="290"/>
      <c r="D603" s="290"/>
      <c r="E603" s="290"/>
      <c r="F603" s="290"/>
      <c r="G603" s="290"/>
    </row>
    <row r="604" spans="2:7" s="285" customFormat="1" x14ac:dyDescent="0.25">
      <c r="B604" s="289" t="s">
        <v>516</v>
      </c>
      <c r="C604" s="290" t="s">
        <v>516</v>
      </c>
      <c r="D604" s="290" t="s">
        <v>516</v>
      </c>
      <c r="E604" s="290" t="s">
        <v>516</v>
      </c>
      <c r="F604" s="290" t="s">
        <v>516</v>
      </c>
      <c r="G604" s="290" t="s">
        <v>516</v>
      </c>
    </row>
    <row r="605" spans="2:7" s="285" customFormat="1" x14ac:dyDescent="0.25">
      <c r="B605" s="156" t="s">
        <v>575</v>
      </c>
      <c r="C605" s="290">
        <v>426275</v>
      </c>
      <c r="D605" s="290">
        <v>46827</v>
      </c>
      <c r="E605" s="290">
        <v>379448</v>
      </c>
      <c r="F605" s="290">
        <v>6</v>
      </c>
      <c r="G605" s="290">
        <v>426269</v>
      </c>
    </row>
    <row r="606" spans="2:7" s="285" customFormat="1" x14ac:dyDescent="0.25">
      <c r="B606" s="152" t="s">
        <v>242</v>
      </c>
      <c r="C606" s="290">
        <v>4590</v>
      </c>
      <c r="D606" s="290">
        <v>100</v>
      </c>
      <c r="E606" s="290">
        <v>4490</v>
      </c>
      <c r="F606" s="290">
        <v>0</v>
      </c>
      <c r="G606" s="290">
        <v>4590</v>
      </c>
    </row>
    <row r="607" spans="2:7" s="285" customFormat="1" x14ac:dyDescent="0.25">
      <c r="B607" s="152" t="s">
        <v>439</v>
      </c>
      <c r="C607" s="290">
        <v>73652</v>
      </c>
      <c r="D607" s="290">
        <v>16295</v>
      </c>
      <c r="E607" s="290">
        <v>57357</v>
      </c>
      <c r="F607" s="290">
        <v>0</v>
      </c>
      <c r="G607" s="290">
        <v>73652</v>
      </c>
    </row>
    <row r="608" spans="2:7" s="285" customFormat="1" x14ac:dyDescent="0.25">
      <c r="B608" s="152" t="s">
        <v>440</v>
      </c>
      <c r="C608" s="290">
        <v>56692</v>
      </c>
      <c r="D608" s="290">
        <v>4775</v>
      </c>
      <c r="E608" s="290">
        <v>51917</v>
      </c>
      <c r="F608" s="290">
        <v>6</v>
      </c>
      <c r="G608" s="290">
        <v>56686</v>
      </c>
    </row>
    <row r="609" spans="2:7" s="285" customFormat="1" x14ac:dyDescent="0.25">
      <c r="B609" s="152" t="s">
        <v>441</v>
      </c>
      <c r="C609" s="290">
        <v>23315</v>
      </c>
      <c r="D609" s="290">
        <v>2567</v>
      </c>
      <c r="E609" s="290">
        <v>20748</v>
      </c>
      <c r="F609" s="290">
        <v>0</v>
      </c>
      <c r="G609" s="290">
        <v>23315</v>
      </c>
    </row>
    <row r="610" spans="2:7" s="285" customFormat="1" x14ac:dyDescent="0.25">
      <c r="B610" s="291" t="s">
        <v>143</v>
      </c>
      <c r="C610" s="290">
        <v>268026</v>
      </c>
      <c r="D610" s="290">
        <v>23090</v>
      </c>
      <c r="E610" s="290">
        <v>244936</v>
      </c>
      <c r="F610" s="290">
        <v>0</v>
      </c>
      <c r="G610" s="290">
        <v>268026</v>
      </c>
    </row>
    <row r="611" spans="2:7" s="285" customFormat="1" x14ac:dyDescent="0.25">
      <c r="B611" s="291"/>
      <c r="C611" s="290"/>
      <c r="D611" s="290"/>
      <c r="E611" s="290"/>
      <c r="F611" s="290"/>
      <c r="G611" s="290"/>
    </row>
    <row r="612" spans="2:7" s="285" customFormat="1" x14ac:dyDescent="0.25">
      <c r="B612" s="289" t="s">
        <v>516</v>
      </c>
      <c r="C612" s="290" t="s">
        <v>516</v>
      </c>
      <c r="D612" s="290" t="s">
        <v>516</v>
      </c>
      <c r="E612" s="290" t="s">
        <v>516</v>
      </c>
      <c r="F612" s="290" t="s">
        <v>516</v>
      </c>
      <c r="G612" s="290" t="s">
        <v>516</v>
      </c>
    </row>
    <row r="613" spans="2:7" s="285" customFormat="1" x14ac:dyDescent="0.25">
      <c r="B613" s="156" t="s">
        <v>576</v>
      </c>
      <c r="C613" s="290">
        <v>471735</v>
      </c>
      <c r="D613" s="290">
        <v>49017</v>
      </c>
      <c r="E613" s="290">
        <v>422718</v>
      </c>
      <c r="F613" s="290">
        <v>159</v>
      </c>
      <c r="G613" s="290">
        <v>471576</v>
      </c>
    </row>
    <row r="614" spans="2:7" s="285" customFormat="1" x14ac:dyDescent="0.25">
      <c r="B614" s="152" t="s">
        <v>443</v>
      </c>
      <c r="C614" s="290">
        <v>45293</v>
      </c>
      <c r="D614" s="290">
        <v>3797</v>
      </c>
      <c r="E614" s="290">
        <v>41496</v>
      </c>
      <c r="F614" s="290">
        <v>0</v>
      </c>
      <c r="G614" s="290">
        <v>45293</v>
      </c>
    </row>
    <row r="615" spans="2:7" s="285" customFormat="1" x14ac:dyDescent="0.25">
      <c r="B615" s="152" t="s">
        <v>444</v>
      </c>
      <c r="C615" s="290">
        <v>30035</v>
      </c>
      <c r="D615" s="290">
        <v>3794</v>
      </c>
      <c r="E615" s="290">
        <v>26241</v>
      </c>
      <c r="F615" s="290">
        <v>6</v>
      </c>
      <c r="G615" s="290">
        <v>30029</v>
      </c>
    </row>
    <row r="616" spans="2:7" s="285" customFormat="1" x14ac:dyDescent="0.25">
      <c r="B616" s="152" t="s">
        <v>445</v>
      </c>
      <c r="C616" s="290">
        <v>17449</v>
      </c>
      <c r="D616" s="290">
        <v>3627</v>
      </c>
      <c r="E616" s="290">
        <v>13822</v>
      </c>
      <c r="F616" s="290">
        <v>0</v>
      </c>
      <c r="G616" s="290">
        <v>17449</v>
      </c>
    </row>
    <row r="617" spans="2:7" s="285" customFormat="1" x14ac:dyDescent="0.25">
      <c r="B617" s="152" t="s">
        <v>446</v>
      </c>
      <c r="C617" s="290">
        <v>15815</v>
      </c>
      <c r="D617" s="290">
        <v>2158</v>
      </c>
      <c r="E617" s="290">
        <v>13657</v>
      </c>
      <c r="F617" s="290">
        <v>0</v>
      </c>
      <c r="G617" s="290">
        <v>15815</v>
      </c>
    </row>
    <row r="618" spans="2:7" s="285" customFormat="1" x14ac:dyDescent="0.25">
      <c r="B618" s="152" t="s">
        <v>447</v>
      </c>
      <c r="C618" s="290">
        <v>40021</v>
      </c>
      <c r="D618" s="290">
        <v>6679</v>
      </c>
      <c r="E618" s="290">
        <v>33342</v>
      </c>
      <c r="F618" s="290">
        <v>0</v>
      </c>
      <c r="G618" s="290">
        <v>40021</v>
      </c>
    </row>
    <row r="619" spans="2:7" s="285" customFormat="1" x14ac:dyDescent="0.25">
      <c r="B619" s="152" t="s">
        <v>448</v>
      </c>
      <c r="C619" s="290">
        <v>60269</v>
      </c>
      <c r="D619" s="290">
        <v>6699</v>
      </c>
      <c r="E619" s="290">
        <v>53570</v>
      </c>
      <c r="F619" s="290">
        <v>26</v>
      </c>
      <c r="G619" s="290">
        <v>60243</v>
      </c>
    </row>
    <row r="620" spans="2:7" s="285" customFormat="1" x14ac:dyDescent="0.25">
      <c r="B620" s="152" t="s">
        <v>449</v>
      </c>
      <c r="C620" s="290">
        <v>38595</v>
      </c>
      <c r="D620" s="290">
        <v>5313</v>
      </c>
      <c r="E620" s="290">
        <v>33282</v>
      </c>
      <c r="F620" s="290">
        <v>0</v>
      </c>
      <c r="G620" s="290">
        <v>38595</v>
      </c>
    </row>
    <row r="621" spans="2:7" s="285" customFormat="1" x14ac:dyDescent="0.25">
      <c r="B621" s="292" t="s">
        <v>143</v>
      </c>
      <c r="C621" s="290">
        <v>224258</v>
      </c>
      <c r="D621" s="290">
        <v>16950</v>
      </c>
      <c r="E621" s="290">
        <v>207308</v>
      </c>
      <c r="F621" s="290">
        <v>127</v>
      </c>
      <c r="G621" s="290">
        <v>224131</v>
      </c>
    </row>
    <row r="622" spans="2:7" s="285" customFormat="1" x14ac:dyDescent="0.25">
      <c r="B622" s="292"/>
      <c r="C622" s="290"/>
      <c r="D622" s="290"/>
      <c r="E622" s="290"/>
      <c r="F622" s="290"/>
      <c r="G622" s="290"/>
    </row>
    <row r="623" spans="2:7" s="285" customFormat="1" x14ac:dyDescent="0.25">
      <c r="B623" s="289" t="s">
        <v>516</v>
      </c>
      <c r="C623" s="290" t="s">
        <v>516</v>
      </c>
      <c r="D623" s="290" t="s">
        <v>516</v>
      </c>
      <c r="E623" s="290" t="s">
        <v>516</v>
      </c>
      <c r="F623" s="290" t="s">
        <v>516</v>
      </c>
      <c r="G623" s="290" t="s">
        <v>516</v>
      </c>
    </row>
    <row r="624" spans="2:7" s="285" customFormat="1" x14ac:dyDescent="0.25">
      <c r="B624" s="156" t="s">
        <v>577</v>
      </c>
      <c r="C624" s="290">
        <v>128633</v>
      </c>
      <c r="D624" s="290">
        <v>35213</v>
      </c>
      <c r="E624" s="290">
        <v>93420</v>
      </c>
      <c r="F624" s="290">
        <v>8342</v>
      </c>
      <c r="G624" s="290">
        <v>120291</v>
      </c>
    </row>
    <row r="625" spans="2:7" s="285" customFormat="1" x14ac:dyDescent="0.25">
      <c r="B625" s="152" t="s">
        <v>451</v>
      </c>
      <c r="C625" s="290">
        <v>2509</v>
      </c>
      <c r="D625" s="290">
        <v>91</v>
      </c>
      <c r="E625" s="290">
        <v>2418</v>
      </c>
      <c r="F625" s="290">
        <v>0</v>
      </c>
      <c r="G625" s="290">
        <v>2509</v>
      </c>
    </row>
    <row r="626" spans="2:7" s="285" customFormat="1" x14ac:dyDescent="0.25">
      <c r="B626" s="152" t="s">
        <v>452</v>
      </c>
      <c r="C626" s="290">
        <v>1148</v>
      </c>
      <c r="D626" s="290">
        <v>160</v>
      </c>
      <c r="E626" s="290">
        <v>988</v>
      </c>
      <c r="F626" s="290">
        <v>0</v>
      </c>
      <c r="G626" s="290">
        <v>1148</v>
      </c>
    </row>
    <row r="627" spans="2:7" s="285" customFormat="1" x14ac:dyDescent="0.25">
      <c r="B627" s="152" t="s">
        <v>453</v>
      </c>
      <c r="C627" s="290">
        <v>725</v>
      </c>
      <c r="D627" s="290">
        <v>22</v>
      </c>
      <c r="E627" s="290">
        <v>703</v>
      </c>
      <c r="F627" s="290">
        <v>0</v>
      </c>
      <c r="G627" s="290">
        <v>725</v>
      </c>
    </row>
    <row r="628" spans="2:7" s="285" customFormat="1" x14ac:dyDescent="0.25">
      <c r="B628" s="152" t="s">
        <v>454</v>
      </c>
      <c r="C628" s="290">
        <v>817</v>
      </c>
      <c r="D628" s="290">
        <v>32</v>
      </c>
      <c r="E628" s="290">
        <v>785</v>
      </c>
      <c r="F628" s="290">
        <v>0</v>
      </c>
      <c r="G628" s="290">
        <v>817</v>
      </c>
    </row>
    <row r="629" spans="2:7" s="285" customFormat="1" x14ac:dyDescent="0.25">
      <c r="B629" s="152" t="s">
        <v>455</v>
      </c>
      <c r="C629" s="290">
        <v>12665</v>
      </c>
      <c r="D629" s="290">
        <v>5956</v>
      </c>
      <c r="E629" s="290">
        <v>6709</v>
      </c>
      <c r="F629" s="290">
        <v>0</v>
      </c>
      <c r="G629" s="290">
        <v>12665</v>
      </c>
    </row>
    <row r="630" spans="2:7" s="285" customFormat="1" x14ac:dyDescent="0.25">
      <c r="B630" s="291" t="s">
        <v>143</v>
      </c>
      <c r="C630" s="290">
        <v>110769</v>
      </c>
      <c r="D630" s="290">
        <v>28952</v>
      </c>
      <c r="E630" s="290">
        <v>81817</v>
      </c>
      <c r="F630" s="290">
        <v>8342</v>
      </c>
      <c r="G630" s="290">
        <v>102427</v>
      </c>
    </row>
    <row r="631" spans="2:7" s="285" customFormat="1" x14ac:dyDescent="0.25">
      <c r="B631" s="291"/>
      <c r="C631" s="290"/>
      <c r="D631" s="290"/>
      <c r="E631" s="290"/>
      <c r="F631" s="290"/>
      <c r="G631" s="290"/>
    </row>
    <row r="632" spans="2:7" s="285" customFormat="1" x14ac:dyDescent="0.25">
      <c r="B632" s="289" t="s">
        <v>516</v>
      </c>
      <c r="C632" s="290" t="s">
        <v>516</v>
      </c>
      <c r="D632" s="290" t="s">
        <v>516</v>
      </c>
      <c r="E632" s="290" t="s">
        <v>516</v>
      </c>
      <c r="F632" s="290" t="s">
        <v>516</v>
      </c>
      <c r="G632" s="290" t="s">
        <v>516</v>
      </c>
    </row>
    <row r="633" spans="2:7" s="285" customFormat="1" x14ac:dyDescent="0.25">
      <c r="B633" s="156" t="s">
        <v>578</v>
      </c>
      <c r="C633" s="290">
        <v>45423</v>
      </c>
      <c r="D633" s="290">
        <v>3872</v>
      </c>
      <c r="E633" s="290">
        <v>41551</v>
      </c>
      <c r="F633" s="290">
        <v>2001</v>
      </c>
      <c r="G633" s="290">
        <v>43422</v>
      </c>
    </row>
    <row r="634" spans="2:7" s="285" customFormat="1" x14ac:dyDescent="0.25">
      <c r="B634" s="152" t="s">
        <v>457</v>
      </c>
      <c r="C634" s="290">
        <v>751</v>
      </c>
      <c r="D634" s="290">
        <v>39</v>
      </c>
      <c r="E634" s="290">
        <v>712</v>
      </c>
      <c r="F634" s="290">
        <v>0</v>
      </c>
      <c r="G634" s="290">
        <v>751</v>
      </c>
    </row>
    <row r="635" spans="2:7" s="285" customFormat="1" x14ac:dyDescent="0.25">
      <c r="B635" s="152" t="s">
        <v>458</v>
      </c>
      <c r="C635" s="290">
        <v>6895</v>
      </c>
      <c r="D635" s="290">
        <v>45</v>
      </c>
      <c r="E635" s="290">
        <v>6850</v>
      </c>
      <c r="F635" s="290">
        <v>0</v>
      </c>
      <c r="G635" s="290">
        <v>6895</v>
      </c>
    </row>
    <row r="636" spans="2:7" s="285" customFormat="1" x14ac:dyDescent="0.25">
      <c r="B636" s="291" t="s">
        <v>143</v>
      </c>
      <c r="C636" s="290">
        <v>37777</v>
      </c>
      <c r="D636" s="290">
        <v>3788</v>
      </c>
      <c r="E636" s="290">
        <v>33989</v>
      </c>
      <c r="F636" s="290">
        <v>2001</v>
      </c>
      <c r="G636" s="290">
        <v>35776</v>
      </c>
    </row>
    <row r="637" spans="2:7" s="285" customFormat="1" x14ac:dyDescent="0.25">
      <c r="B637" s="291"/>
      <c r="C637" s="290"/>
      <c r="D637" s="290"/>
      <c r="E637" s="290"/>
      <c r="F637" s="290"/>
      <c r="G637" s="290"/>
    </row>
    <row r="638" spans="2:7" s="285" customFormat="1" x14ac:dyDescent="0.25">
      <c r="B638" s="289" t="s">
        <v>516</v>
      </c>
      <c r="C638" s="290" t="s">
        <v>516</v>
      </c>
      <c r="D638" s="290" t="s">
        <v>516</v>
      </c>
      <c r="E638" s="290" t="s">
        <v>516</v>
      </c>
      <c r="F638" s="290" t="s">
        <v>516</v>
      </c>
      <c r="G638" s="290" t="s">
        <v>516</v>
      </c>
    </row>
    <row r="639" spans="2:7" s="285" customFormat="1" x14ac:dyDescent="0.25">
      <c r="B639" s="156" t="s">
        <v>579</v>
      </c>
      <c r="C639" s="290">
        <v>22458</v>
      </c>
      <c r="D639" s="290">
        <v>-112</v>
      </c>
      <c r="E639" s="290">
        <v>22570</v>
      </c>
      <c r="F639" s="290">
        <v>2222</v>
      </c>
      <c r="G639" s="290">
        <v>20236</v>
      </c>
    </row>
    <row r="640" spans="2:7" s="285" customFormat="1" x14ac:dyDescent="0.25">
      <c r="B640" s="152" t="s">
        <v>460</v>
      </c>
      <c r="C640" s="290">
        <v>7031</v>
      </c>
      <c r="D640" s="290">
        <v>14</v>
      </c>
      <c r="E640" s="290">
        <v>7017</v>
      </c>
      <c r="F640" s="290">
        <v>0</v>
      </c>
      <c r="G640" s="290">
        <v>7031</v>
      </c>
    </row>
    <row r="641" spans="2:7" s="285" customFormat="1" x14ac:dyDescent="0.25">
      <c r="B641" s="291" t="s">
        <v>143</v>
      </c>
      <c r="C641" s="290">
        <v>15427</v>
      </c>
      <c r="D641" s="290">
        <v>-126</v>
      </c>
      <c r="E641" s="290">
        <v>15553</v>
      </c>
      <c r="F641" s="290">
        <v>2222</v>
      </c>
      <c r="G641" s="290">
        <v>13205</v>
      </c>
    </row>
    <row r="642" spans="2:7" s="285" customFormat="1" x14ac:dyDescent="0.25">
      <c r="B642" s="291"/>
      <c r="C642" s="290"/>
      <c r="D642" s="290"/>
      <c r="E642" s="290"/>
      <c r="F642" s="290"/>
      <c r="G642" s="290"/>
    </row>
    <row r="643" spans="2:7" s="285" customFormat="1" x14ac:dyDescent="0.25">
      <c r="B643" s="289" t="s">
        <v>516</v>
      </c>
      <c r="C643" s="290" t="s">
        <v>516</v>
      </c>
      <c r="D643" s="290" t="s">
        <v>516</v>
      </c>
      <c r="E643" s="290" t="s">
        <v>516</v>
      </c>
      <c r="F643" s="290" t="s">
        <v>516</v>
      </c>
      <c r="G643" s="290" t="s">
        <v>516</v>
      </c>
    </row>
    <row r="644" spans="2:7" s="285" customFormat="1" x14ac:dyDescent="0.25">
      <c r="B644" s="156" t="s">
        <v>580</v>
      </c>
      <c r="C644" s="290">
        <v>15505</v>
      </c>
      <c r="D644" s="290">
        <v>-30</v>
      </c>
      <c r="E644" s="290">
        <v>15535</v>
      </c>
      <c r="F644" s="290">
        <v>4876</v>
      </c>
      <c r="G644" s="290">
        <v>10629</v>
      </c>
    </row>
    <row r="645" spans="2:7" s="285" customFormat="1" x14ac:dyDescent="0.25">
      <c r="B645" s="152" t="s">
        <v>462</v>
      </c>
      <c r="C645" s="290">
        <v>1779</v>
      </c>
      <c r="D645" s="290">
        <v>-118</v>
      </c>
      <c r="E645" s="290">
        <v>1897</v>
      </c>
      <c r="F645" s="290">
        <v>0</v>
      </c>
      <c r="G645" s="290">
        <v>1779</v>
      </c>
    </row>
    <row r="646" spans="2:7" s="285" customFormat="1" x14ac:dyDescent="0.25">
      <c r="B646" s="152" t="s">
        <v>463</v>
      </c>
      <c r="C646" s="290">
        <v>245</v>
      </c>
      <c r="D646" s="290">
        <v>-10</v>
      </c>
      <c r="E646" s="290">
        <v>255</v>
      </c>
      <c r="F646" s="290">
        <v>0</v>
      </c>
      <c r="G646" s="290">
        <v>245</v>
      </c>
    </row>
    <row r="647" spans="2:7" s="285" customFormat="1" x14ac:dyDescent="0.25">
      <c r="B647" s="152" t="s">
        <v>769</v>
      </c>
      <c r="C647" s="290">
        <v>387</v>
      </c>
      <c r="D647" s="290">
        <v>-20</v>
      </c>
      <c r="E647" s="290">
        <v>407</v>
      </c>
      <c r="F647" s="290">
        <v>0</v>
      </c>
      <c r="G647" s="290">
        <v>387</v>
      </c>
    </row>
    <row r="648" spans="2:7" s="285" customFormat="1" x14ac:dyDescent="0.25">
      <c r="B648" s="291" t="s">
        <v>740</v>
      </c>
      <c r="C648" s="290">
        <v>13094</v>
      </c>
      <c r="D648" s="290">
        <v>118</v>
      </c>
      <c r="E648" s="290">
        <v>12976</v>
      </c>
      <c r="F648" s="290">
        <v>4876</v>
      </c>
      <c r="G648" s="290">
        <v>8218</v>
      </c>
    </row>
    <row r="649" spans="2:7" s="285" customFormat="1" x14ac:dyDescent="0.25">
      <c r="B649" s="291"/>
      <c r="C649" s="290"/>
      <c r="D649" s="290"/>
      <c r="E649" s="290"/>
      <c r="F649" s="290"/>
      <c r="G649" s="290"/>
    </row>
    <row r="650" spans="2:7" s="285" customFormat="1" x14ac:dyDescent="0.25">
      <c r="B650" s="289" t="s">
        <v>516</v>
      </c>
      <c r="C650" s="290" t="s">
        <v>516</v>
      </c>
      <c r="D650" s="290" t="s">
        <v>516</v>
      </c>
      <c r="E650" s="290" t="s">
        <v>516</v>
      </c>
      <c r="F650" s="290" t="s">
        <v>516</v>
      </c>
      <c r="G650" s="290" t="s">
        <v>516</v>
      </c>
    </row>
    <row r="651" spans="2:7" s="285" customFormat="1" x14ac:dyDescent="0.25">
      <c r="B651" s="156" t="s">
        <v>581</v>
      </c>
      <c r="C651" s="290">
        <v>538763</v>
      </c>
      <c r="D651" s="290">
        <v>44170</v>
      </c>
      <c r="E651" s="290">
        <v>494593</v>
      </c>
      <c r="F651" s="290">
        <v>1867</v>
      </c>
      <c r="G651" s="290">
        <v>536896</v>
      </c>
    </row>
    <row r="652" spans="2:7" s="285" customFormat="1" x14ac:dyDescent="0.25">
      <c r="B652" s="152" t="s">
        <v>466</v>
      </c>
      <c r="C652" s="290">
        <v>67351</v>
      </c>
      <c r="D652" s="290">
        <v>6346</v>
      </c>
      <c r="E652" s="290">
        <v>61005</v>
      </c>
      <c r="F652" s="290">
        <v>29</v>
      </c>
      <c r="G652" s="290">
        <v>67322</v>
      </c>
    </row>
    <row r="653" spans="2:7" s="285" customFormat="1" x14ac:dyDescent="0.25">
      <c r="B653" s="152" t="s">
        <v>467</v>
      </c>
      <c r="C653" s="290">
        <v>4372</v>
      </c>
      <c r="D653" s="290">
        <v>125</v>
      </c>
      <c r="E653" s="290">
        <v>4247</v>
      </c>
      <c r="F653" s="290">
        <v>0</v>
      </c>
      <c r="G653" s="290">
        <v>4372</v>
      </c>
    </row>
    <row r="654" spans="2:7" s="285" customFormat="1" x14ac:dyDescent="0.25">
      <c r="B654" s="152" t="s">
        <v>468</v>
      </c>
      <c r="C654" s="290">
        <v>21176</v>
      </c>
      <c r="D654" s="290">
        <v>1856</v>
      </c>
      <c r="E654" s="290">
        <v>19320</v>
      </c>
      <c r="F654" s="290">
        <v>0</v>
      </c>
      <c r="G654" s="290">
        <v>21176</v>
      </c>
    </row>
    <row r="655" spans="2:7" s="285" customFormat="1" x14ac:dyDescent="0.25">
      <c r="B655" s="152" t="s">
        <v>469</v>
      </c>
      <c r="C655" s="290">
        <v>35763</v>
      </c>
      <c r="D655" s="290">
        <v>8732</v>
      </c>
      <c r="E655" s="290">
        <v>27031</v>
      </c>
      <c r="F655" s="290">
        <v>0</v>
      </c>
      <c r="G655" s="290">
        <v>35763</v>
      </c>
    </row>
    <row r="656" spans="2:7" s="285" customFormat="1" x14ac:dyDescent="0.25">
      <c r="B656" s="152" t="s">
        <v>470</v>
      </c>
      <c r="C656" s="290">
        <v>91520</v>
      </c>
      <c r="D656" s="290">
        <v>6338</v>
      </c>
      <c r="E656" s="290">
        <v>85182</v>
      </c>
      <c r="F656" s="290">
        <v>0</v>
      </c>
      <c r="G656" s="290">
        <v>91520</v>
      </c>
    </row>
    <row r="657" spans="2:7" s="285" customFormat="1" x14ac:dyDescent="0.25">
      <c r="B657" s="152" t="s">
        <v>471</v>
      </c>
      <c r="C657" s="290">
        <v>23455</v>
      </c>
      <c r="D657" s="290">
        <v>2705</v>
      </c>
      <c r="E657" s="290">
        <v>20750</v>
      </c>
      <c r="F657" s="290">
        <v>0</v>
      </c>
      <c r="G657" s="290">
        <v>23455</v>
      </c>
    </row>
    <row r="658" spans="2:7" s="285" customFormat="1" x14ac:dyDescent="0.25">
      <c r="B658" s="152" t="s">
        <v>124</v>
      </c>
      <c r="C658" s="290">
        <v>60</v>
      </c>
      <c r="D658" s="290">
        <v>0</v>
      </c>
      <c r="E658" s="290">
        <v>60</v>
      </c>
      <c r="F658" s="290">
        <v>0</v>
      </c>
      <c r="G658" s="290">
        <v>60</v>
      </c>
    </row>
    <row r="659" spans="2:7" s="285" customFormat="1" x14ac:dyDescent="0.25">
      <c r="B659" s="152" t="s">
        <v>472</v>
      </c>
      <c r="C659" s="290">
        <v>12153</v>
      </c>
      <c r="D659" s="290">
        <v>494</v>
      </c>
      <c r="E659" s="290">
        <v>11659</v>
      </c>
      <c r="F659" s="290">
        <v>0</v>
      </c>
      <c r="G659" s="290">
        <v>12153</v>
      </c>
    </row>
    <row r="660" spans="2:7" s="285" customFormat="1" x14ac:dyDescent="0.25">
      <c r="B660" s="152" t="s">
        <v>473</v>
      </c>
      <c r="C660" s="290">
        <v>2773</v>
      </c>
      <c r="D660" s="290">
        <v>149</v>
      </c>
      <c r="E660" s="290">
        <v>2624</v>
      </c>
      <c r="F660" s="290">
        <v>0</v>
      </c>
      <c r="G660" s="290">
        <v>2773</v>
      </c>
    </row>
    <row r="661" spans="2:7" s="285" customFormat="1" x14ac:dyDescent="0.25">
      <c r="B661" s="152" t="s">
        <v>474</v>
      </c>
      <c r="C661" s="290">
        <v>27173</v>
      </c>
      <c r="D661" s="290">
        <v>4709</v>
      </c>
      <c r="E661" s="290">
        <v>22464</v>
      </c>
      <c r="F661" s="290">
        <v>0</v>
      </c>
      <c r="G661" s="290">
        <v>27173</v>
      </c>
    </row>
    <row r="662" spans="2:7" s="285" customFormat="1" x14ac:dyDescent="0.25">
      <c r="B662" s="152" t="s">
        <v>475</v>
      </c>
      <c r="C662" s="290">
        <v>2041</v>
      </c>
      <c r="D662" s="290">
        <v>249</v>
      </c>
      <c r="E662" s="290">
        <v>1792</v>
      </c>
      <c r="F662" s="290">
        <v>0</v>
      </c>
      <c r="G662" s="290">
        <v>2041</v>
      </c>
    </row>
    <row r="663" spans="2:7" s="285" customFormat="1" x14ac:dyDescent="0.25">
      <c r="B663" s="152" t="s">
        <v>476</v>
      </c>
      <c r="C663" s="290">
        <v>12103</v>
      </c>
      <c r="D663" s="290">
        <v>1504</v>
      </c>
      <c r="E663" s="290">
        <v>10599</v>
      </c>
      <c r="F663" s="290">
        <v>0</v>
      </c>
      <c r="G663" s="290">
        <v>12103</v>
      </c>
    </row>
    <row r="664" spans="2:7" s="285" customFormat="1" x14ac:dyDescent="0.25">
      <c r="B664" s="152" t="s">
        <v>477</v>
      </c>
      <c r="C664" s="290">
        <v>41289</v>
      </c>
      <c r="D664" s="290">
        <v>3152</v>
      </c>
      <c r="E664" s="290">
        <v>38137</v>
      </c>
      <c r="F664" s="290">
        <v>5</v>
      </c>
      <c r="G664" s="290">
        <v>41284</v>
      </c>
    </row>
    <row r="665" spans="2:7" s="285" customFormat="1" x14ac:dyDescent="0.25">
      <c r="B665" s="152" t="s">
        <v>478</v>
      </c>
      <c r="C665" s="290">
        <v>1739</v>
      </c>
      <c r="D665" s="290">
        <v>3</v>
      </c>
      <c r="E665" s="290">
        <v>1736</v>
      </c>
      <c r="F665" s="290">
        <v>0</v>
      </c>
      <c r="G665" s="290">
        <v>1739</v>
      </c>
    </row>
    <row r="666" spans="2:7" s="285" customFormat="1" x14ac:dyDescent="0.25">
      <c r="B666" s="152" t="s">
        <v>479</v>
      </c>
      <c r="C666" s="290">
        <v>3151</v>
      </c>
      <c r="D666" s="290">
        <v>119</v>
      </c>
      <c r="E666" s="290">
        <v>3032</v>
      </c>
      <c r="F666" s="290">
        <v>0</v>
      </c>
      <c r="G666" s="290">
        <v>3151</v>
      </c>
    </row>
    <row r="667" spans="2:7" s="285" customFormat="1" x14ac:dyDescent="0.25">
      <c r="B667" s="152" t="s">
        <v>480</v>
      </c>
      <c r="C667" s="290">
        <v>61617</v>
      </c>
      <c r="D667" s="290">
        <v>5569</v>
      </c>
      <c r="E667" s="290">
        <v>56048</v>
      </c>
      <c r="F667" s="290">
        <v>0</v>
      </c>
      <c r="G667" s="290">
        <v>61617</v>
      </c>
    </row>
    <row r="668" spans="2:7" s="285" customFormat="1" x14ac:dyDescent="0.25">
      <c r="B668" s="152" t="s">
        <v>481</v>
      </c>
      <c r="C668" s="290">
        <v>12819</v>
      </c>
      <c r="D668" s="290">
        <v>567</v>
      </c>
      <c r="E668" s="290">
        <v>12252</v>
      </c>
      <c r="F668" s="290">
        <v>0</v>
      </c>
      <c r="G668" s="290">
        <v>12819</v>
      </c>
    </row>
    <row r="669" spans="2:7" s="285" customFormat="1" x14ac:dyDescent="0.25">
      <c r="B669" s="152" t="s">
        <v>143</v>
      </c>
      <c r="C669" s="290">
        <v>118208</v>
      </c>
      <c r="D669" s="290">
        <v>1553</v>
      </c>
      <c r="E669" s="290">
        <v>116655</v>
      </c>
      <c r="F669" s="290">
        <v>1833</v>
      </c>
      <c r="G669" s="290">
        <v>116375</v>
      </c>
    </row>
    <row r="670" spans="2:7" s="285" customFormat="1" x14ac:dyDescent="0.25">
      <c r="B670" s="152"/>
      <c r="C670" s="290"/>
      <c r="D670" s="290"/>
      <c r="E670" s="290"/>
      <c r="F670" s="290"/>
      <c r="G670" s="290"/>
    </row>
    <row r="671" spans="2:7" s="285" customFormat="1" x14ac:dyDescent="0.25">
      <c r="B671" s="289" t="s">
        <v>722</v>
      </c>
      <c r="C671" s="290" t="s">
        <v>516</v>
      </c>
      <c r="D671" s="290" t="s">
        <v>516</v>
      </c>
      <c r="E671" s="290" t="s">
        <v>516</v>
      </c>
      <c r="F671" s="290" t="s">
        <v>516</v>
      </c>
      <c r="G671" s="290" t="s">
        <v>516</v>
      </c>
    </row>
    <row r="672" spans="2:7" s="285" customFormat="1" x14ac:dyDescent="0.25">
      <c r="B672" s="156" t="s">
        <v>582</v>
      </c>
      <c r="C672" s="290">
        <v>32976</v>
      </c>
      <c r="D672" s="290">
        <v>2200</v>
      </c>
      <c r="E672" s="290">
        <v>30776</v>
      </c>
      <c r="F672" s="290">
        <v>3096</v>
      </c>
      <c r="G672" s="290">
        <v>29880</v>
      </c>
    </row>
    <row r="673" spans="2:7" s="285" customFormat="1" x14ac:dyDescent="0.25">
      <c r="B673" s="152" t="s">
        <v>483</v>
      </c>
      <c r="C673" s="290">
        <v>363</v>
      </c>
      <c r="D673" s="290">
        <v>70</v>
      </c>
      <c r="E673" s="290">
        <v>293</v>
      </c>
      <c r="F673" s="290">
        <v>0</v>
      </c>
      <c r="G673" s="290">
        <v>363</v>
      </c>
    </row>
    <row r="674" spans="2:7" s="285" customFormat="1" x14ac:dyDescent="0.25">
      <c r="B674" s="152" t="s">
        <v>484</v>
      </c>
      <c r="C674" s="290">
        <v>506</v>
      </c>
      <c r="D674" s="290">
        <v>49</v>
      </c>
      <c r="E674" s="290">
        <v>457</v>
      </c>
      <c r="F674" s="290">
        <v>0</v>
      </c>
      <c r="G674" s="290">
        <v>506</v>
      </c>
    </row>
    <row r="675" spans="2:7" s="285" customFormat="1" x14ac:dyDescent="0.25">
      <c r="B675" s="291" t="s">
        <v>143</v>
      </c>
      <c r="C675" s="290">
        <v>32107</v>
      </c>
      <c r="D675" s="290">
        <v>2081</v>
      </c>
      <c r="E675" s="290">
        <v>30026</v>
      </c>
      <c r="F675" s="290">
        <v>3096</v>
      </c>
      <c r="G675" s="290">
        <v>29011</v>
      </c>
    </row>
    <row r="676" spans="2:7" s="285" customFormat="1" x14ac:dyDescent="0.25">
      <c r="B676" s="291"/>
      <c r="C676" s="290"/>
      <c r="D676" s="290"/>
      <c r="E676" s="290"/>
      <c r="F676" s="290"/>
      <c r="G676" s="290"/>
    </row>
    <row r="677" spans="2:7" s="285" customFormat="1" x14ac:dyDescent="0.25">
      <c r="B677" s="289" t="s">
        <v>516</v>
      </c>
      <c r="C677" s="290" t="s">
        <v>516</v>
      </c>
      <c r="D677" s="290" t="s">
        <v>516</v>
      </c>
      <c r="E677" s="290" t="s">
        <v>516</v>
      </c>
      <c r="F677" s="290" t="s">
        <v>516</v>
      </c>
      <c r="G677" s="290" t="s">
        <v>516</v>
      </c>
    </row>
    <row r="678" spans="2:7" s="285" customFormat="1" x14ac:dyDescent="0.25">
      <c r="B678" s="156" t="s">
        <v>583</v>
      </c>
      <c r="C678" s="290">
        <v>70071</v>
      </c>
      <c r="D678" s="290">
        <v>15028</v>
      </c>
      <c r="E678" s="290">
        <v>55043</v>
      </c>
      <c r="F678" s="290">
        <v>1525</v>
      </c>
      <c r="G678" s="290">
        <v>68546</v>
      </c>
    </row>
    <row r="679" spans="2:7" s="285" customFormat="1" x14ac:dyDescent="0.25">
      <c r="B679" s="152" t="s">
        <v>486</v>
      </c>
      <c r="C679" s="290">
        <v>5629</v>
      </c>
      <c r="D679" s="290">
        <v>452</v>
      </c>
      <c r="E679" s="290">
        <v>5177</v>
      </c>
      <c r="F679" s="290">
        <v>29</v>
      </c>
      <c r="G679" s="290">
        <v>5600</v>
      </c>
    </row>
    <row r="680" spans="2:7" s="285" customFormat="1" x14ac:dyDescent="0.25">
      <c r="B680" s="152" t="s">
        <v>487</v>
      </c>
      <c r="C680" s="290">
        <v>4316</v>
      </c>
      <c r="D680" s="290">
        <v>2529</v>
      </c>
      <c r="E680" s="290">
        <v>1787</v>
      </c>
      <c r="F680" s="290">
        <v>0</v>
      </c>
      <c r="G680" s="290">
        <v>4316</v>
      </c>
    </row>
    <row r="681" spans="2:7" s="285" customFormat="1" x14ac:dyDescent="0.25">
      <c r="B681" s="152" t="s">
        <v>488</v>
      </c>
      <c r="C681" s="290">
        <v>614</v>
      </c>
      <c r="D681" s="290">
        <v>-30</v>
      </c>
      <c r="E681" s="290">
        <v>644</v>
      </c>
      <c r="F681" s="290">
        <v>0</v>
      </c>
      <c r="G681" s="290">
        <v>614</v>
      </c>
    </row>
    <row r="682" spans="2:7" s="285" customFormat="1" x14ac:dyDescent="0.25">
      <c r="B682" s="291" t="s">
        <v>143</v>
      </c>
      <c r="C682" s="290">
        <v>59512</v>
      </c>
      <c r="D682" s="290">
        <v>12077</v>
      </c>
      <c r="E682" s="290">
        <v>47435</v>
      </c>
      <c r="F682" s="290">
        <v>1496</v>
      </c>
      <c r="G682" s="290">
        <v>58016</v>
      </c>
    </row>
    <row r="683" spans="2:7" s="285" customFormat="1" x14ac:dyDescent="0.25">
      <c r="B683" s="291"/>
      <c r="C683" s="290"/>
      <c r="D683" s="290"/>
      <c r="E683" s="290"/>
      <c r="F683" s="290"/>
      <c r="G683" s="290"/>
    </row>
    <row r="684" spans="2:7" s="285" customFormat="1" x14ac:dyDescent="0.25">
      <c r="B684" s="289" t="s">
        <v>516</v>
      </c>
      <c r="C684" s="290" t="s">
        <v>516</v>
      </c>
      <c r="D684" s="290" t="s">
        <v>516</v>
      </c>
      <c r="E684" s="290" t="s">
        <v>516</v>
      </c>
      <c r="F684" s="290" t="s">
        <v>516</v>
      </c>
      <c r="G684" s="290" t="s">
        <v>516</v>
      </c>
    </row>
    <row r="685" spans="2:7" s="285" customFormat="1" x14ac:dyDescent="0.25">
      <c r="B685" s="156" t="s">
        <v>584</v>
      </c>
      <c r="C685" s="290">
        <v>25387</v>
      </c>
      <c r="D685" s="290">
        <v>491</v>
      </c>
      <c r="E685" s="290">
        <v>24896</v>
      </c>
      <c r="F685" s="290">
        <v>2389</v>
      </c>
      <c r="G685" s="290">
        <v>22998</v>
      </c>
    </row>
    <row r="686" spans="2:7" s="285" customFormat="1" x14ac:dyDescent="0.25">
      <c r="B686" s="152" t="s">
        <v>490</v>
      </c>
      <c r="C686" s="290">
        <v>316</v>
      </c>
      <c r="D686" s="290">
        <v>-95</v>
      </c>
      <c r="E686" s="290">
        <v>411</v>
      </c>
      <c r="F686" s="290">
        <v>0</v>
      </c>
      <c r="G686" s="290">
        <v>316</v>
      </c>
    </row>
    <row r="687" spans="2:7" s="285" customFormat="1" x14ac:dyDescent="0.25">
      <c r="B687" s="152" t="s">
        <v>491</v>
      </c>
      <c r="C687" s="290">
        <v>3568</v>
      </c>
      <c r="D687" s="290">
        <v>-37</v>
      </c>
      <c r="E687" s="290">
        <v>3605</v>
      </c>
      <c r="F687" s="290">
        <v>0</v>
      </c>
      <c r="G687" s="290">
        <v>3568</v>
      </c>
    </row>
    <row r="688" spans="2:7" s="285" customFormat="1" x14ac:dyDescent="0.25">
      <c r="B688" s="152" t="s">
        <v>492</v>
      </c>
      <c r="C688" s="290">
        <v>238</v>
      </c>
      <c r="D688" s="290">
        <v>-32</v>
      </c>
      <c r="E688" s="290">
        <v>270</v>
      </c>
      <c r="F688" s="290">
        <v>0</v>
      </c>
      <c r="G688" s="290">
        <v>238</v>
      </c>
    </row>
    <row r="689" spans="2:7" s="285" customFormat="1" x14ac:dyDescent="0.25">
      <c r="B689" s="152" t="s">
        <v>493</v>
      </c>
      <c r="C689" s="290">
        <v>740</v>
      </c>
      <c r="D689" s="290">
        <v>53</v>
      </c>
      <c r="E689" s="290">
        <v>687</v>
      </c>
      <c r="F689" s="290">
        <v>0</v>
      </c>
      <c r="G689" s="290">
        <v>740</v>
      </c>
    </row>
    <row r="690" spans="2:7" s="285" customFormat="1" x14ac:dyDescent="0.25">
      <c r="B690" s="152" t="s">
        <v>494</v>
      </c>
      <c r="C690" s="290">
        <v>361</v>
      </c>
      <c r="D690" s="290">
        <v>-22</v>
      </c>
      <c r="E690" s="290">
        <v>383</v>
      </c>
      <c r="F690" s="290">
        <v>0</v>
      </c>
      <c r="G690" s="290">
        <v>361</v>
      </c>
    </row>
    <row r="691" spans="2:7" s="285" customFormat="1" x14ac:dyDescent="0.25">
      <c r="B691" s="294" t="s">
        <v>143</v>
      </c>
      <c r="C691" s="290">
        <v>20164</v>
      </c>
      <c r="D691" s="290">
        <v>624</v>
      </c>
      <c r="E691" s="290">
        <v>19540</v>
      </c>
      <c r="F691" s="290">
        <v>2389</v>
      </c>
      <c r="G691" s="290">
        <v>17775</v>
      </c>
    </row>
    <row r="692" spans="2:7" s="285" customFormat="1" x14ac:dyDescent="0.25">
      <c r="B692" s="294"/>
      <c r="C692" s="290"/>
      <c r="D692" s="290"/>
      <c r="E692" s="290"/>
      <c r="F692" s="290"/>
      <c r="G692" s="290"/>
    </row>
    <row r="693" spans="2:7" s="285" customFormat="1" x14ac:dyDescent="0.25">
      <c r="B693" s="303" t="s">
        <v>738</v>
      </c>
      <c r="C693" s="290">
        <v>21208589</v>
      </c>
      <c r="D693" s="290">
        <v>2407257</v>
      </c>
      <c r="E693" s="290">
        <v>18801332</v>
      </c>
      <c r="F693" s="290">
        <v>116980</v>
      </c>
      <c r="G693" s="290">
        <v>21091609</v>
      </c>
    </row>
    <row r="694" spans="2:7" s="285" customFormat="1" x14ac:dyDescent="0.25">
      <c r="B694" s="294" t="s">
        <v>770</v>
      </c>
      <c r="C694" s="290">
        <v>10739436</v>
      </c>
      <c r="D694" s="290">
        <v>1286255</v>
      </c>
      <c r="E694" s="290">
        <v>9453181</v>
      </c>
      <c r="F694" s="290">
        <v>18172</v>
      </c>
      <c r="G694" s="290">
        <v>10721264</v>
      </c>
    </row>
    <row r="695" spans="2:7" s="285" customFormat="1" x14ac:dyDescent="0.25">
      <c r="B695" s="294" t="s">
        <v>36</v>
      </c>
      <c r="C695" s="290">
        <v>10469153</v>
      </c>
      <c r="D695" s="290">
        <v>1121002</v>
      </c>
      <c r="E695" s="290">
        <v>9348151</v>
      </c>
      <c r="F695" s="290">
        <v>98808</v>
      </c>
      <c r="G695" s="290">
        <v>10370345</v>
      </c>
    </row>
    <row r="696" spans="2:7" s="285" customFormat="1" ht="15" x14ac:dyDescent="0.25">
      <c r="B696" s="286"/>
      <c r="C696" s="286"/>
      <c r="D696" s="286"/>
      <c r="E696" s="286"/>
      <c r="F696" s="286"/>
      <c r="G696" s="286"/>
    </row>
    <row r="697" spans="2:7" s="287" customFormat="1" ht="12.75" customHeight="1" x14ac:dyDescent="0.2">
      <c r="B697" s="286"/>
      <c r="C697" s="286"/>
      <c r="D697" s="286"/>
      <c r="E697" s="286"/>
      <c r="F697" s="286"/>
      <c r="G697" s="286"/>
    </row>
    <row r="698" spans="2:7" s="287" customFormat="1" ht="12.75" customHeight="1" x14ac:dyDescent="0.2">
      <c r="B698" s="286" t="s">
        <v>727</v>
      </c>
      <c r="C698" s="286"/>
      <c r="D698" s="286"/>
      <c r="E698" s="286"/>
      <c r="F698" s="286"/>
      <c r="G698" s="286"/>
    </row>
    <row r="699" spans="2:7" s="287" customFormat="1" ht="12.75" customHeight="1" x14ac:dyDescent="0.2">
      <c r="B699" s="286" t="s">
        <v>771</v>
      </c>
      <c r="C699" s="286"/>
      <c r="D699" s="286"/>
      <c r="E699" s="286"/>
      <c r="F699" s="286"/>
      <c r="G699" s="286"/>
    </row>
    <row r="700" spans="2:7" s="287" customFormat="1" ht="12.75" customHeight="1" x14ac:dyDescent="0.2">
      <c r="B700" s="286" t="s">
        <v>729</v>
      </c>
      <c r="C700" s="286"/>
      <c r="D700" s="286"/>
      <c r="E700" s="286"/>
      <c r="F700" s="286"/>
      <c r="G700" s="286"/>
    </row>
    <row r="701" spans="2:7" s="287" customFormat="1" ht="12.75" customHeight="1" x14ac:dyDescent="0.2">
      <c r="B701" s="286" t="s">
        <v>730</v>
      </c>
      <c r="C701" s="286"/>
      <c r="D701" s="286"/>
      <c r="E701" s="286"/>
      <c r="F701" s="286"/>
      <c r="G701" s="286"/>
    </row>
    <row r="702" spans="2:7" s="287" customFormat="1" ht="12.75" customHeight="1" x14ac:dyDescent="0.2">
      <c r="B702" s="286" t="s">
        <v>731</v>
      </c>
      <c r="C702" s="286"/>
      <c r="D702" s="286"/>
      <c r="E702" s="286"/>
      <c r="F702" s="286"/>
      <c r="G702" s="286"/>
    </row>
    <row r="703" spans="2:7" s="287" customFormat="1" ht="12.75" customHeight="1" x14ac:dyDescent="0.2">
      <c r="B703" s="286" t="s">
        <v>732</v>
      </c>
      <c r="C703" s="286"/>
      <c r="D703" s="286"/>
      <c r="E703" s="286"/>
      <c r="F703" s="286"/>
      <c r="G703" s="286"/>
    </row>
    <row r="704" spans="2:7" s="287" customFormat="1" ht="12.75" customHeight="1" x14ac:dyDescent="0.2"/>
    <row r="705" spans="2:7" s="287" customFormat="1" ht="12" x14ac:dyDescent="0.2">
      <c r="B705" s="287" t="s">
        <v>772</v>
      </c>
      <c r="C705" s="288"/>
      <c r="D705" s="288"/>
      <c r="E705" s="288"/>
      <c r="F705" s="288"/>
      <c r="G705" s="288"/>
    </row>
    <row r="706" spans="2:7" ht="15.75" customHeight="1" x14ac:dyDescent="0.25"/>
  </sheetData>
  <mergeCells count="3">
    <mergeCell ref="B1:G1"/>
    <mergeCell ref="B2:G2"/>
    <mergeCell ref="F3:G3"/>
  </mergeCells>
  <pageMargins left="0.65" right="0.65" top="0.8" bottom="0.8" header="0.4" footer="0.3"/>
  <pageSetup orientation="portrait" horizontalDpi="4294967293" r:id="rId1"/>
  <headerFooter>
    <oddHeader>&amp;C&amp;"-,Bold"&amp;13Table 1. Estimates of Population by County and City in Florida: April 1, 2019</oddHeader>
    <oddFooter>&amp;L&amp;10Bureau of Economic and Business Research, University of Florida&amp;R&amp;10Florida Estimates of Population 2019</oddFooter>
  </headerFooter>
  <rowBreaks count="2" manualBreakCount="2">
    <brk id="286" min="1" max="6" man="1"/>
    <brk id="376" min="1" max="6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703"/>
  <sheetViews>
    <sheetView topLeftCell="B1" zoomScaleNormal="100" workbookViewId="0">
      <pane ySplit="6" topLeftCell="A376" activePane="bottomLeft" state="frozen"/>
      <selection activeCell="N43" sqref="N43"/>
      <selection pane="bottomLeft" activeCell="N43" sqref="N43"/>
    </sheetView>
  </sheetViews>
  <sheetFormatPr defaultColWidth="9.140625" defaultRowHeight="15" x14ac:dyDescent="0.25"/>
  <cols>
    <col min="1" max="1" width="9" style="305" hidden="1" customWidth="1"/>
    <col min="2" max="2" width="21.7109375" style="306" customWidth="1"/>
    <col min="3" max="4" width="13.7109375" style="201" customWidth="1"/>
    <col min="5" max="7" width="13.7109375" style="307" customWidth="1"/>
    <col min="8" max="8" width="9.140625" style="305"/>
    <col min="9" max="9" width="10.140625" style="305" bestFit="1" customWidth="1"/>
    <col min="10" max="16384" width="9.140625" style="305"/>
  </cols>
  <sheetData>
    <row r="1" spans="1:14" ht="18.75" x14ac:dyDescent="0.3">
      <c r="A1" s="471"/>
      <c r="B1" s="489" t="s">
        <v>773</v>
      </c>
      <c r="C1" s="489"/>
      <c r="D1" s="489"/>
      <c r="E1" s="489"/>
      <c r="F1" s="489"/>
      <c r="G1" s="489"/>
      <c r="H1" s="471"/>
      <c r="I1" s="471"/>
      <c r="J1" s="471"/>
      <c r="K1" s="471"/>
      <c r="L1" s="471"/>
      <c r="M1" s="471"/>
      <c r="N1" s="471"/>
    </row>
    <row r="3" spans="1:14" ht="15.75" x14ac:dyDescent="0.25">
      <c r="A3" s="196"/>
      <c r="B3" s="204"/>
      <c r="C3" s="215"/>
      <c r="D3" s="215"/>
      <c r="E3" s="215"/>
      <c r="F3" s="216"/>
      <c r="G3" s="217" t="s">
        <v>505</v>
      </c>
      <c r="H3" s="471"/>
      <c r="I3" s="471"/>
      <c r="J3" s="471"/>
      <c r="K3" s="471"/>
      <c r="L3" s="471"/>
      <c r="M3" s="471"/>
      <c r="N3" s="471"/>
    </row>
    <row r="4" spans="1:14" ht="15.75" x14ac:dyDescent="0.25">
      <c r="A4" s="197" t="s">
        <v>774</v>
      </c>
      <c r="B4" s="218"/>
      <c r="C4" s="205" t="s">
        <v>597</v>
      </c>
      <c r="D4" s="205"/>
      <c r="E4" s="205" t="s">
        <v>597</v>
      </c>
      <c r="F4" s="205"/>
      <c r="G4" s="205" t="s">
        <v>683</v>
      </c>
      <c r="H4" s="471"/>
      <c r="I4" s="471"/>
      <c r="J4" s="471"/>
      <c r="K4" s="471"/>
      <c r="L4" s="471"/>
      <c r="M4" s="471"/>
      <c r="N4" s="471"/>
    </row>
    <row r="5" spans="1:14" ht="15.75" x14ac:dyDescent="0.25">
      <c r="A5" s="199" t="s">
        <v>775</v>
      </c>
      <c r="B5" s="218" t="s">
        <v>508</v>
      </c>
      <c r="C5" s="205" t="s">
        <v>776</v>
      </c>
      <c r="D5" s="205" t="s">
        <v>684</v>
      </c>
      <c r="E5" s="205" t="s">
        <v>736</v>
      </c>
      <c r="F5" s="205"/>
      <c r="G5" s="205" t="s">
        <v>511</v>
      </c>
      <c r="H5" s="471"/>
      <c r="I5" s="471"/>
      <c r="J5" s="471"/>
      <c r="K5" s="471"/>
      <c r="L5" s="471"/>
      <c r="M5" s="471"/>
      <c r="N5" s="471"/>
    </row>
    <row r="6" spans="1:14" ht="16.5" thickBot="1" x14ac:dyDescent="0.3">
      <c r="A6" s="200" t="s">
        <v>777</v>
      </c>
      <c r="B6" s="219" t="s">
        <v>512</v>
      </c>
      <c r="C6" s="220" t="s">
        <v>685</v>
      </c>
      <c r="D6" s="220" t="s">
        <v>509</v>
      </c>
      <c r="E6" s="220" t="s">
        <v>686</v>
      </c>
      <c r="F6" s="220" t="s">
        <v>687</v>
      </c>
      <c r="G6" s="220" t="s">
        <v>778</v>
      </c>
      <c r="H6" s="471"/>
      <c r="I6" s="471"/>
      <c r="J6" s="471"/>
      <c r="K6" s="471"/>
      <c r="L6" s="471"/>
      <c r="M6" s="471"/>
      <c r="N6" s="471"/>
    </row>
    <row r="7" spans="1:14" ht="15.75" thickTop="1" x14ac:dyDescent="0.25">
      <c r="A7" s="472"/>
      <c r="B7" s="473"/>
      <c r="C7" s="198"/>
      <c r="D7" s="198"/>
      <c r="E7" s="198"/>
      <c r="F7" s="198"/>
      <c r="G7" s="198"/>
      <c r="H7" s="471"/>
      <c r="I7" s="471"/>
      <c r="J7" s="471"/>
      <c r="K7" s="471"/>
      <c r="L7" s="471"/>
      <c r="M7" s="471"/>
      <c r="N7" s="471"/>
    </row>
    <row r="8" spans="1:14" ht="15.75" x14ac:dyDescent="0.25">
      <c r="A8" s="474" t="s">
        <v>779</v>
      </c>
      <c r="B8" s="202" t="s">
        <v>689</v>
      </c>
      <c r="C8" s="203">
        <v>20840568</v>
      </c>
      <c r="D8" s="203">
        <v>2039236</v>
      </c>
      <c r="E8" s="203">
        <v>18801332</v>
      </c>
      <c r="F8" s="203">
        <v>119036</v>
      </c>
      <c r="G8" s="203">
        <v>20721532</v>
      </c>
      <c r="H8" s="471"/>
      <c r="I8" s="475"/>
      <c r="J8" s="475"/>
      <c r="K8" s="475"/>
      <c r="L8" s="475"/>
      <c r="M8" s="475"/>
      <c r="N8" s="475"/>
    </row>
    <row r="9" spans="1:14" ht="15.75" x14ac:dyDescent="0.25">
      <c r="A9" s="472"/>
      <c r="B9" s="204"/>
      <c r="C9" s="205"/>
      <c r="D9" s="205"/>
      <c r="E9" s="205"/>
      <c r="F9" s="205"/>
      <c r="G9" s="205"/>
      <c r="H9" s="471"/>
      <c r="I9" s="471"/>
      <c r="J9" s="471"/>
      <c r="K9" s="471"/>
      <c r="L9" s="471"/>
      <c r="M9" s="471"/>
      <c r="N9" s="471"/>
    </row>
    <row r="10" spans="1:14" ht="15.75" x14ac:dyDescent="0.25">
      <c r="A10" s="474" t="s">
        <v>780</v>
      </c>
      <c r="B10" s="206" t="s">
        <v>515</v>
      </c>
      <c r="C10" s="207">
        <v>263291</v>
      </c>
      <c r="D10" s="207">
        <v>15955</v>
      </c>
      <c r="E10" s="207">
        <v>247336</v>
      </c>
      <c r="F10" s="208">
        <v>1203</v>
      </c>
      <c r="G10" s="208">
        <v>262088</v>
      </c>
      <c r="H10" s="471"/>
      <c r="I10" s="471"/>
      <c r="J10" s="471"/>
      <c r="K10" s="471"/>
      <c r="L10" s="471"/>
      <c r="M10" s="471"/>
      <c r="N10" s="471"/>
    </row>
    <row r="11" spans="1:14" ht="15.75" x14ac:dyDescent="0.25">
      <c r="A11" s="474" t="s">
        <v>781</v>
      </c>
      <c r="B11" s="152" t="s">
        <v>10</v>
      </c>
      <c r="C11" s="209">
        <v>10155</v>
      </c>
      <c r="D11" s="209">
        <v>1096</v>
      </c>
      <c r="E11" s="209">
        <v>9059</v>
      </c>
      <c r="F11" s="209">
        <v>0</v>
      </c>
      <c r="G11" s="209">
        <v>10155</v>
      </c>
      <c r="H11" s="471"/>
      <c r="I11" s="471"/>
      <c r="J11" s="471"/>
      <c r="K11" s="471"/>
      <c r="L11" s="471"/>
      <c r="M11" s="471"/>
      <c r="N11" s="471"/>
    </row>
    <row r="12" spans="1:14" ht="15.75" x14ac:dyDescent="0.25">
      <c r="A12" s="474" t="s">
        <v>782</v>
      </c>
      <c r="B12" s="152" t="s">
        <v>11</v>
      </c>
      <c r="C12" s="209">
        <v>1168</v>
      </c>
      <c r="D12" s="209">
        <v>50</v>
      </c>
      <c r="E12" s="209">
        <v>1118</v>
      </c>
      <c r="F12" s="209">
        <v>0</v>
      </c>
      <c r="G12" s="209">
        <v>1168</v>
      </c>
      <c r="H12" s="471"/>
      <c r="I12" s="471"/>
      <c r="J12" s="471"/>
      <c r="K12" s="471"/>
      <c r="L12" s="471"/>
      <c r="M12" s="471"/>
      <c r="N12" s="471"/>
    </row>
    <row r="13" spans="1:14" ht="15.75" x14ac:dyDescent="0.25">
      <c r="A13" s="474" t="s">
        <v>783</v>
      </c>
      <c r="B13" s="152" t="s">
        <v>690</v>
      </c>
      <c r="C13" s="209">
        <v>131217</v>
      </c>
      <c r="D13" s="209">
        <v>6741</v>
      </c>
      <c r="E13" s="209">
        <v>124476</v>
      </c>
      <c r="F13" s="209">
        <v>764</v>
      </c>
      <c r="G13" s="209">
        <v>130453</v>
      </c>
      <c r="H13" s="471"/>
      <c r="I13" s="471"/>
      <c r="J13" s="471"/>
      <c r="K13" s="471"/>
      <c r="L13" s="471"/>
      <c r="M13" s="471"/>
      <c r="N13" s="471"/>
    </row>
    <row r="14" spans="1:14" ht="15.75" x14ac:dyDescent="0.25">
      <c r="A14" s="474" t="s">
        <v>784</v>
      </c>
      <c r="B14" s="152" t="s">
        <v>13</v>
      </c>
      <c r="C14" s="209">
        <v>1422</v>
      </c>
      <c r="D14" s="209">
        <v>5</v>
      </c>
      <c r="E14" s="209">
        <v>1417</v>
      </c>
      <c r="F14" s="209">
        <v>0</v>
      </c>
      <c r="G14" s="209">
        <v>1422</v>
      </c>
      <c r="H14" s="471"/>
      <c r="I14" s="471"/>
      <c r="J14" s="471"/>
      <c r="K14" s="471"/>
      <c r="L14" s="471"/>
      <c r="M14" s="471"/>
      <c r="N14" s="471"/>
    </row>
    <row r="15" spans="1:14" ht="15.75" x14ac:dyDescent="0.25">
      <c r="A15" s="474" t="s">
        <v>785</v>
      </c>
      <c r="B15" s="152" t="s">
        <v>14</v>
      </c>
      <c r="C15" s="209">
        <v>6221</v>
      </c>
      <c r="D15" s="209">
        <v>871</v>
      </c>
      <c r="E15" s="209">
        <v>5350</v>
      </c>
      <c r="F15" s="209">
        <v>0</v>
      </c>
      <c r="G15" s="209">
        <v>6221</v>
      </c>
      <c r="H15" s="471"/>
      <c r="I15" s="471"/>
      <c r="J15" s="471"/>
      <c r="K15" s="471"/>
      <c r="L15" s="471"/>
      <c r="M15" s="471"/>
      <c r="N15" s="471"/>
    </row>
    <row r="16" spans="1:14" ht="15.75" x14ac:dyDescent="0.25">
      <c r="A16" s="474" t="s">
        <v>786</v>
      </c>
      <c r="B16" s="152" t="s">
        <v>15</v>
      </c>
      <c r="C16" s="209">
        <v>390</v>
      </c>
      <c r="D16" s="209">
        <v>30</v>
      </c>
      <c r="E16" s="209">
        <v>360</v>
      </c>
      <c r="F16" s="209">
        <v>0</v>
      </c>
      <c r="G16" s="209">
        <v>390</v>
      </c>
      <c r="H16" s="471"/>
      <c r="I16" s="471"/>
      <c r="J16" s="471"/>
      <c r="K16" s="471"/>
      <c r="L16" s="471"/>
      <c r="M16" s="471"/>
      <c r="N16" s="471"/>
    </row>
    <row r="17" spans="1:7" ht="15.75" x14ac:dyDescent="0.25">
      <c r="A17" s="474" t="s">
        <v>787</v>
      </c>
      <c r="B17" s="152" t="s">
        <v>16</v>
      </c>
      <c r="C17" s="209">
        <v>605</v>
      </c>
      <c r="D17" s="209">
        <v>5</v>
      </c>
      <c r="E17" s="209">
        <v>600</v>
      </c>
      <c r="F17" s="209">
        <v>0</v>
      </c>
      <c r="G17" s="209">
        <v>605</v>
      </c>
    </row>
    <row r="18" spans="1:7" ht="15.75" x14ac:dyDescent="0.25">
      <c r="A18" s="474" t="s">
        <v>788</v>
      </c>
      <c r="B18" s="152" t="s">
        <v>17</v>
      </c>
      <c r="C18" s="209">
        <v>6249</v>
      </c>
      <c r="D18" s="209">
        <v>1299</v>
      </c>
      <c r="E18" s="209">
        <v>4950</v>
      </c>
      <c r="F18" s="209">
        <v>0</v>
      </c>
      <c r="G18" s="209">
        <v>6249</v>
      </c>
    </row>
    <row r="19" spans="1:7" ht="15.75" x14ac:dyDescent="0.25">
      <c r="A19" s="474" t="s">
        <v>789</v>
      </c>
      <c r="B19" s="152" t="s">
        <v>18</v>
      </c>
      <c r="C19" s="209">
        <v>960</v>
      </c>
      <c r="D19" s="209">
        <v>-55</v>
      </c>
      <c r="E19" s="209">
        <v>1015</v>
      </c>
      <c r="F19" s="209">
        <v>0</v>
      </c>
      <c r="G19" s="209">
        <v>960</v>
      </c>
    </row>
    <row r="20" spans="1:7" ht="15.75" x14ac:dyDescent="0.25">
      <c r="A20" s="474" t="s">
        <v>790</v>
      </c>
      <c r="B20" s="152" t="s">
        <v>521</v>
      </c>
      <c r="C20" s="209">
        <v>104904</v>
      </c>
      <c r="D20" s="209">
        <v>5913</v>
      </c>
      <c r="E20" s="209">
        <v>98991</v>
      </c>
      <c r="F20" s="209">
        <v>439</v>
      </c>
      <c r="G20" s="209">
        <v>104465</v>
      </c>
    </row>
    <row r="21" spans="1:7" ht="15.75" x14ac:dyDescent="0.25">
      <c r="A21" s="474"/>
      <c r="B21" s="152"/>
      <c r="C21" s="209"/>
      <c r="D21" s="209"/>
      <c r="E21" s="209"/>
      <c r="F21" s="209"/>
      <c r="G21" s="209"/>
    </row>
    <row r="22" spans="1:7" ht="15.75" x14ac:dyDescent="0.25">
      <c r="A22" s="474"/>
      <c r="B22" s="204" t="s">
        <v>516</v>
      </c>
      <c r="C22" s="207" t="s">
        <v>516</v>
      </c>
      <c r="D22" s="207" t="s">
        <v>516</v>
      </c>
      <c r="E22" s="207" t="s">
        <v>516</v>
      </c>
      <c r="F22" s="208" t="s">
        <v>516</v>
      </c>
      <c r="G22" s="208" t="s">
        <v>516</v>
      </c>
    </row>
    <row r="23" spans="1:7" ht="15.75" x14ac:dyDescent="0.25">
      <c r="A23" s="474" t="s">
        <v>791</v>
      </c>
      <c r="B23" s="206" t="s">
        <v>517</v>
      </c>
      <c r="C23" s="207">
        <v>27652</v>
      </c>
      <c r="D23" s="207">
        <v>537</v>
      </c>
      <c r="E23" s="207">
        <v>27115</v>
      </c>
      <c r="F23" s="208">
        <v>2375</v>
      </c>
      <c r="G23" s="208">
        <v>25277</v>
      </c>
    </row>
    <row r="24" spans="1:7" ht="15.75" x14ac:dyDescent="0.25">
      <c r="A24" s="474" t="s">
        <v>792</v>
      </c>
      <c r="B24" s="152" t="s">
        <v>21</v>
      </c>
      <c r="C24" s="209">
        <v>446</v>
      </c>
      <c r="D24" s="209">
        <v>9</v>
      </c>
      <c r="E24" s="209">
        <v>437</v>
      </c>
      <c r="F24" s="209">
        <v>0</v>
      </c>
      <c r="G24" s="209">
        <v>446</v>
      </c>
    </row>
    <row r="25" spans="1:7" ht="15.75" x14ac:dyDescent="0.25">
      <c r="A25" s="474" t="s">
        <v>793</v>
      </c>
      <c r="B25" s="152" t="s">
        <v>22</v>
      </c>
      <c r="C25" s="209">
        <v>6743</v>
      </c>
      <c r="D25" s="209">
        <v>369</v>
      </c>
      <c r="E25" s="209">
        <v>6374</v>
      </c>
      <c r="F25" s="209">
        <v>0</v>
      </c>
      <c r="G25" s="209">
        <v>6743</v>
      </c>
    </row>
    <row r="26" spans="1:7" ht="15.75" x14ac:dyDescent="0.25">
      <c r="A26" s="474" t="s">
        <v>794</v>
      </c>
      <c r="B26" s="152" t="s">
        <v>143</v>
      </c>
      <c r="C26" s="209">
        <v>20463</v>
      </c>
      <c r="D26" s="209">
        <v>159</v>
      </c>
      <c r="E26" s="209">
        <v>20304</v>
      </c>
      <c r="F26" s="209">
        <v>2375</v>
      </c>
      <c r="G26" s="209">
        <v>18088</v>
      </c>
    </row>
    <row r="27" spans="1:7" ht="15.75" x14ac:dyDescent="0.25">
      <c r="A27" s="474"/>
      <c r="B27" s="152"/>
      <c r="C27" s="209"/>
      <c r="D27" s="209"/>
      <c r="E27" s="209"/>
      <c r="F27" s="209"/>
      <c r="G27" s="209"/>
    </row>
    <row r="28" spans="1:7" ht="15.75" x14ac:dyDescent="0.25">
      <c r="A28" s="474" t="s">
        <v>516</v>
      </c>
      <c r="B28" s="204" t="s">
        <v>516</v>
      </c>
      <c r="C28" s="210" t="s">
        <v>516</v>
      </c>
      <c r="D28" s="210" t="s">
        <v>516</v>
      </c>
      <c r="E28" s="210" t="s">
        <v>516</v>
      </c>
      <c r="F28" s="210" t="s">
        <v>516</v>
      </c>
      <c r="G28" s="210" t="s">
        <v>516</v>
      </c>
    </row>
    <row r="29" spans="1:7" ht="15.75" x14ac:dyDescent="0.25">
      <c r="A29" s="474" t="s">
        <v>795</v>
      </c>
      <c r="B29" s="206" t="s">
        <v>518</v>
      </c>
      <c r="C29" s="207">
        <v>181199</v>
      </c>
      <c r="D29" s="207">
        <v>12347</v>
      </c>
      <c r="E29" s="207">
        <v>168852</v>
      </c>
      <c r="F29" s="208">
        <v>1129</v>
      </c>
      <c r="G29" s="208">
        <v>180070</v>
      </c>
    </row>
    <row r="30" spans="1:7" ht="15.75" x14ac:dyDescent="0.25">
      <c r="A30" s="474" t="s">
        <v>796</v>
      </c>
      <c r="B30" s="152" t="s">
        <v>24</v>
      </c>
      <c r="C30" s="209">
        <v>15855</v>
      </c>
      <c r="D30" s="209">
        <v>1450</v>
      </c>
      <c r="E30" s="209">
        <v>14405</v>
      </c>
      <c r="F30" s="209">
        <v>0</v>
      </c>
      <c r="G30" s="209">
        <v>15855</v>
      </c>
    </row>
    <row r="31" spans="1:7" ht="15.75" x14ac:dyDescent="0.25">
      <c r="A31" s="474" t="s">
        <v>797</v>
      </c>
      <c r="B31" s="152" t="s">
        <v>25</v>
      </c>
      <c r="C31" s="209">
        <v>21201</v>
      </c>
      <c r="D31" s="209">
        <v>2708</v>
      </c>
      <c r="E31" s="209">
        <v>18493</v>
      </c>
      <c r="F31" s="209">
        <v>6</v>
      </c>
      <c r="G31" s="209">
        <v>21195</v>
      </c>
    </row>
    <row r="32" spans="1:7" ht="15.75" x14ac:dyDescent="0.25">
      <c r="A32" s="474" t="s">
        <v>798</v>
      </c>
      <c r="B32" s="152" t="s">
        <v>26</v>
      </c>
      <c r="C32" s="209">
        <v>1285</v>
      </c>
      <c r="D32" s="209">
        <v>213</v>
      </c>
      <c r="E32" s="209">
        <v>1072</v>
      </c>
      <c r="F32" s="209">
        <v>0</v>
      </c>
      <c r="G32" s="209">
        <v>1285</v>
      </c>
    </row>
    <row r="33" spans="1:7" ht="15.75" x14ac:dyDescent="0.25">
      <c r="A33" s="474" t="s">
        <v>799</v>
      </c>
      <c r="B33" s="152" t="s">
        <v>691</v>
      </c>
      <c r="C33" s="209">
        <v>37208</v>
      </c>
      <c r="D33" s="209">
        <v>1703</v>
      </c>
      <c r="E33" s="209">
        <v>35505</v>
      </c>
      <c r="F33" s="209">
        <v>113</v>
      </c>
      <c r="G33" s="209">
        <v>37095</v>
      </c>
    </row>
    <row r="34" spans="1:7" ht="15.75" x14ac:dyDescent="0.25">
      <c r="A34" s="474" t="s">
        <v>800</v>
      </c>
      <c r="B34" s="152" t="s">
        <v>28</v>
      </c>
      <c r="C34" s="209">
        <v>13099</v>
      </c>
      <c r="D34" s="209">
        <v>1081</v>
      </c>
      <c r="E34" s="209">
        <v>12018</v>
      </c>
      <c r="F34" s="209">
        <v>0</v>
      </c>
      <c r="G34" s="209">
        <v>13099</v>
      </c>
    </row>
    <row r="35" spans="1:7" ht="15.75" x14ac:dyDescent="0.25">
      <c r="A35" s="474" t="s">
        <v>801</v>
      </c>
      <c r="B35" s="152" t="s">
        <v>29</v>
      </c>
      <c r="C35" s="209">
        <v>4467</v>
      </c>
      <c r="D35" s="209">
        <v>150</v>
      </c>
      <c r="E35" s="209">
        <v>4317</v>
      </c>
      <c r="F35" s="209">
        <v>0</v>
      </c>
      <c r="G35" s="209">
        <v>4467</v>
      </c>
    </row>
    <row r="36" spans="1:7" ht="15.75" x14ac:dyDescent="0.25">
      <c r="A36" s="474" t="s">
        <v>802</v>
      </c>
      <c r="B36" s="152" t="s">
        <v>30</v>
      </c>
      <c r="C36" s="209">
        <v>9621</v>
      </c>
      <c r="D36" s="209">
        <v>718</v>
      </c>
      <c r="E36" s="209">
        <v>8903</v>
      </c>
      <c r="F36" s="209">
        <v>0</v>
      </c>
      <c r="G36" s="209">
        <v>9621</v>
      </c>
    </row>
    <row r="37" spans="1:7" ht="15.75" x14ac:dyDescent="0.25">
      <c r="A37" s="474" t="s">
        <v>803</v>
      </c>
      <c r="B37" s="152" t="s">
        <v>521</v>
      </c>
      <c r="C37" s="209">
        <v>78463</v>
      </c>
      <c r="D37" s="209">
        <v>4324</v>
      </c>
      <c r="E37" s="209">
        <v>74139</v>
      </c>
      <c r="F37" s="209">
        <v>1010</v>
      </c>
      <c r="G37" s="209">
        <v>77453</v>
      </c>
    </row>
    <row r="38" spans="1:7" ht="15.75" x14ac:dyDescent="0.25">
      <c r="A38" s="474"/>
      <c r="B38" s="152"/>
      <c r="C38" s="209"/>
      <c r="D38" s="209"/>
      <c r="E38" s="209"/>
      <c r="F38" s="209"/>
      <c r="G38" s="209"/>
    </row>
    <row r="39" spans="1:7" ht="15.75" x14ac:dyDescent="0.25">
      <c r="A39" s="474" t="s">
        <v>516</v>
      </c>
      <c r="B39" s="204" t="s">
        <v>516</v>
      </c>
      <c r="C39" s="209" t="s">
        <v>516</v>
      </c>
      <c r="D39" s="209" t="s">
        <v>516</v>
      </c>
      <c r="E39" s="209" t="s">
        <v>516</v>
      </c>
      <c r="F39" s="209" t="s">
        <v>516</v>
      </c>
      <c r="G39" s="209" t="s">
        <v>516</v>
      </c>
    </row>
    <row r="40" spans="1:7" ht="15.75" x14ac:dyDescent="0.25">
      <c r="A40" s="474" t="s">
        <v>804</v>
      </c>
      <c r="B40" s="206" t="s">
        <v>519</v>
      </c>
      <c r="C40" s="207">
        <v>28057</v>
      </c>
      <c r="D40" s="207">
        <v>-463</v>
      </c>
      <c r="E40" s="207">
        <v>28520</v>
      </c>
      <c r="F40" s="208">
        <v>3558</v>
      </c>
      <c r="G40" s="208">
        <v>24499</v>
      </c>
    </row>
    <row r="41" spans="1:7" ht="15.75" x14ac:dyDescent="0.25">
      <c r="A41" s="474" t="s">
        <v>805</v>
      </c>
      <c r="B41" s="152" t="s">
        <v>32</v>
      </c>
      <c r="C41" s="209">
        <v>322</v>
      </c>
      <c r="D41" s="209">
        <v>-16</v>
      </c>
      <c r="E41" s="209">
        <v>338</v>
      </c>
      <c r="F41" s="209">
        <v>0</v>
      </c>
      <c r="G41" s="209">
        <v>322</v>
      </c>
    </row>
    <row r="42" spans="1:7" ht="15.75" x14ac:dyDescent="0.25">
      <c r="A42" s="474" t="s">
        <v>806</v>
      </c>
      <c r="B42" s="152" t="s">
        <v>602</v>
      </c>
      <c r="C42" s="209">
        <v>465</v>
      </c>
      <c r="D42" s="209">
        <v>-35</v>
      </c>
      <c r="E42" s="209">
        <v>500</v>
      </c>
      <c r="F42" s="209">
        <v>0</v>
      </c>
      <c r="G42" s="209">
        <v>465</v>
      </c>
    </row>
    <row r="43" spans="1:7" ht="15.75" x14ac:dyDescent="0.25">
      <c r="A43" s="474" t="s">
        <v>807</v>
      </c>
      <c r="B43" s="152" t="s">
        <v>34</v>
      </c>
      <c r="C43" s="209">
        <v>718</v>
      </c>
      <c r="D43" s="209">
        <v>-12</v>
      </c>
      <c r="E43" s="209">
        <v>730</v>
      </c>
      <c r="F43" s="209">
        <v>0</v>
      </c>
      <c r="G43" s="209">
        <v>718</v>
      </c>
    </row>
    <row r="44" spans="1:7" ht="15.75" x14ac:dyDescent="0.25">
      <c r="A44" s="474" t="s">
        <v>808</v>
      </c>
      <c r="B44" s="152" t="s">
        <v>35</v>
      </c>
      <c r="C44" s="209">
        <v>5352</v>
      </c>
      <c r="D44" s="209">
        <v>-97</v>
      </c>
      <c r="E44" s="209">
        <v>5449</v>
      </c>
      <c r="F44" s="209">
        <v>10</v>
      </c>
      <c r="G44" s="209">
        <v>5342</v>
      </c>
    </row>
    <row r="45" spans="1:7" ht="15.75" x14ac:dyDescent="0.25">
      <c r="A45" s="474" t="s">
        <v>809</v>
      </c>
      <c r="B45" s="152" t="s">
        <v>143</v>
      </c>
      <c r="C45" s="209">
        <v>21200</v>
      </c>
      <c r="D45" s="209">
        <v>-303</v>
      </c>
      <c r="E45" s="209">
        <v>21503</v>
      </c>
      <c r="F45" s="209">
        <v>3548</v>
      </c>
      <c r="G45" s="209">
        <v>17652</v>
      </c>
    </row>
    <row r="46" spans="1:7" ht="15.75" x14ac:dyDescent="0.25">
      <c r="A46" s="474"/>
      <c r="B46" s="152"/>
      <c r="C46" s="209"/>
      <c r="D46" s="209"/>
      <c r="E46" s="209"/>
      <c r="F46" s="209"/>
      <c r="G46" s="209"/>
    </row>
    <row r="47" spans="1:7" ht="15.75" x14ac:dyDescent="0.25">
      <c r="A47" s="474" t="s">
        <v>516</v>
      </c>
      <c r="B47" s="204" t="s">
        <v>516</v>
      </c>
      <c r="C47" s="209" t="s">
        <v>516</v>
      </c>
      <c r="D47" s="209" t="s">
        <v>516</v>
      </c>
      <c r="E47" s="209" t="s">
        <v>516</v>
      </c>
      <c r="F47" s="209" t="s">
        <v>516</v>
      </c>
      <c r="G47" s="209" t="s">
        <v>516</v>
      </c>
    </row>
    <row r="48" spans="1:7" ht="15.75" x14ac:dyDescent="0.25">
      <c r="A48" s="474" t="s">
        <v>810</v>
      </c>
      <c r="B48" s="206" t="s">
        <v>522</v>
      </c>
      <c r="C48" s="207">
        <v>583563</v>
      </c>
      <c r="D48" s="207">
        <v>40187</v>
      </c>
      <c r="E48" s="207">
        <v>543376</v>
      </c>
      <c r="F48" s="208">
        <v>194</v>
      </c>
      <c r="G48" s="208">
        <v>583369</v>
      </c>
    </row>
    <row r="49" spans="1:7" ht="15.75" x14ac:dyDescent="0.25">
      <c r="A49" s="474" t="s">
        <v>811</v>
      </c>
      <c r="B49" s="152" t="s">
        <v>38</v>
      </c>
      <c r="C49" s="209">
        <v>10227</v>
      </c>
      <c r="D49" s="209">
        <v>315</v>
      </c>
      <c r="E49" s="209">
        <v>9912</v>
      </c>
      <c r="F49" s="209">
        <v>0</v>
      </c>
      <c r="G49" s="209">
        <v>10227</v>
      </c>
    </row>
    <row r="50" spans="1:7" ht="15.75" x14ac:dyDescent="0.25">
      <c r="A50" s="474" t="s">
        <v>812</v>
      </c>
      <c r="B50" s="152" t="s">
        <v>39</v>
      </c>
      <c r="C50" s="209">
        <v>19286</v>
      </c>
      <c r="D50" s="209">
        <v>2146</v>
      </c>
      <c r="E50" s="209">
        <v>17140</v>
      </c>
      <c r="F50" s="209">
        <v>0</v>
      </c>
      <c r="G50" s="209">
        <v>19286</v>
      </c>
    </row>
    <row r="51" spans="1:7" ht="15.75" x14ac:dyDescent="0.25">
      <c r="A51" s="474" t="s">
        <v>813</v>
      </c>
      <c r="B51" s="152" t="s">
        <v>40</v>
      </c>
      <c r="C51" s="209">
        <v>11328</v>
      </c>
      <c r="D51" s="209">
        <v>97</v>
      </c>
      <c r="E51" s="209">
        <v>11231</v>
      </c>
      <c r="F51" s="209">
        <v>0</v>
      </c>
      <c r="G51" s="209">
        <v>11328</v>
      </c>
    </row>
    <row r="52" spans="1:7" ht="15.75" x14ac:dyDescent="0.25">
      <c r="A52" s="474" t="s">
        <v>814</v>
      </c>
      <c r="B52" s="152" t="s">
        <v>41</v>
      </c>
      <c r="C52" s="209">
        <v>4260</v>
      </c>
      <c r="D52" s="209">
        <v>410</v>
      </c>
      <c r="E52" s="209">
        <v>3850</v>
      </c>
      <c r="F52" s="209">
        <v>0</v>
      </c>
      <c r="G52" s="209">
        <v>4260</v>
      </c>
    </row>
    <row r="53" spans="1:7" ht="15.75" x14ac:dyDescent="0.25">
      <c r="A53" s="474" t="s">
        <v>815</v>
      </c>
      <c r="B53" s="152" t="s">
        <v>42</v>
      </c>
      <c r="C53" s="209">
        <v>2842</v>
      </c>
      <c r="D53" s="209">
        <v>122</v>
      </c>
      <c r="E53" s="209">
        <v>2720</v>
      </c>
      <c r="F53" s="209">
        <v>0</v>
      </c>
      <c r="G53" s="209">
        <v>2842</v>
      </c>
    </row>
    <row r="54" spans="1:7" ht="15.75" x14ac:dyDescent="0.25">
      <c r="A54" s="474" t="s">
        <v>816</v>
      </c>
      <c r="B54" s="152" t="s">
        <v>43</v>
      </c>
      <c r="C54" s="209">
        <v>8526</v>
      </c>
      <c r="D54" s="209">
        <v>301</v>
      </c>
      <c r="E54" s="209">
        <v>8225</v>
      </c>
      <c r="F54" s="209">
        <v>0</v>
      </c>
      <c r="G54" s="209">
        <v>8526</v>
      </c>
    </row>
    <row r="55" spans="1:7" ht="15.75" x14ac:dyDescent="0.25">
      <c r="A55" s="474" t="s">
        <v>817</v>
      </c>
      <c r="B55" s="152" t="s">
        <v>44</v>
      </c>
      <c r="C55" s="209">
        <v>2899</v>
      </c>
      <c r="D55" s="209">
        <v>142</v>
      </c>
      <c r="E55" s="209">
        <v>2757</v>
      </c>
      <c r="F55" s="209">
        <v>0</v>
      </c>
      <c r="G55" s="209">
        <v>2899</v>
      </c>
    </row>
    <row r="56" spans="1:7" ht="15.75" x14ac:dyDescent="0.25">
      <c r="A56" s="474" t="s">
        <v>818</v>
      </c>
      <c r="B56" s="152" t="s">
        <v>692</v>
      </c>
      <c r="C56" s="209">
        <v>82040</v>
      </c>
      <c r="D56" s="209">
        <v>5835</v>
      </c>
      <c r="E56" s="209">
        <v>76205</v>
      </c>
      <c r="F56" s="209">
        <v>30</v>
      </c>
      <c r="G56" s="209">
        <v>82010</v>
      </c>
    </row>
    <row r="57" spans="1:7" ht="15.75" x14ac:dyDescent="0.25">
      <c r="A57" s="474" t="s">
        <v>819</v>
      </c>
      <c r="B57" s="152" t="s">
        <v>46</v>
      </c>
      <c r="C57" s="209">
        <v>3095</v>
      </c>
      <c r="D57" s="209">
        <v>-6</v>
      </c>
      <c r="E57" s="209">
        <v>3101</v>
      </c>
      <c r="F57" s="209">
        <v>0</v>
      </c>
      <c r="G57" s="209">
        <v>3095</v>
      </c>
    </row>
    <row r="58" spans="1:7" ht="15.75" x14ac:dyDescent="0.25">
      <c r="A58" s="474" t="s">
        <v>820</v>
      </c>
      <c r="B58" s="152" t="s">
        <v>47</v>
      </c>
      <c r="C58" s="209">
        <v>673</v>
      </c>
      <c r="D58" s="209">
        <v>11</v>
      </c>
      <c r="E58" s="209">
        <v>662</v>
      </c>
      <c r="F58" s="209">
        <v>0</v>
      </c>
      <c r="G58" s="209">
        <v>673</v>
      </c>
    </row>
    <row r="59" spans="1:7" ht="15.75" x14ac:dyDescent="0.25">
      <c r="A59" s="474" t="s">
        <v>821</v>
      </c>
      <c r="B59" s="152" t="s">
        <v>48</v>
      </c>
      <c r="C59" s="209">
        <v>112703</v>
      </c>
      <c r="D59" s="209">
        <v>9513</v>
      </c>
      <c r="E59" s="209">
        <v>103190</v>
      </c>
      <c r="F59" s="209">
        <v>0</v>
      </c>
      <c r="G59" s="209">
        <v>112703</v>
      </c>
    </row>
    <row r="60" spans="1:7" ht="15.75" x14ac:dyDescent="0.25">
      <c r="A60" s="474" t="s">
        <v>822</v>
      </c>
      <c r="B60" s="152" t="s">
        <v>49</v>
      </c>
      <c r="C60" s="209">
        <v>1108</v>
      </c>
      <c r="D60" s="209">
        <v>208</v>
      </c>
      <c r="E60" s="209">
        <v>900</v>
      </c>
      <c r="F60" s="209">
        <v>0</v>
      </c>
      <c r="G60" s="209">
        <v>1108</v>
      </c>
    </row>
    <row r="61" spans="1:7" ht="15.75" x14ac:dyDescent="0.25">
      <c r="A61" s="474" t="s">
        <v>823</v>
      </c>
      <c r="B61" s="152" t="s">
        <v>50</v>
      </c>
      <c r="C61" s="209">
        <v>26882</v>
      </c>
      <c r="D61" s="209">
        <v>1956</v>
      </c>
      <c r="E61" s="209">
        <v>24926</v>
      </c>
      <c r="F61" s="209">
        <v>22</v>
      </c>
      <c r="G61" s="209">
        <v>26860</v>
      </c>
    </row>
    <row r="62" spans="1:7" ht="15.75" x14ac:dyDescent="0.25">
      <c r="A62" s="474" t="s">
        <v>824</v>
      </c>
      <c r="B62" s="152" t="s">
        <v>51</v>
      </c>
      <c r="C62" s="209">
        <v>10346</v>
      </c>
      <c r="D62" s="209">
        <v>237</v>
      </c>
      <c r="E62" s="209">
        <v>10109</v>
      </c>
      <c r="F62" s="209">
        <v>0</v>
      </c>
      <c r="G62" s="209">
        <v>10346</v>
      </c>
    </row>
    <row r="63" spans="1:7" ht="15.75" x14ac:dyDescent="0.25">
      <c r="A63" s="474" t="s">
        <v>825</v>
      </c>
      <c r="B63" s="152" t="s">
        <v>52</v>
      </c>
      <c r="C63" s="209">
        <v>47456</v>
      </c>
      <c r="D63" s="209">
        <v>3695</v>
      </c>
      <c r="E63" s="209">
        <v>43761</v>
      </c>
      <c r="F63" s="209">
        <v>36</v>
      </c>
      <c r="G63" s="209">
        <v>47420</v>
      </c>
    </row>
    <row r="64" spans="1:7" ht="15.75" x14ac:dyDescent="0.25">
      <c r="A64" s="474" t="s">
        <v>826</v>
      </c>
      <c r="B64" s="152" t="s">
        <v>53</v>
      </c>
      <c r="C64" s="209">
        <v>21990</v>
      </c>
      <c r="D64" s="209">
        <v>3635</v>
      </c>
      <c r="E64" s="209">
        <v>18355</v>
      </c>
      <c r="F64" s="209">
        <v>0</v>
      </c>
      <c r="G64" s="209">
        <v>21990</v>
      </c>
    </row>
    <row r="65" spans="1:7" ht="15.75" x14ac:dyDescent="0.25">
      <c r="A65" s="474" t="s">
        <v>827</v>
      </c>
      <c r="B65" s="152" t="s">
        <v>521</v>
      </c>
      <c r="C65" s="209">
        <v>217902</v>
      </c>
      <c r="D65" s="209">
        <v>11570</v>
      </c>
      <c r="E65" s="209">
        <v>206332</v>
      </c>
      <c r="F65" s="209">
        <v>106</v>
      </c>
      <c r="G65" s="209">
        <v>217796</v>
      </c>
    </row>
    <row r="66" spans="1:7" ht="15.75" x14ac:dyDescent="0.25">
      <c r="A66" s="474"/>
      <c r="B66" s="152"/>
      <c r="C66" s="209"/>
      <c r="D66" s="209"/>
      <c r="E66" s="209"/>
      <c r="F66" s="209"/>
      <c r="G66" s="209"/>
    </row>
    <row r="67" spans="1:7" ht="15.75" x14ac:dyDescent="0.25">
      <c r="A67" s="474" t="s">
        <v>516</v>
      </c>
      <c r="B67" s="204" t="s">
        <v>516</v>
      </c>
      <c r="C67" s="209" t="s">
        <v>516</v>
      </c>
      <c r="D67" s="209" t="s">
        <v>516</v>
      </c>
      <c r="E67" s="209" t="s">
        <v>516</v>
      </c>
      <c r="F67" s="209" t="s">
        <v>516</v>
      </c>
      <c r="G67" s="209" t="s">
        <v>516</v>
      </c>
    </row>
    <row r="68" spans="1:7" ht="15.75" x14ac:dyDescent="0.25">
      <c r="A68" s="474" t="s">
        <v>828</v>
      </c>
      <c r="B68" s="206" t="s">
        <v>523</v>
      </c>
      <c r="C68" s="207">
        <v>1897976</v>
      </c>
      <c r="D68" s="207">
        <v>149910</v>
      </c>
      <c r="E68" s="207">
        <v>1748066</v>
      </c>
      <c r="F68" s="208">
        <v>793</v>
      </c>
      <c r="G68" s="208">
        <v>1897183</v>
      </c>
    </row>
    <row r="69" spans="1:7" ht="15.75" x14ac:dyDescent="0.25">
      <c r="A69" s="474" t="s">
        <v>829</v>
      </c>
      <c r="B69" s="152" t="s">
        <v>55</v>
      </c>
      <c r="C69" s="209">
        <v>58344</v>
      </c>
      <c r="D69" s="209">
        <v>5435</v>
      </c>
      <c r="E69" s="209">
        <v>52909</v>
      </c>
      <c r="F69" s="209">
        <v>0</v>
      </c>
      <c r="G69" s="209">
        <v>58344</v>
      </c>
    </row>
    <row r="70" spans="1:7" ht="15.75" x14ac:dyDescent="0.25">
      <c r="A70" s="474" t="s">
        <v>830</v>
      </c>
      <c r="B70" s="152" t="s">
        <v>56</v>
      </c>
      <c r="C70" s="209">
        <v>33906</v>
      </c>
      <c r="D70" s="209">
        <v>5359</v>
      </c>
      <c r="E70" s="209">
        <v>28547</v>
      </c>
      <c r="F70" s="209">
        <v>6</v>
      </c>
      <c r="G70" s="209">
        <v>33900</v>
      </c>
    </row>
    <row r="71" spans="1:7" ht="15.75" x14ac:dyDescent="0.25">
      <c r="A71" s="474" t="s">
        <v>831</v>
      </c>
      <c r="B71" s="152" t="s">
        <v>57</v>
      </c>
      <c r="C71" s="209">
        <v>128757</v>
      </c>
      <c r="D71" s="209">
        <v>7661</v>
      </c>
      <c r="E71" s="209">
        <v>121096</v>
      </c>
      <c r="F71" s="209">
        <v>0</v>
      </c>
      <c r="G71" s="209">
        <v>128757</v>
      </c>
    </row>
    <row r="72" spans="1:7" ht="15.75" x14ac:dyDescent="0.25">
      <c r="A72" s="474" t="s">
        <v>832</v>
      </c>
      <c r="B72" s="152" t="s">
        <v>58</v>
      </c>
      <c r="C72" s="209">
        <v>31755</v>
      </c>
      <c r="D72" s="209">
        <v>2116</v>
      </c>
      <c r="E72" s="209">
        <v>29639</v>
      </c>
      <c r="F72" s="209">
        <v>0</v>
      </c>
      <c r="G72" s="209">
        <v>31755</v>
      </c>
    </row>
    <row r="73" spans="1:7" ht="15.75" x14ac:dyDescent="0.25">
      <c r="A73" s="474" t="s">
        <v>833</v>
      </c>
      <c r="B73" s="152" t="s">
        <v>59</v>
      </c>
      <c r="C73" s="209">
        <v>103171</v>
      </c>
      <c r="D73" s="209">
        <v>11179</v>
      </c>
      <c r="E73" s="209">
        <v>91992</v>
      </c>
      <c r="F73" s="209">
        <v>6</v>
      </c>
      <c r="G73" s="209">
        <v>103165</v>
      </c>
    </row>
    <row r="74" spans="1:7" ht="15.75" x14ac:dyDescent="0.25">
      <c r="A74" s="474" t="s">
        <v>834</v>
      </c>
      <c r="B74" s="152" t="s">
        <v>61</v>
      </c>
      <c r="C74" s="209">
        <v>78573</v>
      </c>
      <c r="D74" s="209">
        <v>3555</v>
      </c>
      <c r="E74" s="209">
        <v>75018</v>
      </c>
      <c r="F74" s="209">
        <v>0</v>
      </c>
      <c r="G74" s="209">
        <v>78573</v>
      </c>
    </row>
    <row r="75" spans="1:7" ht="15.75" x14ac:dyDescent="0.25">
      <c r="A75" s="474" t="s">
        <v>835</v>
      </c>
      <c r="B75" s="152" t="s">
        <v>62</v>
      </c>
      <c r="C75" s="209">
        <v>182827</v>
      </c>
      <c r="D75" s="209">
        <v>17306</v>
      </c>
      <c r="E75" s="209">
        <v>165521</v>
      </c>
      <c r="F75" s="209">
        <v>61</v>
      </c>
      <c r="G75" s="209">
        <v>182766</v>
      </c>
    </row>
    <row r="76" spans="1:7" ht="15.75" x14ac:dyDescent="0.25">
      <c r="A76" s="474" t="s">
        <v>836</v>
      </c>
      <c r="B76" s="152" t="s">
        <v>63</v>
      </c>
      <c r="C76" s="209">
        <v>39054</v>
      </c>
      <c r="D76" s="209">
        <v>1941</v>
      </c>
      <c r="E76" s="209">
        <v>37113</v>
      </c>
      <c r="F76" s="209">
        <v>0</v>
      </c>
      <c r="G76" s="209">
        <v>39054</v>
      </c>
    </row>
    <row r="77" spans="1:7" ht="15.75" x14ac:dyDescent="0.25">
      <c r="A77" s="474" t="s">
        <v>837</v>
      </c>
      <c r="B77" s="152" t="s">
        <v>64</v>
      </c>
      <c r="C77" s="209">
        <v>1918</v>
      </c>
      <c r="D77" s="209">
        <v>43</v>
      </c>
      <c r="E77" s="209">
        <v>1875</v>
      </c>
      <c r="F77" s="209">
        <v>0</v>
      </c>
      <c r="G77" s="209">
        <v>1918</v>
      </c>
    </row>
    <row r="78" spans="1:7" ht="15.75" x14ac:dyDescent="0.25">
      <c r="A78" s="474" t="s">
        <v>838</v>
      </c>
      <c r="B78" s="152" t="s">
        <v>65</v>
      </c>
      <c r="C78" s="209">
        <v>149028</v>
      </c>
      <c r="D78" s="209">
        <v>8260</v>
      </c>
      <c r="E78" s="209">
        <v>140768</v>
      </c>
      <c r="F78" s="209">
        <v>0</v>
      </c>
      <c r="G78" s="209">
        <v>149028</v>
      </c>
    </row>
    <row r="79" spans="1:7" ht="15.75" x14ac:dyDescent="0.25">
      <c r="A79" s="474" t="s">
        <v>839</v>
      </c>
      <c r="B79" s="152" t="s">
        <v>66</v>
      </c>
      <c r="C79" s="209">
        <v>6199</v>
      </c>
      <c r="D79" s="209">
        <v>143</v>
      </c>
      <c r="E79" s="209">
        <v>6056</v>
      </c>
      <c r="F79" s="209">
        <v>0</v>
      </c>
      <c r="G79" s="209">
        <v>6199</v>
      </c>
    </row>
    <row r="80" spans="1:7" ht="15.75" x14ac:dyDescent="0.25">
      <c r="A80" s="474" t="s">
        <v>840</v>
      </c>
      <c r="B80" s="152" t="s">
        <v>67</v>
      </c>
      <c r="C80" s="209">
        <v>36475</v>
      </c>
      <c r="D80" s="209">
        <v>3882</v>
      </c>
      <c r="E80" s="209">
        <v>32593</v>
      </c>
      <c r="F80" s="209">
        <v>0</v>
      </c>
      <c r="G80" s="209">
        <v>36475</v>
      </c>
    </row>
    <row r="81" spans="1:7" ht="15.75" x14ac:dyDescent="0.25">
      <c r="A81" s="474" t="s">
        <v>841</v>
      </c>
      <c r="B81" s="152" t="s">
        <v>68</v>
      </c>
      <c r="C81" s="209">
        <v>71751</v>
      </c>
      <c r="D81" s="209">
        <v>4864</v>
      </c>
      <c r="E81" s="209">
        <v>66887</v>
      </c>
      <c r="F81" s="209">
        <v>0</v>
      </c>
      <c r="G81" s="209">
        <v>71751</v>
      </c>
    </row>
    <row r="82" spans="1:7" ht="15.75" x14ac:dyDescent="0.25">
      <c r="A82" s="474" t="s">
        <v>842</v>
      </c>
      <c r="B82" s="152" t="s">
        <v>69</v>
      </c>
      <c r="C82" s="209">
        <v>26</v>
      </c>
      <c r="D82" s="209">
        <v>2</v>
      </c>
      <c r="E82" s="209">
        <v>24</v>
      </c>
      <c r="F82" s="209">
        <v>0</v>
      </c>
      <c r="G82" s="209">
        <v>26</v>
      </c>
    </row>
    <row r="83" spans="1:7" ht="15.75" x14ac:dyDescent="0.25">
      <c r="A83" s="474" t="s">
        <v>843</v>
      </c>
      <c r="B83" s="152" t="s">
        <v>70</v>
      </c>
      <c r="C83" s="209">
        <v>10560</v>
      </c>
      <c r="D83" s="209">
        <v>216</v>
      </c>
      <c r="E83" s="209">
        <v>10344</v>
      </c>
      <c r="F83" s="209">
        <v>0</v>
      </c>
      <c r="G83" s="209">
        <v>10560</v>
      </c>
    </row>
    <row r="84" spans="1:7" ht="15.75" x14ac:dyDescent="0.25">
      <c r="A84" s="474" t="s">
        <v>844</v>
      </c>
      <c r="B84" s="152" t="s">
        <v>71</v>
      </c>
      <c r="C84" s="209">
        <v>58329</v>
      </c>
      <c r="D84" s="209">
        <v>5045</v>
      </c>
      <c r="E84" s="209">
        <v>53284</v>
      </c>
      <c r="F84" s="209">
        <v>0</v>
      </c>
      <c r="G84" s="209">
        <v>58329</v>
      </c>
    </row>
    <row r="85" spans="1:7" ht="15.75" x14ac:dyDescent="0.25">
      <c r="A85" s="474" t="s">
        <v>845</v>
      </c>
      <c r="B85" s="152" t="s">
        <v>72</v>
      </c>
      <c r="C85" s="209">
        <v>137107</v>
      </c>
      <c r="D85" s="209">
        <v>15066</v>
      </c>
      <c r="E85" s="209">
        <v>122041</v>
      </c>
      <c r="F85" s="209">
        <v>0</v>
      </c>
      <c r="G85" s="209">
        <v>137107</v>
      </c>
    </row>
    <row r="86" spans="1:7" ht="15.75" x14ac:dyDescent="0.25">
      <c r="A86" s="474" t="s">
        <v>846</v>
      </c>
      <c r="B86" s="152" t="s">
        <v>73</v>
      </c>
      <c r="C86" s="209">
        <v>44841</v>
      </c>
      <c r="D86" s="209">
        <v>3818</v>
      </c>
      <c r="E86" s="209">
        <v>41023</v>
      </c>
      <c r="F86" s="209">
        <v>0</v>
      </c>
      <c r="G86" s="209">
        <v>44841</v>
      </c>
    </row>
    <row r="87" spans="1:7" ht="15.75" x14ac:dyDescent="0.25">
      <c r="A87" s="474" t="s">
        <v>847</v>
      </c>
      <c r="B87" s="152" t="s">
        <v>74</v>
      </c>
      <c r="C87" s="209">
        <v>45276</v>
      </c>
      <c r="D87" s="209">
        <v>3913</v>
      </c>
      <c r="E87" s="209">
        <v>41363</v>
      </c>
      <c r="F87" s="209">
        <v>0</v>
      </c>
      <c r="G87" s="209">
        <v>45276</v>
      </c>
    </row>
    <row r="88" spans="1:7" ht="15.75" x14ac:dyDescent="0.25">
      <c r="A88" s="474" t="s">
        <v>848</v>
      </c>
      <c r="B88" s="152" t="s">
        <v>75</v>
      </c>
      <c r="C88" s="209">
        <v>32742</v>
      </c>
      <c r="D88" s="209">
        <v>8780</v>
      </c>
      <c r="E88" s="209">
        <v>23962</v>
      </c>
      <c r="F88" s="209">
        <v>0</v>
      </c>
      <c r="G88" s="209">
        <v>32742</v>
      </c>
    </row>
    <row r="89" spans="1:7" ht="15.75" x14ac:dyDescent="0.25">
      <c r="A89" s="474" t="s">
        <v>849</v>
      </c>
      <c r="B89" s="152" t="s">
        <v>76</v>
      </c>
      <c r="C89" s="209">
        <v>6384</v>
      </c>
      <c r="D89" s="209">
        <v>282</v>
      </c>
      <c r="E89" s="209">
        <v>6102</v>
      </c>
      <c r="F89" s="209">
        <v>0</v>
      </c>
      <c r="G89" s="209">
        <v>6384</v>
      </c>
    </row>
    <row r="90" spans="1:7" ht="15.75" x14ac:dyDescent="0.25">
      <c r="A90" s="474" t="s">
        <v>850</v>
      </c>
      <c r="B90" s="152" t="s">
        <v>693</v>
      </c>
      <c r="C90" s="209">
        <v>165352</v>
      </c>
      <c r="D90" s="209">
        <v>11333</v>
      </c>
      <c r="E90" s="209">
        <v>154019</v>
      </c>
      <c r="F90" s="209">
        <v>492</v>
      </c>
      <c r="G90" s="209">
        <v>164860</v>
      </c>
    </row>
    <row r="91" spans="1:7" ht="15.75" x14ac:dyDescent="0.25">
      <c r="A91" s="474" t="s">
        <v>851</v>
      </c>
      <c r="B91" s="152" t="s">
        <v>78</v>
      </c>
      <c r="C91" s="209">
        <v>89595</v>
      </c>
      <c r="D91" s="209">
        <v>4640</v>
      </c>
      <c r="E91" s="209">
        <v>84955</v>
      </c>
      <c r="F91" s="209">
        <v>0</v>
      </c>
      <c r="G91" s="209">
        <v>89595</v>
      </c>
    </row>
    <row r="92" spans="1:7" ht="15.75" x14ac:dyDescent="0.25">
      <c r="A92" s="474" t="s">
        <v>852</v>
      </c>
      <c r="B92" s="152" t="s">
        <v>79</v>
      </c>
      <c r="C92" s="209">
        <v>110371</v>
      </c>
      <c r="D92" s="209">
        <v>10526</v>
      </c>
      <c r="E92" s="209">
        <v>99845</v>
      </c>
      <c r="F92" s="209">
        <v>144</v>
      </c>
      <c r="G92" s="209">
        <v>110227</v>
      </c>
    </row>
    <row r="93" spans="1:7" ht="15.75" x14ac:dyDescent="0.25">
      <c r="A93" s="474" t="s">
        <v>853</v>
      </c>
      <c r="B93" s="152" t="s">
        <v>80</v>
      </c>
      <c r="C93" s="209">
        <v>695</v>
      </c>
      <c r="D93" s="209">
        <v>25</v>
      </c>
      <c r="E93" s="209">
        <v>670</v>
      </c>
      <c r="F93" s="209">
        <v>0</v>
      </c>
      <c r="G93" s="209">
        <v>695</v>
      </c>
    </row>
    <row r="94" spans="1:7" ht="15.75" x14ac:dyDescent="0.25">
      <c r="A94" s="474" t="s">
        <v>854</v>
      </c>
      <c r="B94" s="152" t="s">
        <v>81</v>
      </c>
      <c r="C94" s="209">
        <v>7706</v>
      </c>
      <c r="D94" s="209">
        <v>361</v>
      </c>
      <c r="E94" s="209">
        <v>7345</v>
      </c>
      <c r="F94" s="209">
        <v>0</v>
      </c>
      <c r="G94" s="209">
        <v>7706</v>
      </c>
    </row>
    <row r="95" spans="1:7" ht="15.75" x14ac:dyDescent="0.25">
      <c r="A95" s="474" t="s">
        <v>855</v>
      </c>
      <c r="B95" s="152" t="s">
        <v>82</v>
      </c>
      <c r="C95" s="209">
        <v>92663</v>
      </c>
      <c r="D95" s="209">
        <v>8224</v>
      </c>
      <c r="E95" s="209">
        <v>84439</v>
      </c>
      <c r="F95" s="209">
        <v>0</v>
      </c>
      <c r="G95" s="209">
        <v>92663</v>
      </c>
    </row>
    <row r="96" spans="1:7" ht="15.75" x14ac:dyDescent="0.25">
      <c r="A96" s="474" t="s">
        <v>856</v>
      </c>
      <c r="B96" s="152" t="s">
        <v>83</v>
      </c>
      <c r="C96" s="209">
        <v>64663</v>
      </c>
      <c r="D96" s="209">
        <v>4236</v>
      </c>
      <c r="E96" s="209">
        <v>60427</v>
      </c>
      <c r="F96" s="209">
        <v>0</v>
      </c>
      <c r="G96" s="209">
        <v>64663</v>
      </c>
    </row>
    <row r="97" spans="1:7" ht="15.75" x14ac:dyDescent="0.25">
      <c r="A97" s="474" t="s">
        <v>857</v>
      </c>
      <c r="B97" s="152" t="s">
        <v>84</v>
      </c>
      <c r="C97" s="209">
        <v>66972</v>
      </c>
      <c r="D97" s="209">
        <v>1639</v>
      </c>
      <c r="E97" s="209">
        <v>65333</v>
      </c>
      <c r="F97" s="209">
        <v>0</v>
      </c>
      <c r="G97" s="209">
        <v>66972</v>
      </c>
    </row>
    <row r="98" spans="1:7" ht="15.75" x14ac:dyDescent="0.25">
      <c r="A98" s="474" t="s">
        <v>858</v>
      </c>
      <c r="B98" s="152" t="s">
        <v>85</v>
      </c>
      <c r="C98" s="209">
        <v>14985</v>
      </c>
      <c r="D98" s="209">
        <v>829</v>
      </c>
      <c r="E98" s="209">
        <v>14156</v>
      </c>
      <c r="F98" s="209">
        <v>0</v>
      </c>
      <c r="G98" s="209">
        <v>14985</v>
      </c>
    </row>
    <row r="99" spans="1:7" ht="15.75" x14ac:dyDescent="0.25">
      <c r="A99" s="474" t="s">
        <v>859</v>
      </c>
      <c r="B99" s="152" t="s">
        <v>86</v>
      </c>
      <c r="C99" s="209">
        <v>12831</v>
      </c>
      <c r="D99" s="209">
        <v>1199</v>
      </c>
      <c r="E99" s="209">
        <v>11632</v>
      </c>
      <c r="F99" s="209">
        <v>0</v>
      </c>
      <c r="G99" s="209">
        <v>12831</v>
      </c>
    </row>
    <row r="100" spans="1:7" ht="15.75" x14ac:dyDescent="0.25">
      <c r="A100" s="474" t="s">
        <v>860</v>
      </c>
      <c r="B100" s="152" t="s">
        <v>521</v>
      </c>
      <c r="C100" s="209">
        <v>15120</v>
      </c>
      <c r="D100" s="209">
        <v>-1968</v>
      </c>
      <c r="E100" s="209">
        <v>17088</v>
      </c>
      <c r="F100" s="209">
        <v>84</v>
      </c>
      <c r="G100" s="209">
        <v>15036</v>
      </c>
    </row>
    <row r="101" spans="1:7" ht="15.75" x14ac:dyDescent="0.25">
      <c r="A101" s="474"/>
      <c r="B101" s="152"/>
      <c r="C101" s="209"/>
      <c r="D101" s="209"/>
      <c r="E101" s="209"/>
      <c r="F101" s="209"/>
      <c r="G101" s="209"/>
    </row>
    <row r="102" spans="1:7" ht="15.75" x14ac:dyDescent="0.25">
      <c r="A102" s="474" t="s">
        <v>516</v>
      </c>
      <c r="B102" s="204" t="s">
        <v>516</v>
      </c>
      <c r="C102" s="209" t="s">
        <v>516</v>
      </c>
      <c r="D102" s="209" t="s">
        <v>516</v>
      </c>
      <c r="E102" s="209" t="s">
        <v>516</v>
      </c>
      <c r="F102" s="209" t="s">
        <v>516</v>
      </c>
      <c r="G102" s="209" t="s">
        <v>516</v>
      </c>
    </row>
    <row r="103" spans="1:7" ht="15.75" x14ac:dyDescent="0.25">
      <c r="A103" s="474" t="s">
        <v>861</v>
      </c>
      <c r="B103" s="206" t="s">
        <v>524</v>
      </c>
      <c r="C103" s="207">
        <v>15093</v>
      </c>
      <c r="D103" s="207">
        <v>468</v>
      </c>
      <c r="E103" s="207">
        <v>14625</v>
      </c>
      <c r="F103" s="208">
        <v>1628</v>
      </c>
      <c r="G103" s="208">
        <v>13465</v>
      </c>
    </row>
    <row r="104" spans="1:7" ht="15.75" x14ac:dyDescent="0.25">
      <c r="A104" s="474" t="s">
        <v>862</v>
      </c>
      <c r="B104" s="152" t="s">
        <v>88</v>
      </c>
      <c r="C104" s="209">
        <v>565</v>
      </c>
      <c r="D104" s="209">
        <v>29</v>
      </c>
      <c r="E104" s="209">
        <v>536</v>
      </c>
      <c r="F104" s="209">
        <v>0</v>
      </c>
      <c r="G104" s="209">
        <v>565</v>
      </c>
    </row>
    <row r="105" spans="1:7" ht="15.75" x14ac:dyDescent="0.25">
      <c r="A105" s="474" t="s">
        <v>863</v>
      </c>
      <c r="B105" s="152" t="s">
        <v>89</v>
      </c>
      <c r="C105" s="209">
        <v>2498</v>
      </c>
      <c r="D105" s="209">
        <v>-16</v>
      </c>
      <c r="E105" s="209">
        <v>2514</v>
      </c>
      <c r="F105" s="209">
        <v>0</v>
      </c>
      <c r="G105" s="209">
        <v>2498</v>
      </c>
    </row>
    <row r="106" spans="1:7" ht="15.75" x14ac:dyDescent="0.25">
      <c r="A106" s="474" t="s">
        <v>864</v>
      </c>
      <c r="B106" s="152" t="s">
        <v>143</v>
      </c>
      <c r="C106" s="209">
        <v>12030</v>
      </c>
      <c r="D106" s="209">
        <v>455</v>
      </c>
      <c r="E106" s="209">
        <v>11575</v>
      </c>
      <c r="F106" s="209">
        <v>1628</v>
      </c>
      <c r="G106" s="209">
        <v>10402</v>
      </c>
    </row>
    <row r="107" spans="1:7" ht="15.75" x14ac:dyDescent="0.25">
      <c r="A107" s="474"/>
      <c r="B107" s="152"/>
      <c r="C107" s="209"/>
      <c r="D107" s="209"/>
      <c r="E107" s="209"/>
      <c r="F107" s="209"/>
      <c r="G107" s="209"/>
    </row>
    <row r="108" spans="1:7" ht="15.75" x14ac:dyDescent="0.25">
      <c r="A108" s="474" t="s">
        <v>516</v>
      </c>
      <c r="B108" s="204" t="s">
        <v>516</v>
      </c>
      <c r="C108" s="209" t="s">
        <v>516</v>
      </c>
      <c r="D108" s="209" t="s">
        <v>516</v>
      </c>
      <c r="E108" s="209" t="s">
        <v>516</v>
      </c>
      <c r="F108" s="209" t="s">
        <v>516</v>
      </c>
      <c r="G108" s="209" t="s">
        <v>516</v>
      </c>
    </row>
    <row r="109" spans="1:7" ht="15.75" x14ac:dyDescent="0.25">
      <c r="A109" s="474" t="s">
        <v>865</v>
      </c>
      <c r="B109" s="206" t="s">
        <v>525</v>
      </c>
      <c r="C109" s="207">
        <v>177987</v>
      </c>
      <c r="D109" s="207">
        <v>18009</v>
      </c>
      <c r="E109" s="207">
        <v>159978</v>
      </c>
      <c r="F109" s="208">
        <v>1242</v>
      </c>
      <c r="G109" s="208">
        <v>176745</v>
      </c>
    </row>
    <row r="110" spans="1:7" ht="15.75" x14ac:dyDescent="0.25">
      <c r="A110" s="474" t="s">
        <v>866</v>
      </c>
      <c r="B110" s="152" t="s">
        <v>91</v>
      </c>
      <c r="C110" s="209">
        <v>19487</v>
      </c>
      <c r="D110" s="209">
        <v>2846</v>
      </c>
      <c r="E110" s="209">
        <v>16641</v>
      </c>
      <c r="F110" s="209">
        <v>0</v>
      </c>
      <c r="G110" s="209">
        <v>19487</v>
      </c>
    </row>
    <row r="111" spans="1:7" ht="15.75" x14ac:dyDescent="0.25">
      <c r="A111" s="474" t="s">
        <v>867</v>
      </c>
      <c r="B111" s="152" t="s">
        <v>143</v>
      </c>
      <c r="C111" s="209">
        <v>158500</v>
      </c>
      <c r="D111" s="209">
        <v>15163</v>
      </c>
      <c r="E111" s="209">
        <v>143337</v>
      </c>
      <c r="F111" s="209">
        <v>1242</v>
      </c>
      <c r="G111" s="209">
        <v>157258</v>
      </c>
    </row>
    <row r="112" spans="1:7" ht="15.75" x14ac:dyDescent="0.25">
      <c r="A112" s="474"/>
      <c r="B112" s="152"/>
      <c r="C112" s="209"/>
      <c r="D112" s="209"/>
      <c r="E112" s="209"/>
      <c r="F112" s="209"/>
      <c r="G112" s="209"/>
    </row>
    <row r="113" spans="1:7" ht="15.75" x14ac:dyDescent="0.25">
      <c r="A113" s="474" t="s">
        <v>516</v>
      </c>
      <c r="B113" s="206" t="s">
        <v>516</v>
      </c>
      <c r="C113" s="209" t="s">
        <v>516</v>
      </c>
      <c r="D113" s="209" t="s">
        <v>516</v>
      </c>
      <c r="E113" s="209" t="s">
        <v>516</v>
      </c>
      <c r="F113" s="209" t="s">
        <v>516</v>
      </c>
      <c r="G113" s="209" t="s">
        <v>516</v>
      </c>
    </row>
    <row r="114" spans="1:7" ht="15.75" x14ac:dyDescent="0.25">
      <c r="A114" s="474" t="s">
        <v>868</v>
      </c>
      <c r="B114" s="206" t="s">
        <v>526</v>
      </c>
      <c r="C114" s="207">
        <v>145721</v>
      </c>
      <c r="D114" s="207">
        <v>4485</v>
      </c>
      <c r="E114" s="207">
        <v>141236</v>
      </c>
      <c r="F114" s="208">
        <v>142</v>
      </c>
      <c r="G114" s="208">
        <v>145579</v>
      </c>
    </row>
    <row r="115" spans="1:7" ht="15.75" x14ac:dyDescent="0.25">
      <c r="A115" s="474" t="s">
        <v>869</v>
      </c>
      <c r="B115" s="152" t="s">
        <v>93</v>
      </c>
      <c r="C115" s="209">
        <v>3333</v>
      </c>
      <c r="D115" s="209">
        <v>225</v>
      </c>
      <c r="E115" s="209">
        <v>3108</v>
      </c>
      <c r="F115" s="209">
        <v>0</v>
      </c>
      <c r="G115" s="209">
        <v>3333</v>
      </c>
    </row>
    <row r="116" spans="1:7" ht="15.75" x14ac:dyDescent="0.25">
      <c r="A116" s="474" t="s">
        <v>870</v>
      </c>
      <c r="B116" s="152" t="s">
        <v>94</v>
      </c>
      <c r="C116" s="209">
        <v>7380</v>
      </c>
      <c r="D116" s="209">
        <v>170</v>
      </c>
      <c r="E116" s="209">
        <v>7210</v>
      </c>
      <c r="F116" s="209">
        <v>0</v>
      </c>
      <c r="G116" s="209">
        <v>7380</v>
      </c>
    </row>
    <row r="117" spans="1:7" ht="15.75" x14ac:dyDescent="0.25">
      <c r="A117" s="474" t="s">
        <v>871</v>
      </c>
      <c r="B117" s="152" t="s">
        <v>143</v>
      </c>
      <c r="C117" s="209">
        <v>135008</v>
      </c>
      <c r="D117" s="209">
        <v>4090</v>
      </c>
      <c r="E117" s="209">
        <v>130918</v>
      </c>
      <c r="F117" s="209">
        <v>142</v>
      </c>
      <c r="G117" s="209">
        <v>134866</v>
      </c>
    </row>
    <row r="118" spans="1:7" ht="15.75" x14ac:dyDescent="0.25">
      <c r="A118" s="474"/>
      <c r="B118" s="152"/>
      <c r="C118" s="209"/>
      <c r="D118" s="209"/>
      <c r="E118" s="209"/>
      <c r="F118" s="209"/>
      <c r="G118" s="209"/>
    </row>
    <row r="119" spans="1:7" ht="15.75" x14ac:dyDescent="0.25">
      <c r="A119" s="474" t="s">
        <v>516</v>
      </c>
      <c r="B119" s="211" t="s">
        <v>516</v>
      </c>
      <c r="C119" s="209" t="s">
        <v>516</v>
      </c>
      <c r="D119" s="209" t="s">
        <v>516</v>
      </c>
      <c r="E119" s="209" t="s">
        <v>516</v>
      </c>
      <c r="F119" s="209" t="s">
        <v>516</v>
      </c>
      <c r="G119" s="209" t="s">
        <v>516</v>
      </c>
    </row>
    <row r="120" spans="1:7" ht="15.75" x14ac:dyDescent="0.25">
      <c r="A120" s="474" t="s">
        <v>872</v>
      </c>
      <c r="B120" s="206" t="s">
        <v>527</v>
      </c>
      <c r="C120" s="207">
        <v>212034</v>
      </c>
      <c r="D120" s="207">
        <v>21169</v>
      </c>
      <c r="E120" s="207">
        <v>190865</v>
      </c>
      <c r="F120" s="208">
        <v>0</v>
      </c>
      <c r="G120" s="208">
        <v>212034</v>
      </c>
    </row>
    <row r="121" spans="1:7" ht="15.75" x14ac:dyDescent="0.25">
      <c r="A121" s="474" t="s">
        <v>873</v>
      </c>
      <c r="B121" s="152" t="s">
        <v>96</v>
      </c>
      <c r="C121" s="209">
        <v>7813</v>
      </c>
      <c r="D121" s="209">
        <v>905</v>
      </c>
      <c r="E121" s="209">
        <v>6908</v>
      </c>
      <c r="F121" s="209">
        <v>0</v>
      </c>
      <c r="G121" s="209">
        <v>7813</v>
      </c>
    </row>
    <row r="122" spans="1:7" ht="15.75" x14ac:dyDescent="0.25">
      <c r="A122" s="474" t="s">
        <v>874</v>
      </c>
      <c r="B122" s="152" t="s">
        <v>97</v>
      </c>
      <c r="C122" s="209">
        <v>1364</v>
      </c>
      <c r="D122" s="209">
        <v>14</v>
      </c>
      <c r="E122" s="209">
        <v>1350</v>
      </c>
      <c r="F122" s="209">
        <v>0</v>
      </c>
      <c r="G122" s="209">
        <v>1364</v>
      </c>
    </row>
    <row r="123" spans="1:7" ht="15.75" x14ac:dyDescent="0.25">
      <c r="A123" s="474" t="s">
        <v>875</v>
      </c>
      <c r="B123" s="152" t="s">
        <v>98</v>
      </c>
      <c r="C123" s="209">
        <v>8630</v>
      </c>
      <c r="D123" s="209">
        <v>218</v>
      </c>
      <c r="E123" s="209">
        <v>8412</v>
      </c>
      <c r="F123" s="209">
        <v>0</v>
      </c>
      <c r="G123" s="209">
        <v>8630</v>
      </c>
    </row>
    <row r="124" spans="1:7" ht="15.75" x14ac:dyDescent="0.25">
      <c r="A124" s="474" t="s">
        <v>876</v>
      </c>
      <c r="B124" s="152" t="s">
        <v>99</v>
      </c>
      <c r="C124" s="209">
        <v>766</v>
      </c>
      <c r="D124" s="209">
        <v>17</v>
      </c>
      <c r="E124" s="209">
        <v>749</v>
      </c>
      <c r="F124" s="209">
        <v>0</v>
      </c>
      <c r="G124" s="209">
        <v>766</v>
      </c>
    </row>
    <row r="125" spans="1:7" ht="15.75" x14ac:dyDescent="0.25">
      <c r="A125" s="474" t="s">
        <v>877</v>
      </c>
      <c r="B125" s="152" t="s">
        <v>143</v>
      </c>
      <c r="C125" s="209">
        <v>193461</v>
      </c>
      <c r="D125" s="209">
        <v>20015</v>
      </c>
      <c r="E125" s="209">
        <v>173446</v>
      </c>
      <c r="F125" s="209">
        <v>0</v>
      </c>
      <c r="G125" s="209">
        <v>193461</v>
      </c>
    </row>
    <row r="126" spans="1:7" ht="15.75" x14ac:dyDescent="0.25">
      <c r="A126" s="474"/>
      <c r="B126" s="152"/>
      <c r="C126" s="209"/>
      <c r="D126" s="209"/>
      <c r="E126" s="209"/>
      <c r="F126" s="209"/>
      <c r="G126" s="209"/>
    </row>
    <row r="127" spans="1:7" ht="15.75" x14ac:dyDescent="0.25">
      <c r="A127" s="474" t="s">
        <v>516</v>
      </c>
      <c r="B127" s="204" t="s">
        <v>516</v>
      </c>
      <c r="C127" s="207" t="s">
        <v>516</v>
      </c>
      <c r="D127" s="207" t="s">
        <v>516</v>
      </c>
      <c r="E127" s="207" t="s">
        <v>516</v>
      </c>
      <c r="F127" s="208" t="s">
        <v>516</v>
      </c>
      <c r="G127" s="208" t="s">
        <v>516</v>
      </c>
    </row>
    <row r="128" spans="1:7" ht="15.75" x14ac:dyDescent="0.25">
      <c r="A128" s="474" t="s">
        <v>878</v>
      </c>
      <c r="B128" s="206" t="s">
        <v>528</v>
      </c>
      <c r="C128" s="207">
        <v>367347</v>
      </c>
      <c r="D128" s="207">
        <v>45827</v>
      </c>
      <c r="E128" s="207">
        <v>321520</v>
      </c>
      <c r="F128" s="208">
        <v>24</v>
      </c>
      <c r="G128" s="208">
        <v>367323</v>
      </c>
    </row>
    <row r="129" spans="1:7" ht="15.75" x14ac:dyDescent="0.25">
      <c r="A129" s="474" t="s">
        <v>879</v>
      </c>
      <c r="B129" s="152" t="s">
        <v>101</v>
      </c>
      <c r="C129" s="209">
        <v>408</v>
      </c>
      <c r="D129" s="209">
        <v>8</v>
      </c>
      <c r="E129" s="209">
        <v>400</v>
      </c>
      <c r="F129" s="209">
        <v>0</v>
      </c>
      <c r="G129" s="209">
        <v>408</v>
      </c>
    </row>
    <row r="130" spans="1:7" ht="15.75" x14ac:dyDescent="0.25">
      <c r="A130" s="474" t="s">
        <v>880</v>
      </c>
      <c r="B130" s="152" t="s">
        <v>102</v>
      </c>
      <c r="C130" s="209">
        <v>17094</v>
      </c>
      <c r="D130" s="209">
        <v>681</v>
      </c>
      <c r="E130" s="209">
        <v>16413</v>
      </c>
      <c r="F130" s="209">
        <v>0</v>
      </c>
      <c r="G130" s="209">
        <v>17094</v>
      </c>
    </row>
    <row r="131" spans="1:7" ht="15.75" x14ac:dyDescent="0.25">
      <c r="A131" s="474" t="s">
        <v>881</v>
      </c>
      <c r="B131" s="152" t="s">
        <v>103</v>
      </c>
      <c r="C131" s="209">
        <v>20344</v>
      </c>
      <c r="D131" s="209">
        <v>807</v>
      </c>
      <c r="E131" s="209">
        <v>19537</v>
      </c>
      <c r="F131" s="209">
        <v>0</v>
      </c>
      <c r="G131" s="209">
        <v>20344</v>
      </c>
    </row>
    <row r="132" spans="1:7" ht="15.75" x14ac:dyDescent="0.25">
      <c r="A132" s="474" t="s">
        <v>882</v>
      </c>
      <c r="B132" s="152" t="s">
        <v>143</v>
      </c>
      <c r="C132" s="209">
        <v>329501</v>
      </c>
      <c r="D132" s="209">
        <v>44331</v>
      </c>
      <c r="E132" s="209">
        <v>285170</v>
      </c>
      <c r="F132" s="209">
        <v>24</v>
      </c>
      <c r="G132" s="209">
        <v>329477</v>
      </c>
    </row>
    <row r="133" spans="1:7" ht="15.75" x14ac:dyDescent="0.25">
      <c r="A133" s="474"/>
      <c r="B133" s="152"/>
      <c r="C133" s="209"/>
      <c r="D133" s="209"/>
      <c r="E133" s="209"/>
      <c r="F133" s="209"/>
      <c r="G133" s="209"/>
    </row>
    <row r="134" spans="1:7" ht="15.75" x14ac:dyDescent="0.25">
      <c r="A134" s="474" t="s">
        <v>516</v>
      </c>
      <c r="B134" s="204" t="s">
        <v>516</v>
      </c>
      <c r="C134" s="209" t="s">
        <v>516</v>
      </c>
      <c r="D134" s="209" t="s">
        <v>516</v>
      </c>
      <c r="E134" s="209" t="s">
        <v>516</v>
      </c>
      <c r="F134" s="209" t="s">
        <v>516</v>
      </c>
      <c r="G134" s="209" t="s">
        <v>516</v>
      </c>
    </row>
    <row r="135" spans="1:7" ht="15.75" x14ac:dyDescent="0.25">
      <c r="A135" s="474" t="s">
        <v>883</v>
      </c>
      <c r="B135" s="206" t="s">
        <v>529</v>
      </c>
      <c r="C135" s="207">
        <v>69721</v>
      </c>
      <c r="D135" s="207">
        <v>2190</v>
      </c>
      <c r="E135" s="207">
        <v>67531</v>
      </c>
      <c r="F135" s="208">
        <v>4011</v>
      </c>
      <c r="G135" s="208">
        <v>65710</v>
      </c>
    </row>
    <row r="136" spans="1:7" ht="15.75" x14ac:dyDescent="0.25">
      <c r="A136" s="474" t="s">
        <v>884</v>
      </c>
      <c r="B136" s="152" t="s">
        <v>105</v>
      </c>
      <c r="C136" s="209">
        <v>552</v>
      </c>
      <c r="D136" s="209">
        <v>-15</v>
      </c>
      <c r="E136" s="209">
        <v>567</v>
      </c>
      <c r="F136" s="209">
        <v>0</v>
      </c>
      <c r="G136" s="209">
        <v>552</v>
      </c>
    </row>
    <row r="137" spans="1:7" ht="15.75" x14ac:dyDescent="0.25">
      <c r="A137" s="474" t="s">
        <v>885</v>
      </c>
      <c r="B137" s="152" t="s">
        <v>106</v>
      </c>
      <c r="C137" s="209">
        <v>12322</v>
      </c>
      <c r="D137" s="209">
        <v>276</v>
      </c>
      <c r="E137" s="209">
        <v>12046</v>
      </c>
      <c r="F137" s="209">
        <v>333</v>
      </c>
      <c r="G137" s="209">
        <v>11989</v>
      </c>
    </row>
    <row r="138" spans="1:7" ht="15.75" x14ac:dyDescent="0.25">
      <c r="A138" s="474" t="s">
        <v>886</v>
      </c>
      <c r="B138" s="152" t="s">
        <v>143</v>
      </c>
      <c r="C138" s="209">
        <v>56847</v>
      </c>
      <c r="D138" s="209">
        <v>1929</v>
      </c>
      <c r="E138" s="209">
        <v>54918</v>
      </c>
      <c r="F138" s="209">
        <v>3678</v>
      </c>
      <c r="G138" s="209">
        <v>53169</v>
      </c>
    </row>
    <row r="139" spans="1:7" ht="15.75" x14ac:dyDescent="0.25">
      <c r="A139" s="474"/>
      <c r="B139" s="152"/>
      <c r="C139" s="209"/>
      <c r="D139" s="209"/>
      <c r="E139" s="209"/>
      <c r="F139" s="209"/>
      <c r="G139" s="209"/>
    </row>
    <row r="140" spans="1:7" ht="15.75" x14ac:dyDescent="0.25">
      <c r="A140" s="474" t="s">
        <v>516</v>
      </c>
      <c r="B140" s="204" t="s">
        <v>516</v>
      </c>
      <c r="C140" s="209" t="s">
        <v>516</v>
      </c>
      <c r="D140" s="209" t="s">
        <v>516</v>
      </c>
      <c r="E140" s="209" t="s">
        <v>516</v>
      </c>
      <c r="F140" s="209" t="s">
        <v>516</v>
      </c>
      <c r="G140" s="209" t="s">
        <v>516</v>
      </c>
    </row>
    <row r="141" spans="1:7" ht="15.75" x14ac:dyDescent="0.25">
      <c r="A141" s="474" t="s">
        <v>887</v>
      </c>
      <c r="B141" s="206" t="s">
        <v>530</v>
      </c>
      <c r="C141" s="207">
        <v>35520</v>
      </c>
      <c r="D141" s="207">
        <v>658</v>
      </c>
      <c r="E141" s="207">
        <v>34862</v>
      </c>
      <c r="F141" s="208">
        <v>2234</v>
      </c>
      <c r="G141" s="208">
        <v>33286</v>
      </c>
    </row>
    <row r="142" spans="1:7" ht="15.75" x14ac:dyDescent="0.25">
      <c r="A142" s="474" t="s">
        <v>888</v>
      </c>
      <c r="B142" s="152" t="s">
        <v>108</v>
      </c>
      <c r="C142" s="209">
        <v>7673</v>
      </c>
      <c r="D142" s="209">
        <v>36</v>
      </c>
      <c r="E142" s="209">
        <v>7637</v>
      </c>
      <c r="F142" s="209">
        <v>0</v>
      </c>
      <c r="G142" s="209">
        <v>7673</v>
      </c>
    </row>
    <row r="143" spans="1:7" ht="15.75" x14ac:dyDescent="0.25">
      <c r="A143" s="474" t="s">
        <v>889</v>
      </c>
      <c r="B143" s="152" t="s">
        <v>143</v>
      </c>
      <c r="C143" s="209">
        <v>27847</v>
      </c>
      <c r="D143" s="209">
        <v>622</v>
      </c>
      <c r="E143" s="209">
        <v>27225</v>
      </c>
      <c r="F143" s="209">
        <v>2234</v>
      </c>
      <c r="G143" s="209">
        <v>25613</v>
      </c>
    </row>
    <row r="144" spans="1:7" ht="15.75" x14ac:dyDescent="0.25">
      <c r="A144" s="474"/>
      <c r="B144" s="152"/>
      <c r="C144" s="209"/>
      <c r="D144" s="209"/>
      <c r="E144" s="209"/>
      <c r="F144" s="209"/>
      <c r="G144" s="209"/>
    </row>
    <row r="145" spans="1:7" ht="15.75" x14ac:dyDescent="0.25">
      <c r="A145" s="474" t="s">
        <v>516</v>
      </c>
      <c r="B145" s="204" t="s">
        <v>516</v>
      </c>
      <c r="C145" s="209" t="s">
        <v>516</v>
      </c>
      <c r="D145" s="209" t="s">
        <v>516</v>
      </c>
      <c r="E145" s="209" t="s">
        <v>516</v>
      </c>
      <c r="F145" s="209" t="s">
        <v>516</v>
      </c>
      <c r="G145" s="209" t="s">
        <v>516</v>
      </c>
    </row>
    <row r="146" spans="1:7" ht="15.75" x14ac:dyDescent="0.25">
      <c r="A146" s="474" t="s">
        <v>890</v>
      </c>
      <c r="B146" s="206" t="s">
        <v>531</v>
      </c>
      <c r="C146" s="207">
        <v>16489</v>
      </c>
      <c r="D146" s="207">
        <v>67</v>
      </c>
      <c r="E146" s="207">
        <v>16422</v>
      </c>
      <c r="F146" s="208">
        <v>1671</v>
      </c>
      <c r="G146" s="208">
        <v>14818</v>
      </c>
    </row>
    <row r="147" spans="1:7" ht="15.75" x14ac:dyDescent="0.25">
      <c r="A147" s="474" t="s">
        <v>891</v>
      </c>
      <c r="B147" s="152" t="s">
        <v>110</v>
      </c>
      <c r="C147" s="209">
        <v>1696</v>
      </c>
      <c r="D147" s="209">
        <v>-32</v>
      </c>
      <c r="E147" s="209">
        <v>1728</v>
      </c>
      <c r="F147" s="209">
        <v>0</v>
      </c>
      <c r="G147" s="209">
        <v>1696</v>
      </c>
    </row>
    <row r="148" spans="1:7" ht="15.75" x14ac:dyDescent="0.25">
      <c r="A148" s="474" t="s">
        <v>892</v>
      </c>
      <c r="B148" s="152" t="s">
        <v>111</v>
      </c>
      <c r="C148" s="209">
        <v>171</v>
      </c>
      <c r="D148" s="209">
        <v>2</v>
      </c>
      <c r="E148" s="209">
        <v>169</v>
      </c>
      <c r="F148" s="209">
        <v>0</v>
      </c>
      <c r="G148" s="209">
        <v>171</v>
      </c>
    </row>
    <row r="149" spans="1:7" ht="15.75" x14ac:dyDescent="0.25">
      <c r="A149" s="474" t="s">
        <v>893</v>
      </c>
      <c r="B149" s="152" t="s">
        <v>143</v>
      </c>
      <c r="C149" s="209">
        <v>14622</v>
      </c>
      <c r="D149" s="209">
        <v>97</v>
      </c>
      <c r="E149" s="209">
        <v>14525</v>
      </c>
      <c r="F149" s="209">
        <v>1671</v>
      </c>
      <c r="G149" s="209">
        <v>12951</v>
      </c>
    </row>
    <row r="150" spans="1:7" ht="15.75" x14ac:dyDescent="0.25">
      <c r="A150" s="474"/>
      <c r="B150" s="152"/>
      <c r="C150" s="209"/>
      <c r="D150" s="209"/>
      <c r="E150" s="209"/>
      <c r="F150" s="209"/>
      <c r="G150" s="209"/>
    </row>
    <row r="151" spans="1:7" ht="15.75" x14ac:dyDescent="0.25">
      <c r="A151" s="474" t="s">
        <v>516</v>
      </c>
      <c r="B151" s="206" t="s">
        <v>516</v>
      </c>
      <c r="C151" s="209" t="s">
        <v>516</v>
      </c>
      <c r="D151" s="209" t="s">
        <v>516</v>
      </c>
      <c r="E151" s="209" t="s">
        <v>516</v>
      </c>
      <c r="F151" s="209" t="s">
        <v>516</v>
      </c>
      <c r="G151" s="209" t="s">
        <v>516</v>
      </c>
    </row>
    <row r="152" spans="1:7" ht="15.75" x14ac:dyDescent="0.25">
      <c r="A152" s="474" t="s">
        <v>894</v>
      </c>
      <c r="B152" s="206" t="s">
        <v>532</v>
      </c>
      <c r="C152" s="207">
        <v>952861</v>
      </c>
      <c r="D152" s="207">
        <v>88598</v>
      </c>
      <c r="E152" s="207">
        <v>864263</v>
      </c>
      <c r="F152" s="208">
        <v>598</v>
      </c>
      <c r="G152" s="208">
        <v>952263</v>
      </c>
    </row>
    <row r="153" spans="1:7" ht="15.75" x14ac:dyDescent="0.25">
      <c r="A153" s="474" t="s">
        <v>895</v>
      </c>
      <c r="B153" s="152" t="s">
        <v>113</v>
      </c>
      <c r="C153" s="209">
        <v>13570</v>
      </c>
      <c r="D153" s="209">
        <v>915</v>
      </c>
      <c r="E153" s="209">
        <v>12655</v>
      </c>
      <c r="F153" s="209">
        <v>0</v>
      </c>
      <c r="G153" s="209">
        <v>13570</v>
      </c>
    </row>
    <row r="154" spans="1:7" ht="15.75" x14ac:dyDescent="0.25">
      <c r="A154" s="474" t="s">
        <v>896</v>
      </c>
      <c r="B154" s="152" t="s">
        <v>114</v>
      </c>
      <c r="C154" s="209">
        <v>1419</v>
      </c>
      <c r="D154" s="209">
        <v>-6</v>
      </c>
      <c r="E154" s="209">
        <v>1425</v>
      </c>
      <c r="F154" s="209">
        <v>0</v>
      </c>
      <c r="G154" s="209">
        <v>1419</v>
      </c>
    </row>
    <row r="155" spans="1:7" ht="15.75" x14ac:dyDescent="0.25">
      <c r="A155" s="474" t="s">
        <v>897</v>
      </c>
      <c r="B155" s="152" t="s">
        <v>115</v>
      </c>
      <c r="C155" s="209">
        <v>907093</v>
      </c>
      <c r="D155" s="209">
        <v>85309</v>
      </c>
      <c r="E155" s="209">
        <v>821784</v>
      </c>
      <c r="F155" s="209">
        <v>598</v>
      </c>
      <c r="G155" s="209">
        <v>906495</v>
      </c>
    </row>
    <row r="156" spans="1:7" ht="15.75" x14ac:dyDescent="0.25">
      <c r="A156" s="474" t="s">
        <v>898</v>
      </c>
      <c r="B156" s="152" t="s">
        <v>116</v>
      </c>
      <c r="C156" s="209">
        <v>23494</v>
      </c>
      <c r="D156" s="209">
        <v>2132</v>
      </c>
      <c r="E156" s="209">
        <v>21362</v>
      </c>
      <c r="F156" s="209">
        <v>0</v>
      </c>
      <c r="G156" s="209">
        <v>23494</v>
      </c>
    </row>
    <row r="157" spans="1:7" ht="15.75" x14ac:dyDescent="0.25">
      <c r="A157" s="474" t="s">
        <v>899</v>
      </c>
      <c r="B157" s="152" t="s">
        <v>117</v>
      </c>
      <c r="C157" s="209">
        <v>7285</v>
      </c>
      <c r="D157" s="209">
        <v>248</v>
      </c>
      <c r="E157" s="209">
        <v>7037</v>
      </c>
      <c r="F157" s="209">
        <v>0</v>
      </c>
      <c r="G157" s="209">
        <v>7285</v>
      </c>
    </row>
    <row r="158" spans="1:7" ht="15.75" x14ac:dyDescent="0.25">
      <c r="A158" s="474"/>
      <c r="B158" s="152"/>
      <c r="C158" s="209"/>
      <c r="D158" s="209"/>
      <c r="E158" s="209"/>
      <c r="F158" s="209"/>
      <c r="G158" s="209"/>
    </row>
    <row r="159" spans="1:7" ht="15.75" x14ac:dyDescent="0.25">
      <c r="A159" s="474" t="s">
        <v>516</v>
      </c>
      <c r="B159" s="204" t="s">
        <v>516</v>
      </c>
      <c r="C159" s="209" t="s">
        <v>516</v>
      </c>
      <c r="D159" s="209" t="s">
        <v>516</v>
      </c>
      <c r="E159" s="209" t="s">
        <v>516</v>
      </c>
      <c r="F159" s="209" t="s">
        <v>516</v>
      </c>
      <c r="G159" s="209" t="s">
        <v>516</v>
      </c>
    </row>
    <row r="160" spans="1:7" ht="15.75" x14ac:dyDescent="0.25">
      <c r="A160" s="474" t="s">
        <v>900</v>
      </c>
      <c r="B160" s="206" t="s">
        <v>533</v>
      </c>
      <c r="C160" s="207">
        <v>318560</v>
      </c>
      <c r="D160" s="207">
        <v>20941</v>
      </c>
      <c r="E160" s="207">
        <v>297619</v>
      </c>
      <c r="F160" s="208">
        <v>2588</v>
      </c>
      <c r="G160" s="208">
        <v>315972</v>
      </c>
    </row>
    <row r="161" spans="1:7" ht="15.75" x14ac:dyDescent="0.25">
      <c r="A161" s="474" t="s">
        <v>901</v>
      </c>
      <c r="B161" s="152" t="s">
        <v>119</v>
      </c>
      <c r="C161" s="209">
        <v>1602</v>
      </c>
      <c r="D161" s="209">
        <v>-96</v>
      </c>
      <c r="E161" s="209">
        <v>1698</v>
      </c>
      <c r="F161" s="209">
        <v>0</v>
      </c>
      <c r="G161" s="209">
        <v>1602</v>
      </c>
    </row>
    <row r="162" spans="1:7" ht="15.75" x14ac:dyDescent="0.25">
      <c r="A162" s="474" t="s">
        <v>902</v>
      </c>
      <c r="B162" s="152" t="s">
        <v>120</v>
      </c>
      <c r="C162" s="209">
        <v>54801</v>
      </c>
      <c r="D162" s="209">
        <v>2878</v>
      </c>
      <c r="E162" s="209">
        <v>51923</v>
      </c>
      <c r="F162" s="209">
        <v>67</v>
      </c>
      <c r="G162" s="209">
        <v>54734</v>
      </c>
    </row>
    <row r="163" spans="1:7" ht="15.75" x14ac:dyDescent="0.25">
      <c r="A163" s="474" t="s">
        <v>903</v>
      </c>
      <c r="B163" s="152" t="s">
        <v>143</v>
      </c>
      <c r="C163" s="209">
        <v>262157</v>
      </c>
      <c r="D163" s="209">
        <v>18159</v>
      </c>
      <c r="E163" s="209">
        <v>243998</v>
      </c>
      <c r="F163" s="209">
        <v>2521</v>
      </c>
      <c r="G163" s="209">
        <v>259636</v>
      </c>
    </row>
    <row r="164" spans="1:7" ht="15.75" x14ac:dyDescent="0.25">
      <c r="A164" s="474"/>
      <c r="B164" s="152"/>
      <c r="C164" s="209"/>
      <c r="D164" s="209"/>
      <c r="E164" s="209"/>
      <c r="F164" s="209"/>
      <c r="G164" s="209"/>
    </row>
    <row r="165" spans="1:7" ht="15.75" x14ac:dyDescent="0.25">
      <c r="A165" s="474" t="s">
        <v>516</v>
      </c>
      <c r="B165" s="204" t="s">
        <v>516</v>
      </c>
      <c r="C165" s="209" t="s">
        <v>516</v>
      </c>
      <c r="D165" s="209" t="s">
        <v>516</v>
      </c>
      <c r="E165" s="209" t="s">
        <v>516</v>
      </c>
      <c r="F165" s="209" t="s">
        <v>516</v>
      </c>
      <c r="G165" s="209" t="s">
        <v>516</v>
      </c>
    </row>
    <row r="166" spans="1:7" ht="15.75" x14ac:dyDescent="0.25">
      <c r="A166" s="474" t="s">
        <v>904</v>
      </c>
      <c r="B166" s="206" t="s">
        <v>534</v>
      </c>
      <c r="C166" s="207">
        <v>107511</v>
      </c>
      <c r="D166" s="207">
        <v>11815</v>
      </c>
      <c r="E166" s="207">
        <v>95696</v>
      </c>
      <c r="F166" s="208">
        <v>0</v>
      </c>
      <c r="G166" s="208">
        <v>107511</v>
      </c>
    </row>
    <row r="167" spans="1:7" ht="15.75" x14ac:dyDescent="0.25">
      <c r="A167" s="474" t="s">
        <v>905</v>
      </c>
      <c r="B167" s="152" t="s">
        <v>122</v>
      </c>
      <c r="C167" s="209">
        <v>356</v>
      </c>
      <c r="D167" s="209">
        <v>18</v>
      </c>
      <c r="E167" s="209">
        <v>338</v>
      </c>
      <c r="F167" s="209">
        <v>0</v>
      </c>
      <c r="G167" s="209">
        <v>356</v>
      </c>
    </row>
    <row r="168" spans="1:7" ht="15.75" x14ac:dyDescent="0.25">
      <c r="A168" s="474" t="s">
        <v>906</v>
      </c>
      <c r="B168" s="152" t="s">
        <v>123</v>
      </c>
      <c r="C168" s="209">
        <v>3056</v>
      </c>
      <c r="D168" s="209">
        <v>380</v>
      </c>
      <c r="E168" s="209">
        <v>2676</v>
      </c>
      <c r="F168" s="209">
        <v>0</v>
      </c>
      <c r="G168" s="209">
        <v>3056</v>
      </c>
    </row>
    <row r="169" spans="1:7" ht="15.75" x14ac:dyDescent="0.25">
      <c r="A169" s="474" t="s">
        <v>907</v>
      </c>
      <c r="B169" s="152" t="s">
        <v>124</v>
      </c>
      <c r="C169" s="209">
        <v>4666</v>
      </c>
      <c r="D169" s="209">
        <v>242</v>
      </c>
      <c r="E169" s="209">
        <v>4424</v>
      </c>
      <c r="F169" s="209">
        <v>0</v>
      </c>
      <c r="G169" s="209">
        <v>4666</v>
      </c>
    </row>
    <row r="170" spans="1:7" ht="15.75" x14ac:dyDescent="0.25">
      <c r="A170" s="474" t="s">
        <v>908</v>
      </c>
      <c r="B170" s="152" t="s">
        <v>125</v>
      </c>
      <c r="C170" s="209">
        <v>6</v>
      </c>
      <c r="D170" s="209">
        <v>-10</v>
      </c>
      <c r="E170" s="209">
        <v>16</v>
      </c>
      <c r="F170" s="209">
        <v>0</v>
      </c>
      <c r="G170" s="209">
        <v>6</v>
      </c>
    </row>
    <row r="171" spans="1:7" ht="15.75" x14ac:dyDescent="0.25">
      <c r="A171" s="474" t="s">
        <v>909</v>
      </c>
      <c r="B171" s="152" t="s">
        <v>126</v>
      </c>
      <c r="C171" s="209">
        <v>84575</v>
      </c>
      <c r="D171" s="209">
        <v>9395</v>
      </c>
      <c r="E171" s="209">
        <v>75180</v>
      </c>
      <c r="F171" s="209">
        <v>0</v>
      </c>
      <c r="G171" s="209">
        <v>84575</v>
      </c>
    </row>
    <row r="172" spans="1:7" ht="15.75" x14ac:dyDescent="0.25">
      <c r="A172" s="474" t="s">
        <v>910</v>
      </c>
      <c r="B172" s="152" t="s">
        <v>143</v>
      </c>
      <c r="C172" s="209">
        <v>14852</v>
      </c>
      <c r="D172" s="209">
        <v>1790</v>
      </c>
      <c r="E172" s="209">
        <v>13062</v>
      </c>
      <c r="F172" s="209">
        <v>0</v>
      </c>
      <c r="G172" s="209">
        <v>14852</v>
      </c>
    </row>
    <row r="173" spans="1:7" ht="15.75" x14ac:dyDescent="0.25">
      <c r="A173" s="474"/>
      <c r="B173" s="152"/>
      <c r="C173" s="209"/>
      <c r="D173" s="209"/>
      <c r="E173" s="209"/>
      <c r="F173" s="209"/>
      <c r="G173" s="209"/>
    </row>
    <row r="174" spans="1:7" ht="15.75" x14ac:dyDescent="0.25">
      <c r="A174" s="474" t="s">
        <v>516</v>
      </c>
      <c r="B174" s="211" t="s">
        <v>516</v>
      </c>
      <c r="C174" s="209" t="s">
        <v>516</v>
      </c>
      <c r="D174" s="209" t="s">
        <v>516</v>
      </c>
      <c r="E174" s="209" t="s">
        <v>516</v>
      </c>
      <c r="F174" s="209" t="s">
        <v>516</v>
      </c>
      <c r="G174" s="209" t="s">
        <v>516</v>
      </c>
    </row>
    <row r="175" spans="1:7" ht="15.75" x14ac:dyDescent="0.25">
      <c r="A175" s="474" t="s">
        <v>911</v>
      </c>
      <c r="B175" s="206" t="s">
        <v>535</v>
      </c>
      <c r="C175" s="207">
        <v>12009</v>
      </c>
      <c r="D175" s="207">
        <v>460</v>
      </c>
      <c r="E175" s="207">
        <v>11549</v>
      </c>
      <c r="F175" s="208">
        <v>1358</v>
      </c>
      <c r="G175" s="208">
        <v>10651</v>
      </c>
    </row>
    <row r="176" spans="1:7" ht="15.75" x14ac:dyDescent="0.25">
      <c r="A176" s="474" t="s">
        <v>912</v>
      </c>
      <c r="B176" s="152" t="s">
        <v>128</v>
      </c>
      <c r="C176" s="209">
        <v>2363</v>
      </c>
      <c r="D176" s="209">
        <v>132</v>
      </c>
      <c r="E176" s="209">
        <v>2231</v>
      </c>
      <c r="F176" s="209">
        <v>0</v>
      </c>
      <c r="G176" s="209">
        <v>2363</v>
      </c>
    </row>
    <row r="177" spans="1:7" ht="15.75" x14ac:dyDescent="0.25">
      <c r="A177" s="474" t="s">
        <v>913</v>
      </c>
      <c r="B177" s="152" t="s">
        <v>129</v>
      </c>
      <c r="C177" s="209">
        <v>2646</v>
      </c>
      <c r="D177" s="209">
        <v>-132</v>
      </c>
      <c r="E177" s="209">
        <v>2778</v>
      </c>
      <c r="F177" s="209">
        <v>1085</v>
      </c>
      <c r="G177" s="209">
        <v>1561</v>
      </c>
    </row>
    <row r="178" spans="1:7" ht="15.75" x14ac:dyDescent="0.25">
      <c r="A178" s="474" t="s">
        <v>914</v>
      </c>
      <c r="B178" s="152" t="s">
        <v>143</v>
      </c>
      <c r="C178" s="209">
        <v>7000</v>
      </c>
      <c r="D178" s="209">
        <v>460</v>
      </c>
      <c r="E178" s="209">
        <v>6540</v>
      </c>
      <c r="F178" s="209">
        <v>273</v>
      </c>
      <c r="G178" s="209">
        <v>6727</v>
      </c>
    </row>
    <row r="179" spans="1:7" ht="15.75" x14ac:dyDescent="0.25">
      <c r="A179" s="474"/>
      <c r="B179" s="152"/>
      <c r="C179" s="209"/>
      <c r="D179" s="209"/>
      <c r="E179" s="209"/>
      <c r="F179" s="209"/>
      <c r="G179" s="209"/>
    </row>
    <row r="180" spans="1:7" ht="15.75" x14ac:dyDescent="0.25">
      <c r="A180" s="474" t="s">
        <v>516</v>
      </c>
      <c r="B180" s="211" t="s">
        <v>516</v>
      </c>
      <c r="C180" s="209" t="s">
        <v>516</v>
      </c>
      <c r="D180" s="209" t="s">
        <v>516</v>
      </c>
      <c r="E180" s="209" t="s">
        <v>516</v>
      </c>
      <c r="F180" s="209" t="s">
        <v>516</v>
      </c>
      <c r="G180" s="209" t="s">
        <v>516</v>
      </c>
    </row>
    <row r="181" spans="1:7" ht="15.75" x14ac:dyDescent="0.25">
      <c r="A181" s="474" t="s">
        <v>915</v>
      </c>
      <c r="B181" s="206" t="s">
        <v>536</v>
      </c>
      <c r="C181" s="207">
        <v>47828</v>
      </c>
      <c r="D181" s="207">
        <v>1439</v>
      </c>
      <c r="E181" s="207">
        <v>46389</v>
      </c>
      <c r="F181" s="208">
        <v>2881</v>
      </c>
      <c r="G181" s="208">
        <v>44947</v>
      </c>
    </row>
    <row r="182" spans="1:7" ht="15.75" x14ac:dyDescent="0.25">
      <c r="A182" s="474" t="s">
        <v>916</v>
      </c>
      <c r="B182" s="152" t="s">
        <v>131</v>
      </c>
      <c r="C182" s="209">
        <v>2970</v>
      </c>
      <c r="D182" s="209">
        <v>-682</v>
      </c>
      <c r="E182" s="209">
        <v>3652</v>
      </c>
      <c r="F182" s="209">
        <v>814</v>
      </c>
      <c r="G182" s="209">
        <v>2156</v>
      </c>
    </row>
    <row r="183" spans="1:7" ht="15.75" x14ac:dyDescent="0.25">
      <c r="A183" s="474" t="s">
        <v>917</v>
      </c>
      <c r="B183" s="152" t="s">
        <v>132</v>
      </c>
      <c r="C183" s="209">
        <v>591</v>
      </c>
      <c r="D183" s="209">
        <v>-11</v>
      </c>
      <c r="E183" s="209">
        <v>602</v>
      </c>
      <c r="F183" s="209">
        <v>0</v>
      </c>
      <c r="G183" s="209">
        <v>591</v>
      </c>
    </row>
    <row r="184" spans="1:7" ht="15.75" x14ac:dyDescent="0.25">
      <c r="A184" s="474" t="s">
        <v>918</v>
      </c>
      <c r="B184" s="152" t="s">
        <v>133</v>
      </c>
      <c r="C184" s="209">
        <v>1656</v>
      </c>
      <c r="D184" s="209">
        <v>196</v>
      </c>
      <c r="E184" s="209">
        <v>1460</v>
      </c>
      <c r="F184" s="209">
        <v>0</v>
      </c>
      <c r="G184" s="209">
        <v>1656</v>
      </c>
    </row>
    <row r="185" spans="1:7" ht="15.75" x14ac:dyDescent="0.25">
      <c r="A185" s="474" t="s">
        <v>919</v>
      </c>
      <c r="B185" s="152" t="s">
        <v>134</v>
      </c>
      <c r="C185" s="209">
        <v>1800</v>
      </c>
      <c r="D185" s="209">
        <v>46</v>
      </c>
      <c r="E185" s="209">
        <v>1754</v>
      </c>
      <c r="F185" s="209">
        <v>0</v>
      </c>
      <c r="G185" s="209">
        <v>1800</v>
      </c>
    </row>
    <row r="186" spans="1:7" ht="15.75" x14ac:dyDescent="0.25">
      <c r="A186" s="474" t="s">
        <v>920</v>
      </c>
      <c r="B186" s="152" t="s">
        <v>135</v>
      </c>
      <c r="C186" s="209">
        <v>3409</v>
      </c>
      <c r="D186" s="209">
        <v>405</v>
      </c>
      <c r="E186" s="209">
        <v>3004</v>
      </c>
      <c r="F186" s="209">
        <v>0</v>
      </c>
      <c r="G186" s="209">
        <v>3409</v>
      </c>
    </row>
    <row r="187" spans="1:7" ht="15.75" x14ac:dyDescent="0.25">
      <c r="A187" s="474" t="s">
        <v>921</v>
      </c>
      <c r="B187" s="152" t="s">
        <v>136</v>
      </c>
      <c r="C187" s="209">
        <v>8176</v>
      </c>
      <c r="D187" s="209">
        <v>204</v>
      </c>
      <c r="E187" s="209">
        <v>7972</v>
      </c>
      <c r="F187" s="209">
        <v>406</v>
      </c>
      <c r="G187" s="209">
        <v>7770</v>
      </c>
    </row>
    <row r="188" spans="1:7" ht="15.75" x14ac:dyDescent="0.25">
      <c r="A188" s="474" t="s">
        <v>922</v>
      </c>
      <c r="B188" s="152" t="s">
        <v>143</v>
      </c>
      <c r="C188" s="209">
        <v>29226</v>
      </c>
      <c r="D188" s="209">
        <v>1281</v>
      </c>
      <c r="E188" s="209">
        <v>27945</v>
      </c>
      <c r="F188" s="209">
        <v>1661</v>
      </c>
      <c r="G188" s="209">
        <v>27565</v>
      </c>
    </row>
    <row r="189" spans="1:7" ht="15.75" x14ac:dyDescent="0.25">
      <c r="A189" s="474"/>
      <c r="B189" s="152"/>
      <c r="C189" s="209"/>
      <c r="D189" s="209"/>
      <c r="E189" s="209"/>
      <c r="F189" s="209"/>
      <c r="G189" s="209"/>
    </row>
    <row r="190" spans="1:7" ht="15.75" x14ac:dyDescent="0.25">
      <c r="A190" s="474" t="s">
        <v>516</v>
      </c>
      <c r="B190" s="204" t="s">
        <v>516</v>
      </c>
      <c r="C190" s="209" t="s">
        <v>516</v>
      </c>
      <c r="D190" s="209" t="s">
        <v>516</v>
      </c>
      <c r="E190" s="209" t="s">
        <v>516</v>
      </c>
      <c r="F190" s="209" t="s">
        <v>516</v>
      </c>
      <c r="G190" s="209" t="s">
        <v>516</v>
      </c>
    </row>
    <row r="191" spans="1:7" ht="15.75" x14ac:dyDescent="0.25">
      <c r="A191" s="474" t="s">
        <v>923</v>
      </c>
      <c r="B191" s="206" t="s">
        <v>537</v>
      </c>
      <c r="C191" s="207">
        <v>17424</v>
      </c>
      <c r="D191" s="207">
        <v>485</v>
      </c>
      <c r="E191" s="207">
        <v>16939</v>
      </c>
      <c r="F191" s="208">
        <v>720</v>
      </c>
      <c r="G191" s="208">
        <v>16704</v>
      </c>
    </row>
    <row r="192" spans="1:7" ht="15.75" x14ac:dyDescent="0.25">
      <c r="A192" s="474" t="s">
        <v>924</v>
      </c>
      <c r="B192" s="152" t="s">
        <v>138</v>
      </c>
      <c r="C192" s="209">
        <v>498</v>
      </c>
      <c r="D192" s="209">
        <v>42</v>
      </c>
      <c r="E192" s="209">
        <v>456</v>
      </c>
      <c r="F192" s="209">
        <v>0</v>
      </c>
      <c r="G192" s="209">
        <v>498</v>
      </c>
    </row>
    <row r="193" spans="1:7" ht="15.75" x14ac:dyDescent="0.25">
      <c r="A193" s="474" t="s">
        <v>925</v>
      </c>
      <c r="B193" s="152" t="s">
        <v>139</v>
      </c>
      <c r="C193" s="209">
        <v>358</v>
      </c>
      <c r="D193" s="209">
        <v>80</v>
      </c>
      <c r="E193" s="209">
        <v>278</v>
      </c>
      <c r="F193" s="209">
        <v>0</v>
      </c>
      <c r="G193" s="209">
        <v>358</v>
      </c>
    </row>
    <row r="194" spans="1:7" ht="15.75" x14ac:dyDescent="0.25">
      <c r="A194" s="474" t="s">
        <v>926</v>
      </c>
      <c r="B194" s="152" t="s">
        <v>140</v>
      </c>
      <c r="C194" s="209">
        <v>2029</v>
      </c>
      <c r="D194" s="209">
        <v>30</v>
      </c>
      <c r="E194" s="209">
        <v>1999</v>
      </c>
      <c r="F194" s="209">
        <v>0</v>
      </c>
      <c r="G194" s="209">
        <v>2029</v>
      </c>
    </row>
    <row r="195" spans="1:7" ht="15.75" x14ac:dyDescent="0.25">
      <c r="A195" s="474" t="s">
        <v>927</v>
      </c>
      <c r="B195" s="152" t="s">
        <v>143</v>
      </c>
      <c r="C195" s="209">
        <v>14539</v>
      </c>
      <c r="D195" s="209">
        <v>333</v>
      </c>
      <c r="E195" s="209">
        <v>14206</v>
      </c>
      <c r="F195" s="209">
        <v>720</v>
      </c>
      <c r="G195" s="209">
        <v>13819</v>
      </c>
    </row>
    <row r="196" spans="1:7" ht="15.75" x14ac:dyDescent="0.25">
      <c r="A196" s="474"/>
      <c r="B196" s="152"/>
      <c r="C196" s="209"/>
      <c r="D196" s="209"/>
      <c r="E196" s="209"/>
      <c r="F196" s="209"/>
      <c r="G196" s="209"/>
    </row>
    <row r="197" spans="1:7" ht="15.75" x14ac:dyDescent="0.25">
      <c r="A197" s="474" t="s">
        <v>516</v>
      </c>
      <c r="B197" s="204" t="s">
        <v>516</v>
      </c>
      <c r="C197" s="209" t="s">
        <v>516</v>
      </c>
      <c r="D197" s="209" t="s">
        <v>516</v>
      </c>
      <c r="E197" s="209" t="s">
        <v>516</v>
      </c>
      <c r="F197" s="209" t="s">
        <v>516</v>
      </c>
      <c r="G197" s="209" t="s">
        <v>516</v>
      </c>
    </row>
    <row r="198" spans="1:7" ht="15.75" x14ac:dyDescent="0.25">
      <c r="A198" s="474" t="s">
        <v>928</v>
      </c>
      <c r="B198" s="206" t="s">
        <v>538</v>
      </c>
      <c r="C198" s="207">
        <v>13002</v>
      </c>
      <c r="D198" s="207">
        <v>118</v>
      </c>
      <c r="E198" s="207">
        <v>12884</v>
      </c>
      <c r="F198" s="208">
        <v>949</v>
      </c>
      <c r="G198" s="208">
        <v>12053</v>
      </c>
    </row>
    <row r="199" spans="1:7" ht="15.75" x14ac:dyDescent="0.25">
      <c r="A199" s="474" t="s">
        <v>929</v>
      </c>
      <c r="B199" s="152" t="s">
        <v>142</v>
      </c>
      <c r="C199" s="209">
        <v>1740</v>
      </c>
      <c r="D199" s="209">
        <v>60</v>
      </c>
      <c r="E199" s="209">
        <v>1680</v>
      </c>
      <c r="F199" s="209">
        <v>0</v>
      </c>
      <c r="G199" s="209">
        <v>1740</v>
      </c>
    </row>
    <row r="200" spans="1:7" ht="15.75" x14ac:dyDescent="0.25">
      <c r="A200" s="474" t="s">
        <v>930</v>
      </c>
      <c r="B200" s="152" t="s">
        <v>143</v>
      </c>
      <c r="C200" s="209">
        <v>11262</v>
      </c>
      <c r="D200" s="209">
        <v>58</v>
      </c>
      <c r="E200" s="209">
        <v>11204</v>
      </c>
      <c r="F200" s="209">
        <v>949</v>
      </c>
      <c r="G200" s="209">
        <v>10313</v>
      </c>
    </row>
    <row r="201" spans="1:7" ht="15.75" x14ac:dyDescent="0.25">
      <c r="A201" s="474"/>
      <c r="B201" s="152"/>
      <c r="C201" s="209"/>
      <c r="D201" s="209"/>
      <c r="E201" s="209"/>
      <c r="F201" s="209"/>
      <c r="G201" s="209"/>
    </row>
    <row r="202" spans="1:7" ht="15.75" x14ac:dyDescent="0.25">
      <c r="A202" s="474" t="s">
        <v>516</v>
      </c>
      <c r="B202" s="204" t="s">
        <v>516</v>
      </c>
      <c r="C202" s="209" t="s">
        <v>516</v>
      </c>
      <c r="D202" s="209" t="s">
        <v>516</v>
      </c>
      <c r="E202" s="209" t="s">
        <v>516</v>
      </c>
      <c r="F202" s="209" t="s">
        <v>516</v>
      </c>
      <c r="G202" s="209" t="s">
        <v>516</v>
      </c>
    </row>
    <row r="203" spans="1:7" ht="15.75" x14ac:dyDescent="0.25">
      <c r="A203" s="474" t="s">
        <v>931</v>
      </c>
      <c r="B203" s="206" t="s">
        <v>539</v>
      </c>
      <c r="C203" s="207">
        <v>16499</v>
      </c>
      <c r="D203" s="207">
        <v>636</v>
      </c>
      <c r="E203" s="207">
        <v>15863</v>
      </c>
      <c r="F203" s="208">
        <v>2818</v>
      </c>
      <c r="G203" s="208">
        <v>13681</v>
      </c>
    </row>
    <row r="204" spans="1:7" ht="15.75" x14ac:dyDescent="0.25">
      <c r="A204" s="474" t="s">
        <v>932</v>
      </c>
      <c r="B204" s="152" t="s">
        <v>145</v>
      </c>
      <c r="C204" s="209">
        <v>3700</v>
      </c>
      <c r="D204" s="209">
        <v>255</v>
      </c>
      <c r="E204" s="209">
        <v>3445</v>
      </c>
      <c r="F204" s="209">
        <v>0</v>
      </c>
      <c r="G204" s="209">
        <v>3700</v>
      </c>
    </row>
    <row r="205" spans="1:7" ht="15.75" x14ac:dyDescent="0.25">
      <c r="A205" s="474" t="s">
        <v>933</v>
      </c>
      <c r="B205" s="152" t="s">
        <v>146</v>
      </c>
      <c r="C205" s="209">
        <v>2052</v>
      </c>
      <c r="D205" s="209">
        <v>71</v>
      </c>
      <c r="E205" s="209">
        <v>1981</v>
      </c>
      <c r="F205" s="209">
        <v>0</v>
      </c>
      <c r="G205" s="209">
        <v>2052</v>
      </c>
    </row>
    <row r="206" spans="1:7" ht="15.75" x14ac:dyDescent="0.25">
      <c r="A206" s="474" t="s">
        <v>934</v>
      </c>
      <c r="B206" s="152" t="s">
        <v>143</v>
      </c>
      <c r="C206" s="209">
        <v>10747</v>
      </c>
      <c r="D206" s="209">
        <v>310</v>
      </c>
      <c r="E206" s="209">
        <v>10437</v>
      </c>
      <c r="F206" s="209">
        <v>2818</v>
      </c>
      <c r="G206" s="209">
        <v>7929</v>
      </c>
    </row>
    <row r="207" spans="1:7" ht="15.75" x14ac:dyDescent="0.25">
      <c r="A207" s="474"/>
      <c r="B207" s="152"/>
      <c r="C207" s="209"/>
      <c r="D207" s="209"/>
      <c r="E207" s="209"/>
      <c r="F207" s="209"/>
      <c r="G207" s="209"/>
    </row>
    <row r="208" spans="1:7" ht="15.75" x14ac:dyDescent="0.25">
      <c r="A208" s="474" t="s">
        <v>516</v>
      </c>
      <c r="B208" s="206" t="s">
        <v>516</v>
      </c>
      <c r="C208" s="209" t="s">
        <v>516</v>
      </c>
      <c r="D208" s="209" t="s">
        <v>516</v>
      </c>
      <c r="E208" s="209" t="s">
        <v>516</v>
      </c>
      <c r="F208" s="209" t="s">
        <v>516</v>
      </c>
      <c r="G208" s="209" t="s">
        <v>516</v>
      </c>
    </row>
    <row r="209" spans="1:7" ht="15.75" x14ac:dyDescent="0.25">
      <c r="A209" s="474" t="s">
        <v>935</v>
      </c>
      <c r="B209" s="206" t="s">
        <v>540</v>
      </c>
      <c r="C209" s="207">
        <v>14621</v>
      </c>
      <c r="D209" s="207">
        <v>-178</v>
      </c>
      <c r="E209" s="207">
        <v>14799</v>
      </c>
      <c r="F209" s="208">
        <v>2459</v>
      </c>
      <c r="G209" s="208">
        <v>12162</v>
      </c>
    </row>
    <row r="210" spans="1:7" ht="15.75" x14ac:dyDescent="0.25">
      <c r="A210" s="474" t="s">
        <v>936</v>
      </c>
      <c r="B210" s="152" t="s">
        <v>148</v>
      </c>
      <c r="C210" s="209">
        <v>2819</v>
      </c>
      <c r="D210" s="209">
        <v>-1727</v>
      </c>
      <c r="E210" s="209">
        <v>4546</v>
      </c>
      <c r="F210" s="209">
        <v>1215</v>
      </c>
      <c r="G210" s="209">
        <v>1604</v>
      </c>
    </row>
    <row r="211" spans="1:7" ht="15.75" x14ac:dyDescent="0.25">
      <c r="A211" s="474" t="s">
        <v>937</v>
      </c>
      <c r="B211" s="152" t="s">
        <v>149</v>
      </c>
      <c r="C211" s="209">
        <v>880</v>
      </c>
      <c r="D211" s="209">
        <v>2</v>
      </c>
      <c r="E211" s="209">
        <v>878</v>
      </c>
      <c r="F211" s="209">
        <v>0</v>
      </c>
      <c r="G211" s="209">
        <v>880</v>
      </c>
    </row>
    <row r="212" spans="1:7" ht="15.75" x14ac:dyDescent="0.25">
      <c r="A212" s="474" t="s">
        <v>938</v>
      </c>
      <c r="B212" s="152" t="s">
        <v>150</v>
      </c>
      <c r="C212" s="209">
        <v>764</v>
      </c>
      <c r="D212" s="209">
        <v>-13</v>
      </c>
      <c r="E212" s="209">
        <v>777</v>
      </c>
      <c r="F212" s="209">
        <v>0</v>
      </c>
      <c r="G212" s="209">
        <v>764</v>
      </c>
    </row>
    <row r="213" spans="1:7" ht="15.75" x14ac:dyDescent="0.25">
      <c r="A213" s="474" t="s">
        <v>939</v>
      </c>
      <c r="B213" s="152" t="s">
        <v>143</v>
      </c>
      <c r="C213" s="209">
        <v>10158</v>
      </c>
      <c r="D213" s="209">
        <v>1560</v>
      </c>
      <c r="E213" s="209">
        <v>8598</v>
      </c>
      <c r="F213" s="209">
        <v>1244</v>
      </c>
      <c r="G213" s="209">
        <v>8914</v>
      </c>
    </row>
    <row r="214" spans="1:7" ht="15.75" x14ac:dyDescent="0.25">
      <c r="A214" s="474"/>
      <c r="B214" s="152"/>
      <c r="C214" s="209"/>
      <c r="D214" s="209"/>
      <c r="E214" s="209"/>
      <c r="F214" s="209"/>
      <c r="G214" s="209"/>
    </row>
    <row r="215" spans="1:7" ht="15.75" x14ac:dyDescent="0.25">
      <c r="A215" s="474" t="s">
        <v>516</v>
      </c>
      <c r="B215" s="204" t="s">
        <v>516</v>
      </c>
      <c r="C215" s="209" t="s">
        <v>516</v>
      </c>
      <c r="D215" s="209" t="s">
        <v>516</v>
      </c>
      <c r="E215" s="209" t="s">
        <v>516</v>
      </c>
      <c r="F215" s="209" t="s">
        <v>516</v>
      </c>
      <c r="G215" s="209" t="s">
        <v>516</v>
      </c>
    </row>
    <row r="216" spans="1:7" ht="15.75" x14ac:dyDescent="0.25">
      <c r="A216" s="474" t="s">
        <v>940</v>
      </c>
      <c r="B216" s="206" t="s">
        <v>541</v>
      </c>
      <c r="C216" s="207">
        <v>27296</v>
      </c>
      <c r="D216" s="207">
        <v>-435</v>
      </c>
      <c r="E216" s="207">
        <v>27731</v>
      </c>
      <c r="F216" s="208">
        <v>1526</v>
      </c>
      <c r="G216" s="208">
        <v>25770</v>
      </c>
    </row>
    <row r="217" spans="1:7" ht="15.75" x14ac:dyDescent="0.25">
      <c r="A217" s="474" t="s">
        <v>941</v>
      </c>
      <c r="B217" s="152" t="s">
        <v>152</v>
      </c>
      <c r="C217" s="209">
        <v>2869</v>
      </c>
      <c r="D217" s="209">
        <v>-61</v>
      </c>
      <c r="E217" s="209">
        <v>2930</v>
      </c>
      <c r="F217" s="209">
        <v>0</v>
      </c>
      <c r="G217" s="209">
        <v>2869</v>
      </c>
    </row>
    <row r="218" spans="1:7" ht="15.75" x14ac:dyDescent="0.25">
      <c r="A218" s="474" t="s">
        <v>942</v>
      </c>
      <c r="B218" s="152" t="s">
        <v>153</v>
      </c>
      <c r="C218" s="209">
        <v>5133</v>
      </c>
      <c r="D218" s="209">
        <v>132</v>
      </c>
      <c r="E218" s="209">
        <v>5001</v>
      </c>
      <c r="F218" s="209">
        <v>0</v>
      </c>
      <c r="G218" s="209">
        <v>5133</v>
      </c>
    </row>
    <row r="219" spans="1:7" ht="15.75" x14ac:dyDescent="0.25">
      <c r="A219" s="474" t="s">
        <v>943</v>
      </c>
      <c r="B219" s="152" t="s">
        <v>154</v>
      </c>
      <c r="C219" s="209">
        <v>1796</v>
      </c>
      <c r="D219" s="209">
        <v>-31</v>
      </c>
      <c r="E219" s="209">
        <v>1827</v>
      </c>
      <c r="F219" s="209">
        <v>0</v>
      </c>
      <c r="G219" s="209">
        <v>1796</v>
      </c>
    </row>
    <row r="220" spans="1:7" ht="15.75" x14ac:dyDescent="0.25">
      <c r="A220" s="474" t="s">
        <v>944</v>
      </c>
      <c r="B220" s="152" t="s">
        <v>143</v>
      </c>
      <c r="C220" s="209">
        <v>17498</v>
      </c>
      <c r="D220" s="209">
        <v>-475</v>
      </c>
      <c r="E220" s="209">
        <v>17973</v>
      </c>
      <c r="F220" s="209">
        <v>1526</v>
      </c>
      <c r="G220" s="209">
        <v>15972</v>
      </c>
    </row>
    <row r="221" spans="1:7" ht="15.75" x14ac:dyDescent="0.25">
      <c r="A221" s="474"/>
      <c r="B221" s="152"/>
      <c r="C221" s="209"/>
      <c r="D221" s="209"/>
      <c r="E221" s="209"/>
      <c r="F221" s="209"/>
      <c r="G221" s="209"/>
    </row>
    <row r="222" spans="1:7" ht="15.75" x14ac:dyDescent="0.25">
      <c r="A222" s="474" t="s">
        <v>516</v>
      </c>
      <c r="B222" s="204" t="s">
        <v>516</v>
      </c>
      <c r="C222" s="209" t="s">
        <v>516</v>
      </c>
      <c r="D222" s="209" t="s">
        <v>516</v>
      </c>
      <c r="E222" s="209" t="s">
        <v>516</v>
      </c>
      <c r="F222" s="209" t="s">
        <v>516</v>
      </c>
      <c r="G222" s="209" t="s">
        <v>516</v>
      </c>
    </row>
    <row r="223" spans="1:7" ht="15.75" x14ac:dyDescent="0.25">
      <c r="A223" s="474" t="s">
        <v>945</v>
      </c>
      <c r="B223" s="206" t="s">
        <v>542</v>
      </c>
      <c r="C223" s="207">
        <v>39586</v>
      </c>
      <c r="D223" s="207">
        <v>446</v>
      </c>
      <c r="E223" s="207">
        <v>39140</v>
      </c>
      <c r="F223" s="208">
        <v>0</v>
      </c>
      <c r="G223" s="208">
        <v>39586</v>
      </c>
    </row>
    <row r="224" spans="1:7" ht="15.75" x14ac:dyDescent="0.25">
      <c r="A224" s="474" t="s">
        <v>946</v>
      </c>
      <c r="B224" s="152" t="s">
        <v>156</v>
      </c>
      <c r="C224" s="209">
        <v>7943</v>
      </c>
      <c r="D224" s="209">
        <v>788</v>
      </c>
      <c r="E224" s="209">
        <v>7155</v>
      </c>
      <c r="F224" s="209">
        <v>0</v>
      </c>
      <c r="G224" s="209">
        <v>7943</v>
      </c>
    </row>
    <row r="225" spans="1:7" ht="15.75" x14ac:dyDescent="0.25">
      <c r="A225" s="474" t="s">
        <v>947</v>
      </c>
      <c r="B225" s="152" t="s">
        <v>157</v>
      </c>
      <c r="C225" s="209">
        <v>5025</v>
      </c>
      <c r="D225" s="209">
        <v>385</v>
      </c>
      <c r="E225" s="209">
        <v>4640</v>
      </c>
      <c r="F225" s="209">
        <v>0</v>
      </c>
      <c r="G225" s="209">
        <v>5025</v>
      </c>
    </row>
    <row r="226" spans="1:7" ht="15.75" x14ac:dyDescent="0.25">
      <c r="A226" s="474" t="s">
        <v>948</v>
      </c>
      <c r="B226" s="152" t="s">
        <v>143</v>
      </c>
      <c r="C226" s="209">
        <v>26618</v>
      </c>
      <c r="D226" s="209">
        <v>-727</v>
      </c>
      <c r="E226" s="209">
        <v>27345</v>
      </c>
      <c r="F226" s="209">
        <v>0</v>
      </c>
      <c r="G226" s="209">
        <v>26618</v>
      </c>
    </row>
    <row r="227" spans="1:7" ht="15.75" x14ac:dyDescent="0.25">
      <c r="A227" s="474"/>
      <c r="B227" s="152"/>
      <c r="C227" s="209"/>
      <c r="D227" s="209"/>
      <c r="E227" s="209"/>
      <c r="F227" s="209"/>
      <c r="G227" s="209"/>
    </row>
    <row r="228" spans="1:7" ht="15.75" x14ac:dyDescent="0.25">
      <c r="A228" s="474" t="s">
        <v>516</v>
      </c>
      <c r="B228" s="204" t="s">
        <v>516</v>
      </c>
      <c r="C228" s="209" t="s">
        <v>516</v>
      </c>
      <c r="D228" s="209" t="s">
        <v>516</v>
      </c>
      <c r="E228" s="209" t="s">
        <v>516</v>
      </c>
      <c r="F228" s="209" t="s">
        <v>516</v>
      </c>
      <c r="G228" s="209" t="s">
        <v>516</v>
      </c>
    </row>
    <row r="229" spans="1:7" ht="15.75" x14ac:dyDescent="0.25">
      <c r="A229" s="474" t="s">
        <v>949</v>
      </c>
      <c r="B229" s="206" t="s">
        <v>543</v>
      </c>
      <c r="C229" s="207">
        <v>185604</v>
      </c>
      <c r="D229" s="207">
        <v>12826</v>
      </c>
      <c r="E229" s="207">
        <v>172778</v>
      </c>
      <c r="F229" s="208">
        <v>509</v>
      </c>
      <c r="G229" s="208">
        <v>185095</v>
      </c>
    </row>
    <row r="230" spans="1:7" ht="15.75" x14ac:dyDescent="0.25">
      <c r="A230" s="474" t="s">
        <v>950</v>
      </c>
      <c r="B230" s="152" t="s">
        <v>159</v>
      </c>
      <c r="C230" s="209">
        <v>8410</v>
      </c>
      <c r="D230" s="209">
        <v>691</v>
      </c>
      <c r="E230" s="209">
        <v>7719</v>
      </c>
      <c r="F230" s="209">
        <v>0</v>
      </c>
      <c r="G230" s="209">
        <v>8410</v>
      </c>
    </row>
    <row r="231" spans="1:7" ht="15.75" x14ac:dyDescent="0.25">
      <c r="A231" s="474" t="s">
        <v>951</v>
      </c>
      <c r="B231" s="152" t="s">
        <v>694</v>
      </c>
      <c r="C231" s="209">
        <v>9</v>
      </c>
      <c r="D231" s="209">
        <v>-3</v>
      </c>
      <c r="E231" s="209">
        <v>12</v>
      </c>
      <c r="F231" s="209">
        <v>0</v>
      </c>
      <c r="G231" s="209">
        <v>9</v>
      </c>
    </row>
    <row r="232" spans="1:7" ht="15.75" x14ac:dyDescent="0.25">
      <c r="A232" s="474" t="s">
        <v>952</v>
      </c>
      <c r="B232" s="152" t="s">
        <v>143</v>
      </c>
      <c r="C232" s="209">
        <v>177185</v>
      </c>
      <c r="D232" s="209">
        <v>12138</v>
      </c>
      <c r="E232" s="209">
        <v>165047</v>
      </c>
      <c r="F232" s="209">
        <v>509</v>
      </c>
      <c r="G232" s="209">
        <v>176676</v>
      </c>
    </row>
    <row r="233" spans="1:7" ht="15.75" x14ac:dyDescent="0.25">
      <c r="A233" s="474"/>
      <c r="B233" s="152"/>
      <c r="C233" s="209"/>
      <c r="D233" s="209"/>
      <c r="E233" s="209"/>
      <c r="F233" s="209"/>
      <c r="G233" s="209"/>
    </row>
    <row r="234" spans="1:7" ht="15.75" x14ac:dyDescent="0.25">
      <c r="A234" s="474" t="s">
        <v>516</v>
      </c>
      <c r="B234" s="204" t="s">
        <v>516</v>
      </c>
      <c r="C234" s="209" t="s">
        <v>516</v>
      </c>
      <c r="D234" s="209" t="s">
        <v>516</v>
      </c>
      <c r="E234" s="209" t="s">
        <v>516</v>
      </c>
      <c r="F234" s="209" t="s">
        <v>516</v>
      </c>
      <c r="G234" s="209" t="s">
        <v>516</v>
      </c>
    </row>
    <row r="235" spans="1:7" ht="15.75" x14ac:dyDescent="0.25">
      <c r="A235" s="474" t="s">
        <v>953</v>
      </c>
      <c r="B235" s="206" t="s">
        <v>544</v>
      </c>
      <c r="C235" s="207">
        <v>102525</v>
      </c>
      <c r="D235" s="207">
        <v>3739</v>
      </c>
      <c r="E235" s="207">
        <v>98786</v>
      </c>
      <c r="F235" s="208">
        <v>84</v>
      </c>
      <c r="G235" s="208">
        <v>102441</v>
      </c>
    </row>
    <row r="236" spans="1:7" ht="15.75" x14ac:dyDescent="0.25">
      <c r="A236" s="474" t="s">
        <v>954</v>
      </c>
      <c r="B236" s="152" t="s">
        <v>162</v>
      </c>
      <c r="C236" s="209">
        <v>11187</v>
      </c>
      <c r="D236" s="209">
        <v>2351</v>
      </c>
      <c r="E236" s="209">
        <v>8836</v>
      </c>
      <c r="F236" s="209">
        <v>0</v>
      </c>
      <c r="G236" s="209">
        <v>11187</v>
      </c>
    </row>
    <row r="237" spans="1:7" ht="15.75" x14ac:dyDescent="0.25">
      <c r="A237" s="474" t="s">
        <v>955</v>
      </c>
      <c r="B237" s="152" t="s">
        <v>163</v>
      </c>
      <c r="C237" s="209">
        <v>2632</v>
      </c>
      <c r="D237" s="209">
        <v>409</v>
      </c>
      <c r="E237" s="209">
        <v>2223</v>
      </c>
      <c r="F237" s="209">
        <v>0</v>
      </c>
      <c r="G237" s="209">
        <v>2632</v>
      </c>
    </row>
    <row r="238" spans="1:7" ht="15.75" x14ac:dyDescent="0.25">
      <c r="A238" s="474" t="s">
        <v>956</v>
      </c>
      <c r="B238" s="152" t="s">
        <v>164</v>
      </c>
      <c r="C238" s="209">
        <v>11087</v>
      </c>
      <c r="D238" s="209">
        <v>596</v>
      </c>
      <c r="E238" s="209">
        <v>10491</v>
      </c>
      <c r="F238" s="209">
        <v>0</v>
      </c>
      <c r="G238" s="209">
        <v>11087</v>
      </c>
    </row>
    <row r="239" spans="1:7" ht="15.75" x14ac:dyDescent="0.25">
      <c r="A239" s="474" t="s">
        <v>957</v>
      </c>
      <c r="B239" s="152" t="s">
        <v>143</v>
      </c>
      <c r="C239" s="209">
        <v>77619</v>
      </c>
      <c r="D239" s="209">
        <v>383</v>
      </c>
      <c r="E239" s="209">
        <v>77236</v>
      </c>
      <c r="F239" s="209">
        <v>84</v>
      </c>
      <c r="G239" s="209">
        <v>77535</v>
      </c>
    </row>
    <row r="240" spans="1:7" ht="15.75" x14ac:dyDescent="0.25">
      <c r="A240" s="474"/>
      <c r="B240" s="152"/>
      <c r="C240" s="209"/>
      <c r="D240" s="209"/>
      <c r="E240" s="209"/>
      <c r="F240" s="209"/>
      <c r="G240" s="209"/>
    </row>
    <row r="241" spans="1:7" ht="15.75" x14ac:dyDescent="0.25">
      <c r="A241" s="474" t="s">
        <v>516</v>
      </c>
      <c r="B241" s="204" t="s">
        <v>516</v>
      </c>
      <c r="C241" s="209" t="s">
        <v>516</v>
      </c>
      <c r="D241" s="209" t="s">
        <v>516</v>
      </c>
      <c r="E241" s="209" t="s">
        <v>516</v>
      </c>
      <c r="F241" s="209" t="s">
        <v>516</v>
      </c>
      <c r="G241" s="209" t="s">
        <v>516</v>
      </c>
    </row>
    <row r="242" spans="1:7" ht="15.75" x14ac:dyDescent="0.25">
      <c r="A242" s="474" t="s">
        <v>958</v>
      </c>
      <c r="B242" s="206" t="s">
        <v>545</v>
      </c>
      <c r="C242" s="207">
        <v>1408864</v>
      </c>
      <c r="D242" s="207">
        <v>179638</v>
      </c>
      <c r="E242" s="207">
        <v>1229226</v>
      </c>
      <c r="F242" s="208">
        <v>818</v>
      </c>
      <c r="G242" s="208">
        <v>1408046</v>
      </c>
    </row>
    <row r="243" spans="1:7" ht="15.75" x14ac:dyDescent="0.25">
      <c r="A243" s="474" t="s">
        <v>959</v>
      </c>
      <c r="B243" s="152" t="s">
        <v>166</v>
      </c>
      <c r="C243" s="209">
        <v>38938</v>
      </c>
      <c r="D243" s="209">
        <v>4217</v>
      </c>
      <c r="E243" s="209">
        <v>34721</v>
      </c>
      <c r="F243" s="209">
        <v>0</v>
      </c>
      <c r="G243" s="209">
        <v>38938</v>
      </c>
    </row>
    <row r="244" spans="1:7" ht="15.75" x14ac:dyDescent="0.25">
      <c r="A244" s="474" t="s">
        <v>960</v>
      </c>
      <c r="B244" s="152" t="s">
        <v>167</v>
      </c>
      <c r="C244" s="209">
        <v>378531</v>
      </c>
      <c r="D244" s="209">
        <v>42822</v>
      </c>
      <c r="E244" s="209">
        <v>335709</v>
      </c>
      <c r="F244" s="209">
        <v>632</v>
      </c>
      <c r="G244" s="209">
        <v>377899</v>
      </c>
    </row>
    <row r="245" spans="1:7" ht="15.75" x14ac:dyDescent="0.25">
      <c r="A245" s="474" t="s">
        <v>961</v>
      </c>
      <c r="B245" s="152" t="s">
        <v>168</v>
      </c>
      <c r="C245" s="209">
        <v>26512</v>
      </c>
      <c r="D245" s="209">
        <v>1971</v>
      </c>
      <c r="E245" s="209">
        <v>24541</v>
      </c>
      <c r="F245" s="209">
        <v>0</v>
      </c>
      <c r="G245" s="209">
        <v>26512</v>
      </c>
    </row>
    <row r="246" spans="1:7" ht="15.75" x14ac:dyDescent="0.25">
      <c r="A246" s="474" t="s">
        <v>962</v>
      </c>
      <c r="B246" s="152" t="s">
        <v>143</v>
      </c>
      <c r="C246" s="209">
        <v>964883</v>
      </c>
      <c r="D246" s="209">
        <v>130628</v>
      </c>
      <c r="E246" s="209">
        <v>834255</v>
      </c>
      <c r="F246" s="209">
        <v>186</v>
      </c>
      <c r="G246" s="209">
        <v>964697</v>
      </c>
    </row>
    <row r="247" spans="1:7" ht="15.75" x14ac:dyDescent="0.25">
      <c r="A247" s="474"/>
      <c r="B247" s="152"/>
      <c r="C247" s="209"/>
      <c r="D247" s="209"/>
      <c r="E247" s="209"/>
      <c r="F247" s="209"/>
      <c r="G247" s="209"/>
    </row>
    <row r="248" spans="1:7" ht="15.75" x14ac:dyDescent="0.25">
      <c r="A248" s="474" t="s">
        <v>516</v>
      </c>
      <c r="B248" s="204" t="s">
        <v>516</v>
      </c>
      <c r="C248" s="209" t="s">
        <v>516</v>
      </c>
      <c r="D248" s="209" t="s">
        <v>516</v>
      </c>
      <c r="E248" s="209" t="s">
        <v>516</v>
      </c>
      <c r="F248" s="209" t="s">
        <v>516</v>
      </c>
      <c r="G248" s="209" t="s">
        <v>516</v>
      </c>
    </row>
    <row r="249" spans="1:7" ht="15.75" x14ac:dyDescent="0.25">
      <c r="A249" s="474" t="s">
        <v>963</v>
      </c>
      <c r="B249" s="206" t="s">
        <v>546</v>
      </c>
      <c r="C249" s="207">
        <v>20133</v>
      </c>
      <c r="D249" s="207">
        <v>206</v>
      </c>
      <c r="E249" s="207">
        <v>19927</v>
      </c>
      <c r="F249" s="208">
        <v>1451</v>
      </c>
      <c r="G249" s="208">
        <v>18682</v>
      </c>
    </row>
    <row r="250" spans="1:7" ht="15.75" x14ac:dyDescent="0.25">
      <c r="A250" s="474" t="s">
        <v>964</v>
      </c>
      <c r="B250" s="152" t="s">
        <v>170</v>
      </c>
      <c r="C250" s="209">
        <v>2677</v>
      </c>
      <c r="D250" s="209">
        <v>-116</v>
      </c>
      <c r="E250" s="209">
        <v>2793</v>
      </c>
      <c r="F250" s="209">
        <v>0</v>
      </c>
      <c r="G250" s="209">
        <v>2677</v>
      </c>
    </row>
    <row r="251" spans="1:7" ht="15.75" x14ac:dyDescent="0.25">
      <c r="A251" s="474" t="s">
        <v>965</v>
      </c>
      <c r="B251" s="152" t="s">
        <v>171</v>
      </c>
      <c r="C251" s="209">
        <v>385</v>
      </c>
      <c r="D251" s="209">
        <v>21</v>
      </c>
      <c r="E251" s="209">
        <v>364</v>
      </c>
      <c r="F251" s="209">
        <v>0</v>
      </c>
      <c r="G251" s="209">
        <v>385</v>
      </c>
    </row>
    <row r="252" spans="1:7" ht="15.75" x14ac:dyDescent="0.25">
      <c r="A252" s="474" t="s">
        <v>966</v>
      </c>
      <c r="B252" s="152" t="s">
        <v>172</v>
      </c>
      <c r="C252" s="209">
        <v>187</v>
      </c>
      <c r="D252" s="209">
        <v>-24</v>
      </c>
      <c r="E252" s="209">
        <v>211</v>
      </c>
      <c r="F252" s="209">
        <v>0</v>
      </c>
      <c r="G252" s="209">
        <v>187</v>
      </c>
    </row>
    <row r="253" spans="1:7" ht="15.75" x14ac:dyDescent="0.25">
      <c r="A253" s="474" t="s">
        <v>967</v>
      </c>
      <c r="B253" s="152" t="s">
        <v>173</v>
      </c>
      <c r="C253" s="209">
        <v>554</v>
      </c>
      <c r="D253" s="209">
        <v>-44</v>
      </c>
      <c r="E253" s="209">
        <v>598</v>
      </c>
      <c r="F253" s="209">
        <v>0</v>
      </c>
      <c r="G253" s="209">
        <v>554</v>
      </c>
    </row>
    <row r="254" spans="1:7" ht="15.75" x14ac:dyDescent="0.25">
      <c r="A254" s="474" t="s">
        <v>968</v>
      </c>
      <c r="B254" s="152" t="s">
        <v>174</v>
      </c>
      <c r="C254" s="209">
        <v>286</v>
      </c>
      <c r="D254" s="209">
        <v>-3</v>
      </c>
      <c r="E254" s="209">
        <v>289</v>
      </c>
      <c r="F254" s="209">
        <v>0</v>
      </c>
      <c r="G254" s="209">
        <v>286</v>
      </c>
    </row>
    <row r="255" spans="1:7" ht="15.75" x14ac:dyDescent="0.25">
      <c r="A255" s="474" t="s">
        <v>969</v>
      </c>
      <c r="B255" s="152" t="s">
        <v>143</v>
      </c>
      <c r="C255" s="209">
        <v>16044</v>
      </c>
      <c r="D255" s="209">
        <v>372</v>
      </c>
      <c r="E255" s="209">
        <v>15672</v>
      </c>
      <c r="F255" s="209">
        <v>1451</v>
      </c>
      <c r="G255" s="209">
        <v>14593</v>
      </c>
    </row>
    <row r="256" spans="1:7" ht="15.75" x14ac:dyDescent="0.25">
      <c r="A256" s="474"/>
      <c r="B256" s="152"/>
      <c r="C256" s="209"/>
      <c r="D256" s="209"/>
      <c r="E256" s="209"/>
      <c r="F256" s="209"/>
      <c r="G256" s="209"/>
    </row>
    <row r="257" spans="1:7" ht="15.75" x14ac:dyDescent="0.25">
      <c r="A257" s="474" t="s">
        <v>516</v>
      </c>
      <c r="B257" s="211" t="s">
        <v>516</v>
      </c>
      <c r="C257" s="209" t="s">
        <v>516</v>
      </c>
      <c r="D257" s="209" t="s">
        <v>516</v>
      </c>
      <c r="E257" s="209" t="s">
        <v>516</v>
      </c>
      <c r="F257" s="209" t="s">
        <v>516</v>
      </c>
      <c r="G257" s="209" t="s">
        <v>516</v>
      </c>
    </row>
    <row r="258" spans="1:7" ht="15.75" x14ac:dyDescent="0.25">
      <c r="A258" s="474" t="s">
        <v>970</v>
      </c>
      <c r="B258" s="206" t="s">
        <v>547</v>
      </c>
      <c r="C258" s="207">
        <v>151825</v>
      </c>
      <c r="D258" s="207">
        <v>13797</v>
      </c>
      <c r="E258" s="207">
        <v>138028</v>
      </c>
      <c r="F258" s="208">
        <v>0</v>
      </c>
      <c r="G258" s="208">
        <v>151825</v>
      </c>
    </row>
    <row r="259" spans="1:7" ht="15.75" x14ac:dyDescent="0.25">
      <c r="A259" s="474" t="s">
        <v>971</v>
      </c>
      <c r="B259" s="152" t="s">
        <v>176</v>
      </c>
      <c r="C259" s="209">
        <v>5571</v>
      </c>
      <c r="D259" s="209">
        <v>374</v>
      </c>
      <c r="E259" s="209">
        <v>5197</v>
      </c>
      <c r="F259" s="209">
        <v>0</v>
      </c>
      <c r="G259" s="209">
        <v>5571</v>
      </c>
    </row>
    <row r="260" spans="1:7" ht="15.75" x14ac:dyDescent="0.25">
      <c r="A260" s="474" t="s">
        <v>972</v>
      </c>
      <c r="B260" s="152" t="s">
        <v>177</v>
      </c>
      <c r="C260" s="209">
        <v>4208</v>
      </c>
      <c r="D260" s="209">
        <v>307</v>
      </c>
      <c r="E260" s="209">
        <v>3901</v>
      </c>
      <c r="F260" s="209">
        <v>0</v>
      </c>
      <c r="G260" s="209">
        <v>4208</v>
      </c>
    </row>
    <row r="261" spans="1:7" ht="15.75" x14ac:dyDescent="0.25">
      <c r="A261" s="474" t="s">
        <v>973</v>
      </c>
      <c r="B261" s="152" t="s">
        <v>178</v>
      </c>
      <c r="C261" s="209">
        <v>423</v>
      </c>
      <c r="D261" s="209">
        <v>8</v>
      </c>
      <c r="E261" s="209">
        <v>415</v>
      </c>
      <c r="F261" s="209">
        <v>0</v>
      </c>
      <c r="G261" s="209">
        <v>423</v>
      </c>
    </row>
    <row r="262" spans="1:7" ht="15.75" x14ac:dyDescent="0.25">
      <c r="A262" s="474" t="s">
        <v>974</v>
      </c>
      <c r="B262" s="152" t="s">
        <v>179</v>
      </c>
      <c r="C262" s="209">
        <v>24630</v>
      </c>
      <c r="D262" s="209">
        <v>2701</v>
      </c>
      <c r="E262" s="209">
        <v>21929</v>
      </c>
      <c r="F262" s="209">
        <v>0</v>
      </c>
      <c r="G262" s="209">
        <v>24630</v>
      </c>
    </row>
    <row r="263" spans="1:7" ht="15.75" x14ac:dyDescent="0.25">
      <c r="A263" s="474" t="s">
        <v>975</v>
      </c>
      <c r="B263" s="152" t="s">
        <v>695</v>
      </c>
      <c r="C263" s="209">
        <v>16274</v>
      </c>
      <c r="D263" s="209">
        <v>1051</v>
      </c>
      <c r="E263" s="209">
        <v>15223</v>
      </c>
      <c r="F263" s="209">
        <v>0</v>
      </c>
      <c r="G263" s="209">
        <v>16274</v>
      </c>
    </row>
    <row r="264" spans="1:7" ht="15.75" x14ac:dyDescent="0.25">
      <c r="A264" s="474" t="s">
        <v>976</v>
      </c>
      <c r="B264" s="152" t="s">
        <v>521</v>
      </c>
      <c r="C264" s="209">
        <v>100719</v>
      </c>
      <c r="D264" s="209">
        <v>9356</v>
      </c>
      <c r="E264" s="209">
        <v>91363</v>
      </c>
      <c r="F264" s="209">
        <v>0</v>
      </c>
      <c r="G264" s="209">
        <v>100719</v>
      </c>
    </row>
    <row r="265" spans="1:7" ht="15.75" x14ac:dyDescent="0.25">
      <c r="A265" s="474"/>
      <c r="B265" s="152"/>
      <c r="C265" s="209"/>
      <c r="D265" s="209"/>
      <c r="E265" s="209"/>
      <c r="F265" s="209"/>
      <c r="G265" s="209"/>
    </row>
    <row r="266" spans="1:7" ht="15.75" x14ac:dyDescent="0.25">
      <c r="A266" s="474" t="s">
        <v>516</v>
      </c>
      <c r="B266" s="204" t="s">
        <v>516</v>
      </c>
      <c r="C266" s="209" t="s">
        <v>516</v>
      </c>
      <c r="D266" s="209" t="s">
        <v>516</v>
      </c>
      <c r="E266" s="209" t="s">
        <v>516</v>
      </c>
      <c r="F266" s="209" t="s">
        <v>516</v>
      </c>
      <c r="G266" s="209" t="s">
        <v>516</v>
      </c>
    </row>
    <row r="267" spans="1:7" ht="15.75" x14ac:dyDescent="0.25">
      <c r="A267" s="474" t="s">
        <v>977</v>
      </c>
      <c r="B267" s="206" t="s">
        <v>548</v>
      </c>
      <c r="C267" s="207">
        <v>50435</v>
      </c>
      <c r="D267" s="207">
        <v>689</v>
      </c>
      <c r="E267" s="207">
        <v>49746</v>
      </c>
      <c r="F267" s="208">
        <v>7313</v>
      </c>
      <c r="G267" s="208">
        <v>43122</v>
      </c>
    </row>
    <row r="268" spans="1:7" ht="15.75" x14ac:dyDescent="0.25">
      <c r="A268" s="474" t="s">
        <v>978</v>
      </c>
      <c r="B268" s="152" t="s">
        <v>182</v>
      </c>
      <c r="C268" s="209">
        <v>495</v>
      </c>
      <c r="D268" s="209">
        <v>6</v>
      </c>
      <c r="E268" s="209">
        <v>489</v>
      </c>
      <c r="F268" s="209">
        <v>0</v>
      </c>
      <c r="G268" s="209">
        <v>495</v>
      </c>
    </row>
    <row r="269" spans="1:7" ht="15.75" x14ac:dyDescent="0.25">
      <c r="A269" s="474" t="s">
        <v>979</v>
      </c>
      <c r="B269" s="152" t="s">
        <v>183</v>
      </c>
      <c r="C269" s="209">
        <v>125</v>
      </c>
      <c r="D269" s="209">
        <v>4</v>
      </c>
      <c r="E269" s="209">
        <v>121</v>
      </c>
      <c r="F269" s="209">
        <v>0</v>
      </c>
      <c r="G269" s="209">
        <v>125</v>
      </c>
    </row>
    <row r="270" spans="1:7" ht="15.75" x14ac:dyDescent="0.25">
      <c r="A270" s="474" t="s">
        <v>980</v>
      </c>
      <c r="B270" s="152" t="s">
        <v>184</v>
      </c>
      <c r="C270" s="209">
        <v>215</v>
      </c>
      <c r="D270" s="209">
        <v>-15</v>
      </c>
      <c r="E270" s="209">
        <v>230</v>
      </c>
      <c r="F270" s="209">
        <v>0</v>
      </c>
      <c r="G270" s="209">
        <v>215</v>
      </c>
    </row>
    <row r="271" spans="1:7" ht="15.75" x14ac:dyDescent="0.25">
      <c r="A271" s="474" t="s">
        <v>981</v>
      </c>
      <c r="B271" s="152" t="s">
        <v>185</v>
      </c>
      <c r="C271" s="209">
        <v>889</v>
      </c>
      <c r="D271" s="209">
        <v>-44</v>
      </c>
      <c r="E271" s="209">
        <v>933</v>
      </c>
      <c r="F271" s="209">
        <v>0</v>
      </c>
      <c r="G271" s="209">
        <v>889</v>
      </c>
    </row>
    <row r="272" spans="1:7" ht="15.75" x14ac:dyDescent="0.25">
      <c r="A272" s="474" t="s">
        <v>982</v>
      </c>
      <c r="B272" s="152" t="s">
        <v>186</v>
      </c>
      <c r="C272" s="209">
        <v>2182</v>
      </c>
      <c r="D272" s="209">
        <v>-96</v>
      </c>
      <c r="E272" s="209">
        <v>2278</v>
      </c>
      <c r="F272" s="209">
        <v>0</v>
      </c>
      <c r="G272" s="209">
        <v>2182</v>
      </c>
    </row>
    <row r="273" spans="1:7" ht="15.75" x14ac:dyDescent="0.25">
      <c r="A273" s="474" t="s">
        <v>983</v>
      </c>
      <c r="B273" s="152" t="s">
        <v>187</v>
      </c>
      <c r="C273" s="209">
        <v>981</v>
      </c>
      <c r="D273" s="209">
        <v>89</v>
      </c>
      <c r="E273" s="209">
        <v>892</v>
      </c>
      <c r="F273" s="209">
        <v>0</v>
      </c>
      <c r="G273" s="209">
        <v>981</v>
      </c>
    </row>
    <row r="274" spans="1:7" ht="15.75" x14ac:dyDescent="0.25">
      <c r="A274" s="474" t="s">
        <v>984</v>
      </c>
      <c r="B274" s="152" t="s">
        <v>188</v>
      </c>
      <c r="C274" s="209">
        <v>696</v>
      </c>
      <c r="D274" s="209">
        <v>10</v>
      </c>
      <c r="E274" s="209">
        <v>686</v>
      </c>
      <c r="F274" s="209">
        <v>0</v>
      </c>
      <c r="G274" s="209">
        <v>696</v>
      </c>
    </row>
    <row r="275" spans="1:7" ht="15.75" x14ac:dyDescent="0.25">
      <c r="A275" s="474" t="s">
        <v>985</v>
      </c>
      <c r="B275" s="152" t="s">
        <v>190</v>
      </c>
      <c r="C275" s="209">
        <v>242</v>
      </c>
      <c r="D275" s="209">
        <v>-8</v>
      </c>
      <c r="E275" s="209">
        <v>250</v>
      </c>
      <c r="F275" s="209">
        <v>0</v>
      </c>
      <c r="G275" s="209">
        <v>242</v>
      </c>
    </row>
    <row r="276" spans="1:7" ht="15.75" x14ac:dyDescent="0.25">
      <c r="A276" s="474" t="s">
        <v>986</v>
      </c>
      <c r="B276" s="152" t="s">
        <v>191</v>
      </c>
      <c r="C276" s="209">
        <v>2193</v>
      </c>
      <c r="D276" s="209">
        <v>105</v>
      </c>
      <c r="E276" s="209">
        <v>2088</v>
      </c>
      <c r="F276" s="209">
        <v>1688</v>
      </c>
      <c r="G276" s="209">
        <v>505</v>
      </c>
    </row>
    <row r="277" spans="1:7" ht="15.75" x14ac:dyDescent="0.25">
      <c r="A277" s="474" t="s">
        <v>987</v>
      </c>
      <c r="B277" s="152" t="s">
        <v>192</v>
      </c>
      <c r="C277" s="209">
        <v>7621</v>
      </c>
      <c r="D277" s="209">
        <v>1519</v>
      </c>
      <c r="E277" s="209">
        <v>6102</v>
      </c>
      <c r="F277" s="209">
        <v>1485</v>
      </c>
      <c r="G277" s="209">
        <v>6136</v>
      </c>
    </row>
    <row r="278" spans="1:7" ht="15.75" x14ac:dyDescent="0.25">
      <c r="A278" s="474" t="s">
        <v>988</v>
      </c>
      <c r="B278" s="152" t="s">
        <v>193</v>
      </c>
      <c r="C278" s="209">
        <v>1893</v>
      </c>
      <c r="D278" s="209">
        <v>44</v>
      </c>
      <c r="E278" s="209">
        <v>1849</v>
      </c>
      <c r="F278" s="209">
        <v>0</v>
      </c>
      <c r="G278" s="209">
        <v>1893</v>
      </c>
    </row>
    <row r="279" spans="1:7" ht="15.75" x14ac:dyDescent="0.25">
      <c r="A279" s="474" t="s">
        <v>989</v>
      </c>
      <c r="B279" s="152" t="s">
        <v>143</v>
      </c>
      <c r="C279" s="209">
        <v>32903</v>
      </c>
      <c r="D279" s="209">
        <v>-925</v>
      </c>
      <c r="E279" s="209">
        <v>33828</v>
      </c>
      <c r="F279" s="209">
        <v>4140</v>
      </c>
      <c r="G279" s="209">
        <v>28763</v>
      </c>
    </row>
    <row r="280" spans="1:7" ht="15.75" x14ac:dyDescent="0.25">
      <c r="A280" s="474"/>
      <c r="B280" s="152"/>
      <c r="C280" s="209"/>
      <c r="D280" s="209"/>
      <c r="E280" s="209"/>
      <c r="F280" s="209"/>
      <c r="G280" s="209"/>
    </row>
    <row r="281" spans="1:7" ht="15.75" x14ac:dyDescent="0.25">
      <c r="A281" s="474" t="s">
        <v>516</v>
      </c>
      <c r="B281" s="204" t="s">
        <v>516</v>
      </c>
      <c r="C281" s="209" t="s">
        <v>516</v>
      </c>
      <c r="D281" s="209" t="s">
        <v>516</v>
      </c>
      <c r="E281" s="209" t="s">
        <v>516</v>
      </c>
      <c r="F281" s="209" t="s">
        <v>516</v>
      </c>
      <c r="G281" s="209" t="s">
        <v>516</v>
      </c>
    </row>
    <row r="282" spans="1:7" ht="15.75" x14ac:dyDescent="0.25">
      <c r="A282" s="474" t="s">
        <v>990</v>
      </c>
      <c r="B282" s="206" t="s">
        <v>549</v>
      </c>
      <c r="C282" s="207">
        <v>14733</v>
      </c>
      <c r="D282" s="207">
        <v>-28</v>
      </c>
      <c r="E282" s="207">
        <v>14761</v>
      </c>
      <c r="F282" s="208">
        <v>1110</v>
      </c>
      <c r="G282" s="208">
        <v>13623</v>
      </c>
    </row>
    <row r="283" spans="1:7" ht="15.75" x14ac:dyDescent="0.25">
      <c r="A283" s="474" t="s">
        <v>991</v>
      </c>
      <c r="B283" s="152" t="s">
        <v>195</v>
      </c>
      <c r="C283" s="209">
        <v>2412</v>
      </c>
      <c r="D283" s="209">
        <v>-94</v>
      </c>
      <c r="E283" s="209">
        <v>2506</v>
      </c>
      <c r="F283" s="209">
        <v>0</v>
      </c>
      <c r="G283" s="209">
        <v>2412</v>
      </c>
    </row>
    <row r="284" spans="1:7" ht="15.75" x14ac:dyDescent="0.25">
      <c r="A284" s="474" t="s">
        <v>992</v>
      </c>
      <c r="B284" s="152" t="s">
        <v>143</v>
      </c>
      <c r="C284" s="209">
        <v>12321</v>
      </c>
      <c r="D284" s="209">
        <v>66</v>
      </c>
      <c r="E284" s="209">
        <v>12255</v>
      </c>
      <c r="F284" s="209">
        <v>1110</v>
      </c>
      <c r="G284" s="209">
        <v>11211</v>
      </c>
    </row>
    <row r="285" spans="1:7" ht="15.75" x14ac:dyDescent="0.25">
      <c r="A285" s="474"/>
      <c r="B285" s="152"/>
      <c r="C285" s="209"/>
      <c r="D285" s="209"/>
      <c r="E285" s="209"/>
      <c r="F285" s="209"/>
      <c r="G285" s="209"/>
    </row>
    <row r="286" spans="1:7" ht="15.75" x14ac:dyDescent="0.25">
      <c r="A286" s="474" t="s">
        <v>516</v>
      </c>
      <c r="B286" s="204" t="s">
        <v>516</v>
      </c>
      <c r="C286" s="209" t="s">
        <v>516</v>
      </c>
      <c r="D286" s="209" t="s">
        <v>516</v>
      </c>
      <c r="E286" s="209" t="s">
        <v>516</v>
      </c>
      <c r="F286" s="209" t="s">
        <v>516</v>
      </c>
      <c r="G286" s="209" t="s">
        <v>516</v>
      </c>
    </row>
    <row r="287" spans="1:7" ht="15.75" x14ac:dyDescent="0.25">
      <c r="A287" s="474" t="s">
        <v>993</v>
      </c>
      <c r="B287" s="206" t="s">
        <v>550</v>
      </c>
      <c r="C287" s="207">
        <v>8501</v>
      </c>
      <c r="D287" s="207">
        <v>-369</v>
      </c>
      <c r="E287" s="207">
        <v>8870</v>
      </c>
      <c r="F287" s="208">
        <v>1407</v>
      </c>
      <c r="G287" s="208">
        <v>7094</v>
      </c>
    </row>
    <row r="288" spans="1:7" ht="15.75" x14ac:dyDescent="0.25">
      <c r="A288" s="474" t="s">
        <v>994</v>
      </c>
      <c r="B288" s="152" t="s">
        <v>197</v>
      </c>
      <c r="C288" s="209">
        <v>1208</v>
      </c>
      <c r="D288" s="209">
        <v>-29</v>
      </c>
      <c r="E288" s="209">
        <v>1237</v>
      </c>
      <c r="F288" s="209">
        <v>0</v>
      </c>
      <c r="G288" s="209">
        <v>1208</v>
      </c>
    </row>
    <row r="289" spans="1:7" ht="15.75" x14ac:dyDescent="0.25">
      <c r="A289" s="474" t="s">
        <v>995</v>
      </c>
      <c r="B289" s="152" t="s">
        <v>143</v>
      </c>
      <c r="C289" s="209">
        <v>7293</v>
      </c>
      <c r="D289" s="209">
        <v>-340</v>
      </c>
      <c r="E289" s="209">
        <v>7633</v>
      </c>
      <c r="F289" s="209">
        <v>1407</v>
      </c>
      <c r="G289" s="209">
        <v>5886</v>
      </c>
    </row>
    <row r="290" spans="1:7" ht="15.75" x14ac:dyDescent="0.25">
      <c r="A290" s="474"/>
      <c r="B290" s="152"/>
      <c r="C290" s="209"/>
      <c r="D290" s="209"/>
      <c r="E290" s="209"/>
      <c r="F290" s="209"/>
      <c r="G290" s="209"/>
    </row>
    <row r="291" spans="1:7" ht="15.75" x14ac:dyDescent="0.25">
      <c r="A291" s="474" t="s">
        <v>516</v>
      </c>
      <c r="B291" s="204" t="s">
        <v>516</v>
      </c>
      <c r="C291" s="209" t="s">
        <v>516</v>
      </c>
      <c r="D291" s="209" t="s">
        <v>516</v>
      </c>
      <c r="E291" s="209" t="s">
        <v>516</v>
      </c>
      <c r="F291" s="209" t="s">
        <v>516</v>
      </c>
      <c r="G291" s="209" t="s">
        <v>516</v>
      </c>
    </row>
    <row r="292" spans="1:7" ht="15.75" x14ac:dyDescent="0.25">
      <c r="A292" s="474" t="s">
        <v>996</v>
      </c>
      <c r="B292" s="206" t="s">
        <v>696</v>
      </c>
      <c r="C292" s="207">
        <v>342917</v>
      </c>
      <c r="D292" s="207">
        <v>45870</v>
      </c>
      <c r="E292" s="207">
        <v>297047</v>
      </c>
      <c r="F292" s="208">
        <v>1012</v>
      </c>
      <c r="G292" s="208">
        <v>341905</v>
      </c>
    </row>
    <row r="293" spans="1:7" ht="15.75" x14ac:dyDescent="0.25">
      <c r="A293" s="474" t="s">
        <v>997</v>
      </c>
      <c r="B293" s="152" t="s">
        <v>199</v>
      </c>
      <c r="C293" s="209">
        <v>1908</v>
      </c>
      <c r="D293" s="209">
        <v>98</v>
      </c>
      <c r="E293" s="209">
        <v>1810</v>
      </c>
      <c r="F293" s="209">
        <v>0</v>
      </c>
      <c r="G293" s="209">
        <v>1908</v>
      </c>
    </row>
    <row r="294" spans="1:7" ht="15.75" x14ac:dyDescent="0.25">
      <c r="A294" s="474" t="s">
        <v>998</v>
      </c>
      <c r="B294" s="152" t="s">
        <v>200</v>
      </c>
      <c r="C294" s="209">
        <v>38906</v>
      </c>
      <c r="D294" s="209">
        <v>10164</v>
      </c>
      <c r="E294" s="209">
        <v>28742</v>
      </c>
      <c r="F294" s="209">
        <v>0</v>
      </c>
      <c r="G294" s="209">
        <v>38906</v>
      </c>
    </row>
    <row r="295" spans="1:7" ht="15.75" x14ac:dyDescent="0.25">
      <c r="A295" s="474" t="s">
        <v>999</v>
      </c>
      <c r="B295" s="152" t="s">
        <v>201</v>
      </c>
      <c r="C295" s="209">
        <v>21039</v>
      </c>
      <c r="D295" s="209">
        <v>2481</v>
      </c>
      <c r="E295" s="209">
        <v>18558</v>
      </c>
      <c r="F295" s="209">
        <v>0</v>
      </c>
      <c r="G295" s="209">
        <v>21039</v>
      </c>
    </row>
    <row r="296" spans="1:7" ht="15.75" x14ac:dyDescent="0.25">
      <c r="A296" s="474" t="s">
        <v>1000</v>
      </c>
      <c r="B296" s="152" t="s">
        <v>202</v>
      </c>
      <c r="C296" s="209">
        <v>8963</v>
      </c>
      <c r="D296" s="209">
        <v>4885</v>
      </c>
      <c r="E296" s="209">
        <v>4078</v>
      </c>
      <c r="F296" s="209">
        <v>0</v>
      </c>
      <c r="G296" s="209">
        <v>8963</v>
      </c>
    </row>
    <row r="297" spans="1:7" ht="15.75" x14ac:dyDescent="0.25">
      <c r="A297" s="474" t="s">
        <v>1001</v>
      </c>
      <c r="B297" s="152" t="s">
        <v>203</v>
      </c>
      <c r="C297" s="209">
        <v>16407</v>
      </c>
      <c r="D297" s="209">
        <v>7678</v>
      </c>
      <c r="E297" s="209">
        <v>8729</v>
      </c>
      <c r="F297" s="209">
        <v>0</v>
      </c>
      <c r="G297" s="209">
        <v>16407</v>
      </c>
    </row>
    <row r="298" spans="1:7" ht="15.75" x14ac:dyDescent="0.25">
      <c r="A298" s="474" t="s">
        <v>1002</v>
      </c>
      <c r="B298" s="152" t="s">
        <v>204</v>
      </c>
      <c r="C298" s="209">
        <v>1499</v>
      </c>
      <c r="D298" s="209">
        <v>401</v>
      </c>
      <c r="E298" s="209">
        <v>1098</v>
      </c>
      <c r="F298" s="209">
        <v>0</v>
      </c>
      <c r="G298" s="209">
        <v>1499</v>
      </c>
    </row>
    <row r="299" spans="1:7" ht="15.75" x14ac:dyDescent="0.25">
      <c r="A299" s="474" t="s">
        <v>1003</v>
      </c>
      <c r="B299" s="152" t="s">
        <v>205</v>
      </c>
      <c r="C299" s="209">
        <v>14960</v>
      </c>
      <c r="D299" s="209">
        <v>1034</v>
      </c>
      <c r="E299" s="209">
        <v>13926</v>
      </c>
      <c r="F299" s="209">
        <v>0</v>
      </c>
      <c r="G299" s="209">
        <v>14960</v>
      </c>
    </row>
    <row r="300" spans="1:7" ht="15.75" x14ac:dyDescent="0.25">
      <c r="A300" s="474" t="s">
        <v>1004</v>
      </c>
      <c r="B300" s="152" t="s">
        <v>206</v>
      </c>
      <c r="C300" s="209">
        <v>23297</v>
      </c>
      <c r="D300" s="209">
        <v>3180</v>
      </c>
      <c r="E300" s="209">
        <v>20117</v>
      </c>
      <c r="F300" s="209">
        <v>0</v>
      </c>
      <c r="G300" s="209">
        <v>23297</v>
      </c>
    </row>
    <row r="301" spans="1:7" ht="15.75" x14ac:dyDescent="0.25">
      <c r="A301" s="474" t="s">
        <v>1005</v>
      </c>
      <c r="B301" s="152" t="s">
        <v>207</v>
      </c>
      <c r="C301" s="209">
        <v>5829</v>
      </c>
      <c r="D301" s="209">
        <v>728</v>
      </c>
      <c r="E301" s="209">
        <v>5101</v>
      </c>
      <c r="F301" s="209">
        <v>0</v>
      </c>
      <c r="G301" s="209">
        <v>5829</v>
      </c>
    </row>
    <row r="302" spans="1:7" ht="15.75" x14ac:dyDescent="0.25">
      <c r="A302" s="474" t="s">
        <v>1006</v>
      </c>
      <c r="B302" s="152" t="s">
        <v>208</v>
      </c>
      <c r="C302" s="209">
        <v>12348</v>
      </c>
      <c r="D302" s="209">
        <v>2945</v>
      </c>
      <c r="E302" s="209">
        <v>9403</v>
      </c>
      <c r="F302" s="209">
        <v>0</v>
      </c>
      <c r="G302" s="209">
        <v>12348</v>
      </c>
    </row>
    <row r="303" spans="1:7" ht="15.75" x14ac:dyDescent="0.25">
      <c r="A303" s="474" t="s">
        <v>1007</v>
      </c>
      <c r="B303" s="152" t="s">
        <v>209</v>
      </c>
      <c r="C303" s="209">
        <v>1846</v>
      </c>
      <c r="D303" s="209">
        <v>383</v>
      </c>
      <c r="E303" s="209">
        <v>1463</v>
      </c>
      <c r="F303" s="209">
        <v>0</v>
      </c>
      <c r="G303" s="209">
        <v>1846</v>
      </c>
    </row>
    <row r="304" spans="1:7" ht="15.75" x14ac:dyDescent="0.25">
      <c r="A304" s="474" t="s">
        <v>1008</v>
      </c>
      <c r="B304" s="152" t="s">
        <v>210</v>
      </c>
      <c r="C304" s="209">
        <v>14536</v>
      </c>
      <c r="D304" s="209">
        <v>2166</v>
      </c>
      <c r="E304" s="209">
        <v>12370</v>
      </c>
      <c r="F304" s="209">
        <v>0</v>
      </c>
      <c r="G304" s="209">
        <v>14536</v>
      </c>
    </row>
    <row r="305" spans="1:7" ht="15.75" x14ac:dyDescent="0.25">
      <c r="A305" s="474" t="s">
        <v>1009</v>
      </c>
      <c r="B305" s="152" t="s">
        <v>211</v>
      </c>
      <c r="C305" s="209">
        <v>17353</v>
      </c>
      <c r="D305" s="209">
        <v>3402</v>
      </c>
      <c r="E305" s="209">
        <v>13951</v>
      </c>
      <c r="F305" s="209">
        <v>0</v>
      </c>
      <c r="G305" s="209">
        <v>17353</v>
      </c>
    </row>
    <row r="306" spans="1:7" ht="15.75" x14ac:dyDescent="0.25">
      <c r="A306" s="474" t="s">
        <v>1010</v>
      </c>
      <c r="B306" s="152" t="s">
        <v>212</v>
      </c>
      <c r="C306" s="209">
        <v>4081</v>
      </c>
      <c r="D306" s="209">
        <v>625</v>
      </c>
      <c r="E306" s="209">
        <v>3456</v>
      </c>
      <c r="F306" s="209">
        <v>0</v>
      </c>
      <c r="G306" s="209">
        <v>4081</v>
      </c>
    </row>
    <row r="307" spans="1:7" ht="15.75" x14ac:dyDescent="0.25">
      <c r="A307" s="474" t="s">
        <v>1011</v>
      </c>
      <c r="B307" s="152" t="s">
        <v>521</v>
      </c>
      <c r="C307" s="209">
        <v>159945</v>
      </c>
      <c r="D307" s="209">
        <v>5700</v>
      </c>
      <c r="E307" s="209">
        <v>154245</v>
      </c>
      <c r="F307" s="209">
        <v>1012</v>
      </c>
      <c r="G307" s="209">
        <v>158933</v>
      </c>
    </row>
    <row r="308" spans="1:7" ht="15.75" x14ac:dyDescent="0.25">
      <c r="A308" s="474"/>
      <c r="B308" s="152"/>
      <c r="C308" s="209"/>
      <c r="D308" s="209"/>
      <c r="E308" s="209"/>
      <c r="F308" s="209"/>
      <c r="G308" s="209"/>
    </row>
    <row r="309" spans="1:7" ht="15.75" x14ac:dyDescent="0.25">
      <c r="A309" s="474" t="s">
        <v>516</v>
      </c>
      <c r="B309" s="204" t="s">
        <v>516</v>
      </c>
      <c r="C309" s="209" t="s">
        <v>516</v>
      </c>
      <c r="D309" s="209" t="s">
        <v>516</v>
      </c>
      <c r="E309" s="209" t="s">
        <v>516</v>
      </c>
      <c r="F309" s="209" t="s">
        <v>516</v>
      </c>
      <c r="G309" s="209" t="s">
        <v>516</v>
      </c>
    </row>
    <row r="310" spans="1:7" ht="15.75" x14ac:dyDescent="0.25">
      <c r="A310" s="474" t="s">
        <v>1012</v>
      </c>
      <c r="B310" s="206" t="s">
        <v>552</v>
      </c>
      <c r="C310" s="207">
        <v>713903</v>
      </c>
      <c r="D310" s="207">
        <v>95149</v>
      </c>
      <c r="E310" s="207">
        <v>618754</v>
      </c>
      <c r="F310" s="208">
        <v>285</v>
      </c>
      <c r="G310" s="208">
        <v>713618</v>
      </c>
    </row>
    <row r="311" spans="1:7" ht="15.75" x14ac:dyDescent="0.25">
      <c r="A311" s="474" t="s">
        <v>1013</v>
      </c>
      <c r="B311" s="152" t="s">
        <v>697</v>
      </c>
      <c r="C311" s="209">
        <v>51181</v>
      </c>
      <c r="D311" s="209">
        <v>7324</v>
      </c>
      <c r="E311" s="209">
        <v>43857</v>
      </c>
      <c r="F311" s="209">
        <v>5</v>
      </c>
      <c r="G311" s="209">
        <v>51176</v>
      </c>
    </row>
    <row r="312" spans="1:7" ht="15.75" x14ac:dyDescent="0.25">
      <c r="A312" s="474" t="s">
        <v>1014</v>
      </c>
      <c r="B312" s="212" t="s">
        <v>215</v>
      </c>
      <c r="C312" s="209">
        <v>180204</v>
      </c>
      <c r="D312" s="209">
        <v>25899</v>
      </c>
      <c r="E312" s="209">
        <v>154305</v>
      </c>
      <c r="F312" s="209">
        <v>29</v>
      </c>
      <c r="G312" s="209">
        <v>180175</v>
      </c>
    </row>
    <row r="313" spans="1:7" ht="15.75" x14ac:dyDescent="0.25">
      <c r="A313" s="474" t="s">
        <v>1015</v>
      </c>
      <c r="B313" s="212" t="s">
        <v>698</v>
      </c>
      <c r="C313" s="209">
        <v>31806</v>
      </c>
      <c r="D313" s="209">
        <v>31806</v>
      </c>
      <c r="E313" s="209">
        <v>0</v>
      </c>
      <c r="F313" s="209">
        <v>0</v>
      </c>
      <c r="G313" s="209">
        <v>31806</v>
      </c>
    </row>
    <row r="314" spans="1:7" ht="15.75" x14ac:dyDescent="0.25">
      <c r="A314" s="474" t="s">
        <v>1016</v>
      </c>
      <c r="B314" s="152" t="s">
        <v>218</v>
      </c>
      <c r="C314" s="209">
        <v>81868</v>
      </c>
      <c r="D314" s="209">
        <v>19570</v>
      </c>
      <c r="E314" s="209">
        <v>62298</v>
      </c>
      <c r="F314" s="209">
        <v>70</v>
      </c>
      <c r="G314" s="209">
        <v>81798</v>
      </c>
    </row>
    <row r="315" spans="1:7" ht="15.75" x14ac:dyDescent="0.25">
      <c r="A315" s="474" t="s">
        <v>1017</v>
      </c>
      <c r="B315" s="152" t="s">
        <v>219</v>
      </c>
      <c r="C315" s="209">
        <v>6406</v>
      </c>
      <c r="D315" s="209">
        <v>129</v>
      </c>
      <c r="E315" s="209">
        <v>6277</v>
      </c>
      <c r="F315" s="209">
        <v>0</v>
      </c>
      <c r="G315" s="209">
        <v>6406</v>
      </c>
    </row>
    <row r="316" spans="1:7" ht="15.75" x14ac:dyDescent="0.25">
      <c r="A316" s="474" t="s">
        <v>1018</v>
      </c>
      <c r="B316" s="152" t="s">
        <v>220</v>
      </c>
      <c r="C316" s="209">
        <v>6701</v>
      </c>
      <c r="D316" s="209">
        <v>232</v>
      </c>
      <c r="E316" s="209">
        <v>6469</v>
      </c>
      <c r="F316" s="209">
        <v>0</v>
      </c>
      <c r="G316" s="209">
        <v>6701</v>
      </c>
    </row>
    <row r="317" spans="1:7" ht="15.75" x14ac:dyDescent="0.25">
      <c r="A317" s="474" t="s">
        <v>1019</v>
      </c>
      <c r="B317" s="152" t="s">
        <v>521</v>
      </c>
      <c r="C317" s="209">
        <v>355737</v>
      </c>
      <c r="D317" s="209">
        <v>10189</v>
      </c>
      <c r="E317" s="209">
        <v>345548</v>
      </c>
      <c r="F317" s="209">
        <v>181</v>
      </c>
      <c r="G317" s="209">
        <v>355556</v>
      </c>
    </row>
    <row r="318" spans="1:7" ht="15.75" x14ac:dyDescent="0.25">
      <c r="A318" s="474"/>
      <c r="B318" s="152"/>
      <c r="C318" s="209"/>
      <c r="D318" s="209"/>
      <c r="E318" s="209"/>
      <c r="F318" s="209"/>
      <c r="G318" s="209"/>
    </row>
    <row r="319" spans="1:7" ht="15.75" x14ac:dyDescent="0.25">
      <c r="A319" s="474" t="s">
        <v>516</v>
      </c>
      <c r="B319" s="204" t="s">
        <v>516</v>
      </c>
      <c r="C319" s="209" t="s">
        <v>516</v>
      </c>
      <c r="D319" s="209" t="s">
        <v>516</v>
      </c>
      <c r="E319" s="209" t="s">
        <v>516</v>
      </c>
      <c r="F319" s="209" t="s">
        <v>516</v>
      </c>
      <c r="G319" s="209" t="s">
        <v>516</v>
      </c>
    </row>
    <row r="320" spans="1:7" ht="15.75" x14ac:dyDescent="0.25">
      <c r="A320" s="474" t="s">
        <v>1020</v>
      </c>
      <c r="B320" s="206" t="s">
        <v>553</v>
      </c>
      <c r="C320" s="207">
        <v>292332</v>
      </c>
      <c r="D320" s="207">
        <v>16845</v>
      </c>
      <c r="E320" s="207">
        <v>275487</v>
      </c>
      <c r="F320" s="208">
        <v>1207</v>
      </c>
      <c r="G320" s="208">
        <v>291125</v>
      </c>
    </row>
    <row r="321" spans="1:7" ht="15.75" x14ac:dyDescent="0.25">
      <c r="A321" s="474" t="s">
        <v>1021</v>
      </c>
      <c r="B321" s="152" t="s">
        <v>222</v>
      </c>
      <c r="C321" s="209">
        <v>192381</v>
      </c>
      <c r="D321" s="209">
        <v>11005</v>
      </c>
      <c r="E321" s="209">
        <v>181376</v>
      </c>
      <c r="F321" s="209">
        <v>1207</v>
      </c>
      <c r="G321" s="209">
        <v>191174</v>
      </c>
    </row>
    <row r="322" spans="1:7" ht="15.75" x14ac:dyDescent="0.25">
      <c r="A322" s="474" t="s">
        <v>1022</v>
      </c>
      <c r="B322" s="152" t="s">
        <v>143</v>
      </c>
      <c r="C322" s="209">
        <v>99951</v>
      </c>
      <c r="D322" s="209">
        <v>5840</v>
      </c>
      <c r="E322" s="209">
        <v>94111</v>
      </c>
      <c r="F322" s="209">
        <v>0</v>
      </c>
      <c r="G322" s="209">
        <v>99951</v>
      </c>
    </row>
    <row r="323" spans="1:7" ht="15.75" x14ac:dyDescent="0.25">
      <c r="A323" s="474"/>
      <c r="B323" s="152"/>
      <c r="C323" s="209"/>
      <c r="D323" s="209"/>
      <c r="E323" s="209"/>
      <c r="F323" s="209"/>
      <c r="G323" s="209"/>
    </row>
    <row r="324" spans="1:7" ht="15.75" x14ac:dyDescent="0.25">
      <c r="A324" s="474" t="s">
        <v>516</v>
      </c>
      <c r="B324" s="204" t="s">
        <v>516</v>
      </c>
      <c r="C324" s="209" t="s">
        <v>516</v>
      </c>
      <c r="D324" s="209" t="s">
        <v>516</v>
      </c>
      <c r="E324" s="209" t="s">
        <v>516</v>
      </c>
      <c r="F324" s="209" t="s">
        <v>516</v>
      </c>
      <c r="G324" s="209" t="s">
        <v>516</v>
      </c>
    </row>
    <row r="325" spans="1:7" ht="15.75" x14ac:dyDescent="0.25">
      <c r="A325" s="474" t="s">
        <v>1023</v>
      </c>
      <c r="B325" s="206" t="s">
        <v>554</v>
      </c>
      <c r="C325" s="207">
        <v>41054</v>
      </c>
      <c r="D325" s="207">
        <v>253</v>
      </c>
      <c r="E325" s="207">
        <v>40801</v>
      </c>
      <c r="F325" s="208">
        <v>0</v>
      </c>
      <c r="G325" s="208">
        <v>41054</v>
      </c>
    </row>
    <row r="326" spans="1:7" ht="15.75" x14ac:dyDescent="0.25">
      <c r="A326" s="474" t="s">
        <v>1024</v>
      </c>
      <c r="B326" s="152" t="s">
        <v>224</v>
      </c>
      <c r="C326" s="209">
        <v>1133</v>
      </c>
      <c r="D326" s="209">
        <v>20</v>
      </c>
      <c r="E326" s="209">
        <v>1113</v>
      </c>
      <c r="F326" s="209">
        <v>0</v>
      </c>
      <c r="G326" s="209">
        <v>1133</v>
      </c>
    </row>
    <row r="327" spans="1:7" ht="15.75" x14ac:dyDescent="0.25">
      <c r="A327" s="474" t="s">
        <v>1025</v>
      </c>
      <c r="B327" s="152" t="s">
        <v>225</v>
      </c>
      <c r="C327" s="209">
        <v>714</v>
      </c>
      <c r="D327" s="209">
        <v>12</v>
      </c>
      <c r="E327" s="209">
        <v>702</v>
      </c>
      <c r="F327" s="209">
        <v>0</v>
      </c>
      <c r="G327" s="209">
        <v>714</v>
      </c>
    </row>
    <row r="328" spans="1:7" ht="15.75" x14ac:dyDescent="0.25">
      <c r="A328" s="474" t="s">
        <v>1026</v>
      </c>
      <c r="B328" s="152" t="s">
        <v>226</v>
      </c>
      <c r="C328" s="209">
        <v>2224</v>
      </c>
      <c r="D328" s="209">
        <v>-21</v>
      </c>
      <c r="E328" s="209">
        <v>2245</v>
      </c>
      <c r="F328" s="209">
        <v>0</v>
      </c>
      <c r="G328" s="209">
        <v>2224</v>
      </c>
    </row>
    <row r="329" spans="1:7" ht="15.75" x14ac:dyDescent="0.25">
      <c r="A329" s="474" t="s">
        <v>1027</v>
      </c>
      <c r="B329" s="152" t="s">
        <v>139</v>
      </c>
      <c r="C329" s="209">
        <v>501</v>
      </c>
      <c r="D329" s="209">
        <v>15</v>
      </c>
      <c r="E329" s="209">
        <v>486</v>
      </c>
      <c r="F329" s="209">
        <v>0</v>
      </c>
      <c r="G329" s="209">
        <v>501</v>
      </c>
    </row>
    <row r="330" spans="1:7" ht="15.75" x14ac:dyDescent="0.25">
      <c r="A330" s="474" t="s">
        <v>1028</v>
      </c>
      <c r="B330" s="152" t="s">
        <v>227</v>
      </c>
      <c r="C330" s="209">
        <v>1292</v>
      </c>
      <c r="D330" s="209">
        <v>-33</v>
      </c>
      <c r="E330" s="209">
        <v>1325</v>
      </c>
      <c r="F330" s="209">
        <v>0</v>
      </c>
      <c r="G330" s="209">
        <v>1292</v>
      </c>
    </row>
    <row r="331" spans="1:7" ht="15.75" x14ac:dyDescent="0.25">
      <c r="A331" s="474" t="s">
        <v>1029</v>
      </c>
      <c r="B331" s="152" t="s">
        <v>228</v>
      </c>
      <c r="C331" s="209">
        <v>122</v>
      </c>
      <c r="D331" s="209">
        <v>-12</v>
      </c>
      <c r="E331" s="209">
        <v>134</v>
      </c>
      <c r="F331" s="209">
        <v>0</v>
      </c>
      <c r="G331" s="209">
        <v>122</v>
      </c>
    </row>
    <row r="332" spans="1:7" ht="15.75" x14ac:dyDescent="0.25">
      <c r="A332" s="474" t="s">
        <v>1030</v>
      </c>
      <c r="B332" s="152" t="s">
        <v>229</v>
      </c>
      <c r="C332" s="209">
        <v>2943</v>
      </c>
      <c r="D332" s="209">
        <v>175</v>
      </c>
      <c r="E332" s="209">
        <v>2768</v>
      </c>
      <c r="F332" s="209">
        <v>0</v>
      </c>
      <c r="G332" s="209">
        <v>2943</v>
      </c>
    </row>
    <row r="333" spans="1:7" ht="15.75" x14ac:dyDescent="0.25">
      <c r="A333" s="474" t="s">
        <v>1031</v>
      </c>
      <c r="B333" s="152" t="s">
        <v>230</v>
      </c>
      <c r="C333" s="209">
        <v>504</v>
      </c>
      <c r="D333" s="209">
        <v>2</v>
      </c>
      <c r="E333" s="209">
        <v>502</v>
      </c>
      <c r="F333" s="209">
        <v>0</v>
      </c>
      <c r="G333" s="209">
        <v>504</v>
      </c>
    </row>
    <row r="334" spans="1:7" ht="15.75" x14ac:dyDescent="0.25">
      <c r="A334" s="474" t="s">
        <v>1032</v>
      </c>
      <c r="B334" s="152" t="s">
        <v>143</v>
      </c>
      <c r="C334" s="209">
        <v>31621</v>
      </c>
      <c r="D334" s="209">
        <v>95</v>
      </c>
      <c r="E334" s="209">
        <v>31526</v>
      </c>
      <c r="F334" s="209">
        <v>0</v>
      </c>
      <c r="G334" s="209">
        <v>31621</v>
      </c>
    </row>
    <row r="335" spans="1:7" ht="15.75" x14ac:dyDescent="0.25">
      <c r="A335" s="474"/>
      <c r="B335" s="152"/>
      <c r="C335" s="209"/>
      <c r="D335" s="209"/>
      <c r="E335" s="209"/>
      <c r="F335" s="209"/>
      <c r="G335" s="209"/>
    </row>
    <row r="336" spans="1:7" ht="15.75" x14ac:dyDescent="0.25">
      <c r="A336" s="474" t="s">
        <v>516</v>
      </c>
      <c r="B336" s="204" t="s">
        <v>516</v>
      </c>
      <c r="C336" s="209" t="s">
        <v>516</v>
      </c>
      <c r="D336" s="209" t="s">
        <v>516</v>
      </c>
      <c r="E336" s="209" t="s">
        <v>516</v>
      </c>
      <c r="F336" s="209" t="s">
        <v>516</v>
      </c>
      <c r="G336" s="209" t="s">
        <v>516</v>
      </c>
    </row>
    <row r="337" spans="1:7" ht="15.75" x14ac:dyDescent="0.25">
      <c r="A337" s="474" t="s">
        <v>1033</v>
      </c>
      <c r="B337" s="206" t="s">
        <v>555</v>
      </c>
      <c r="C337" s="207">
        <v>8915</v>
      </c>
      <c r="D337" s="207">
        <v>550</v>
      </c>
      <c r="E337" s="207">
        <v>8365</v>
      </c>
      <c r="F337" s="208">
        <v>1776</v>
      </c>
      <c r="G337" s="208">
        <v>7139</v>
      </c>
    </row>
    <row r="338" spans="1:7" ht="15.75" x14ac:dyDescent="0.25">
      <c r="A338" s="474" t="s">
        <v>1034</v>
      </c>
      <c r="B338" s="152" t="s">
        <v>232</v>
      </c>
      <c r="C338" s="209">
        <v>950</v>
      </c>
      <c r="D338" s="209">
        <v>-46</v>
      </c>
      <c r="E338" s="209">
        <v>996</v>
      </c>
      <c r="F338" s="209">
        <v>0</v>
      </c>
      <c r="G338" s="209">
        <v>950</v>
      </c>
    </row>
    <row r="339" spans="1:7" ht="15.75" x14ac:dyDescent="0.25">
      <c r="A339" s="474" t="s">
        <v>1035</v>
      </c>
      <c r="B339" s="152" t="s">
        <v>143</v>
      </c>
      <c r="C339" s="209">
        <v>7965</v>
      </c>
      <c r="D339" s="209">
        <v>596</v>
      </c>
      <c r="E339" s="209">
        <v>7369</v>
      </c>
      <c r="F339" s="209">
        <v>1776</v>
      </c>
      <c r="G339" s="209">
        <v>6189</v>
      </c>
    </row>
    <row r="340" spans="1:7" ht="15.75" x14ac:dyDescent="0.25">
      <c r="A340" s="474"/>
      <c r="B340" s="152"/>
      <c r="C340" s="209"/>
      <c r="D340" s="209"/>
      <c r="E340" s="209"/>
      <c r="F340" s="209"/>
      <c r="G340" s="209"/>
    </row>
    <row r="341" spans="1:7" ht="15.75" x14ac:dyDescent="0.25">
      <c r="A341" s="474" t="s">
        <v>516</v>
      </c>
      <c r="B341" s="204" t="s">
        <v>516</v>
      </c>
      <c r="C341" s="209" t="s">
        <v>516</v>
      </c>
      <c r="D341" s="209" t="s">
        <v>516</v>
      </c>
      <c r="E341" s="209" t="s">
        <v>516</v>
      </c>
      <c r="F341" s="209" t="s">
        <v>516</v>
      </c>
      <c r="G341" s="209" t="s">
        <v>516</v>
      </c>
    </row>
    <row r="342" spans="1:7" ht="15.75" x14ac:dyDescent="0.25">
      <c r="A342" s="474" t="s">
        <v>1036</v>
      </c>
      <c r="B342" s="206" t="s">
        <v>556</v>
      </c>
      <c r="C342" s="207">
        <v>19473</v>
      </c>
      <c r="D342" s="207">
        <v>249</v>
      </c>
      <c r="E342" s="207">
        <v>19224</v>
      </c>
      <c r="F342" s="208">
        <v>1661</v>
      </c>
      <c r="G342" s="208">
        <v>17812</v>
      </c>
    </row>
    <row r="343" spans="1:7" ht="15.75" x14ac:dyDescent="0.25">
      <c r="A343" s="474" t="s">
        <v>1037</v>
      </c>
      <c r="B343" s="152" t="s">
        <v>234</v>
      </c>
      <c r="C343" s="209">
        <v>797</v>
      </c>
      <c r="D343" s="209">
        <v>-46</v>
      </c>
      <c r="E343" s="209">
        <v>843</v>
      </c>
      <c r="F343" s="209">
        <v>32</v>
      </c>
      <c r="G343" s="209">
        <v>765</v>
      </c>
    </row>
    <row r="344" spans="1:7" ht="15.75" x14ac:dyDescent="0.25">
      <c r="A344" s="474" t="s">
        <v>1038</v>
      </c>
      <c r="B344" s="152" t="s">
        <v>235</v>
      </c>
      <c r="C344" s="209">
        <v>338</v>
      </c>
      <c r="D344" s="209">
        <v>-14</v>
      </c>
      <c r="E344" s="209">
        <v>352</v>
      </c>
      <c r="F344" s="209">
        <v>0</v>
      </c>
      <c r="G344" s="209">
        <v>338</v>
      </c>
    </row>
    <row r="345" spans="1:7" ht="15.75" x14ac:dyDescent="0.25">
      <c r="A345" s="474" t="s">
        <v>1039</v>
      </c>
      <c r="B345" s="152" t="s">
        <v>699</v>
      </c>
      <c r="C345" s="209">
        <v>3081</v>
      </c>
      <c r="D345" s="209">
        <v>32</v>
      </c>
      <c r="E345" s="209">
        <v>3049</v>
      </c>
      <c r="F345" s="209">
        <v>0</v>
      </c>
      <c r="G345" s="209">
        <v>3081</v>
      </c>
    </row>
    <row r="346" spans="1:7" ht="15.75" x14ac:dyDescent="0.25">
      <c r="A346" s="474" t="s">
        <v>1040</v>
      </c>
      <c r="B346" s="152" t="s">
        <v>521</v>
      </c>
      <c r="C346" s="209">
        <v>15257</v>
      </c>
      <c r="D346" s="209">
        <v>277</v>
      </c>
      <c r="E346" s="209">
        <v>14980</v>
      </c>
      <c r="F346" s="209">
        <v>1629</v>
      </c>
      <c r="G346" s="209">
        <v>13628</v>
      </c>
    </row>
    <row r="347" spans="1:7" ht="15.75" x14ac:dyDescent="0.25">
      <c r="A347" s="474"/>
      <c r="B347" s="152"/>
      <c r="C347" s="209"/>
      <c r="D347" s="209"/>
      <c r="E347" s="209"/>
      <c r="F347" s="209"/>
      <c r="G347" s="209"/>
    </row>
    <row r="348" spans="1:7" ht="15.75" x14ac:dyDescent="0.25">
      <c r="A348" s="474" t="s">
        <v>516</v>
      </c>
      <c r="B348" s="204" t="s">
        <v>516</v>
      </c>
      <c r="C348" s="209" t="s">
        <v>516</v>
      </c>
      <c r="D348" s="209" t="s">
        <v>516</v>
      </c>
      <c r="E348" s="209" t="s">
        <v>516</v>
      </c>
      <c r="F348" s="209" t="s">
        <v>516</v>
      </c>
      <c r="G348" s="209" t="s">
        <v>516</v>
      </c>
    </row>
    <row r="349" spans="1:7" ht="15.75" x14ac:dyDescent="0.25">
      <c r="A349" s="474" t="s">
        <v>1041</v>
      </c>
      <c r="B349" s="206" t="s">
        <v>557</v>
      </c>
      <c r="C349" s="207">
        <v>377826</v>
      </c>
      <c r="D349" s="207">
        <v>54993</v>
      </c>
      <c r="E349" s="207">
        <v>322833</v>
      </c>
      <c r="F349" s="208">
        <v>198</v>
      </c>
      <c r="G349" s="208">
        <v>377628</v>
      </c>
    </row>
    <row r="350" spans="1:7" ht="15.75" x14ac:dyDescent="0.25">
      <c r="A350" s="474" t="s">
        <v>1042</v>
      </c>
      <c r="B350" s="152" t="s">
        <v>238</v>
      </c>
      <c r="C350" s="209">
        <v>1599</v>
      </c>
      <c r="D350" s="209">
        <v>96</v>
      </c>
      <c r="E350" s="209">
        <v>1503</v>
      </c>
      <c r="F350" s="209">
        <v>0</v>
      </c>
      <c r="G350" s="209">
        <v>1599</v>
      </c>
    </row>
    <row r="351" spans="1:7" ht="15.75" x14ac:dyDescent="0.25">
      <c r="A351" s="474" t="s">
        <v>1043</v>
      </c>
      <c r="B351" s="152" t="s">
        <v>239</v>
      </c>
      <c r="C351" s="209">
        <v>56157</v>
      </c>
      <c r="D351" s="209">
        <v>6611</v>
      </c>
      <c r="E351" s="209">
        <v>49546</v>
      </c>
      <c r="F351" s="209">
        <v>41</v>
      </c>
      <c r="G351" s="209">
        <v>56116</v>
      </c>
    </row>
    <row r="352" spans="1:7" ht="15.75" x14ac:dyDescent="0.25">
      <c r="A352" s="474" t="s">
        <v>1044</v>
      </c>
      <c r="B352" s="152" t="s">
        <v>240</v>
      </c>
      <c r="C352" s="209">
        <v>1194</v>
      </c>
      <c r="D352" s="209">
        <v>23</v>
      </c>
      <c r="E352" s="209">
        <v>1171</v>
      </c>
      <c r="F352" s="209">
        <v>0</v>
      </c>
      <c r="G352" s="209">
        <v>1194</v>
      </c>
    </row>
    <row r="353" spans="1:7" ht="15.75" x14ac:dyDescent="0.25">
      <c r="A353" s="474" t="s">
        <v>1045</v>
      </c>
      <c r="B353" s="152" t="s">
        <v>241</v>
      </c>
      <c r="C353" s="209">
        <v>3934</v>
      </c>
      <c r="D353" s="209">
        <v>98</v>
      </c>
      <c r="E353" s="209">
        <v>3836</v>
      </c>
      <c r="F353" s="209">
        <v>0</v>
      </c>
      <c r="G353" s="209">
        <v>3934</v>
      </c>
    </row>
    <row r="354" spans="1:7" ht="15.75" x14ac:dyDescent="0.25">
      <c r="A354" s="474" t="s">
        <v>1046</v>
      </c>
      <c r="B354" s="152" t="s">
        <v>242</v>
      </c>
      <c r="C354" s="209">
        <v>2428</v>
      </c>
      <c r="D354" s="209">
        <v>30</v>
      </c>
      <c r="E354" s="209">
        <v>2398</v>
      </c>
      <c r="F354" s="209">
        <v>0</v>
      </c>
      <c r="G354" s="209">
        <v>2428</v>
      </c>
    </row>
    <row r="355" spans="1:7" ht="15.75" x14ac:dyDescent="0.25">
      <c r="A355" s="474" t="s">
        <v>1047</v>
      </c>
      <c r="B355" s="152" t="s">
        <v>243</v>
      </c>
      <c r="C355" s="209">
        <v>13307</v>
      </c>
      <c r="D355" s="209">
        <v>701</v>
      </c>
      <c r="E355" s="209">
        <v>12606</v>
      </c>
      <c r="F355" s="209">
        <v>48</v>
      </c>
      <c r="G355" s="209">
        <v>13259</v>
      </c>
    </row>
    <row r="356" spans="1:7" ht="15.75" x14ac:dyDescent="0.25">
      <c r="A356" s="474" t="s">
        <v>1048</v>
      </c>
      <c r="B356" s="152" t="s">
        <v>143</v>
      </c>
      <c r="C356" s="209">
        <v>299207</v>
      </c>
      <c r="D356" s="209">
        <v>47434</v>
      </c>
      <c r="E356" s="209">
        <v>251773</v>
      </c>
      <c r="F356" s="209">
        <v>109</v>
      </c>
      <c r="G356" s="209">
        <v>299098</v>
      </c>
    </row>
    <row r="357" spans="1:7" ht="15.75" x14ac:dyDescent="0.25">
      <c r="A357" s="474"/>
      <c r="B357" s="152"/>
      <c r="C357" s="209"/>
      <c r="D357" s="209"/>
      <c r="E357" s="209"/>
      <c r="F357" s="209"/>
      <c r="G357" s="209"/>
    </row>
    <row r="358" spans="1:7" ht="15.75" x14ac:dyDescent="0.25">
      <c r="A358" s="474" t="s">
        <v>516</v>
      </c>
      <c r="B358" s="204" t="s">
        <v>516</v>
      </c>
      <c r="C358" s="209" t="s">
        <v>516</v>
      </c>
      <c r="D358" s="209" t="s">
        <v>516</v>
      </c>
      <c r="E358" s="209" t="s">
        <v>516</v>
      </c>
      <c r="F358" s="209" t="s">
        <v>516</v>
      </c>
      <c r="G358" s="209" t="s">
        <v>516</v>
      </c>
    </row>
    <row r="359" spans="1:7" ht="15.75" x14ac:dyDescent="0.25">
      <c r="A359" s="474" t="s">
        <v>1049</v>
      </c>
      <c r="B359" s="206" t="s">
        <v>700</v>
      </c>
      <c r="C359" s="207">
        <v>353898</v>
      </c>
      <c r="D359" s="207">
        <v>22595</v>
      </c>
      <c r="E359" s="207">
        <v>331303</v>
      </c>
      <c r="F359" s="208">
        <v>5473</v>
      </c>
      <c r="G359" s="208">
        <v>348425</v>
      </c>
    </row>
    <row r="360" spans="1:7" ht="15.75" x14ac:dyDescent="0.25">
      <c r="A360" s="474" t="s">
        <v>1050</v>
      </c>
      <c r="B360" s="152" t="s">
        <v>245</v>
      </c>
      <c r="C360" s="209">
        <v>5152</v>
      </c>
      <c r="D360" s="209">
        <v>660</v>
      </c>
      <c r="E360" s="209">
        <v>4492</v>
      </c>
      <c r="F360" s="209">
        <v>6</v>
      </c>
      <c r="G360" s="209">
        <v>5146</v>
      </c>
    </row>
    <row r="361" spans="1:7" ht="15.75" x14ac:dyDescent="0.25">
      <c r="A361" s="474" t="s">
        <v>1051</v>
      </c>
      <c r="B361" s="152" t="s">
        <v>246</v>
      </c>
      <c r="C361" s="209">
        <v>1805</v>
      </c>
      <c r="D361" s="209">
        <v>72</v>
      </c>
      <c r="E361" s="209">
        <v>1733</v>
      </c>
      <c r="F361" s="209">
        <v>0</v>
      </c>
      <c r="G361" s="209">
        <v>1805</v>
      </c>
    </row>
    <row r="362" spans="1:7" ht="15.75" x14ac:dyDescent="0.25">
      <c r="A362" s="474" t="s">
        <v>1052</v>
      </c>
      <c r="B362" s="152" t="s">
        <v>247</v>
      </c>
      <c r="C362" s="209">
        <v>453</v>
      </c>
      <c r="D362" s="209">
        <v>1</v>
      </c>
      <c r="E362" s="209">
        <v>452</v>
      </c>
      <c r="F362" s="209">
        <v>0</v>
      </c>
      <c r="G362" s="209">
        <v>453</v>
      </c>
    </row>
    <row r="363" spans="1:7" ht="15.75" x14ac:dyDescent="0.25">
      <c r="A363" s="474" t="s">
        <v>1053</v>
      </c>
      <c r="B363" s="152" t="s">
        <v>248</v>
      </c>
      <c r="C363" s="209">
        <v>60042</v>
      </c>
      <c r="D363" s="209">
        <v>3727</v>
      </c>
      <c r="E363" s="209">
        <v>56315</v>
      </c>
      <c r="F363" s="209">
        <v>160</v>
      </c>
      <c r="G363" s="209">
        <v>59882</v>
      </c>
    </row>
    <row r="364" spans="1:7" ht="15.75" x14ac:dyDescent="0.25">
      <c r="A364" s="474" t="s">
        <v>1054</v>
      </c>
      <c r="B364" s="152" t="s">
        <v>249</v>
      </c>
      <c r="C364" s="209">
        <v>547</v>
      </c>
      <c r="D364" s="209">
        <v>41</v>
      </c>
      <c r="E364" s="209">
        <v>506</v>
      </c>
      <c r="F364" s="209">
        <v>0</v>
      </c>
      <c r="G364" s="209">
        <v>547</v>
      </c>
    </row>
    <row r="365" spans="1:7" ht="15.75" x14ac:dyDescent="0.25">
      <c r="A365" s="474" t="s">
        <v>1055</v>
      </c>
      <c r="B365" s="152" t="s">
        <v>521</v>
      </c>
      <c r="C365" s="209">
        <v>285899</v>
      </c>
      <c r="D365" s="209">
        <v>18094</v>
      </c>
      <c r="E365" s="209">
        <v>267805</v>
      </c>
      <c r="F365" s="209">
        <v>5307</v>
      </c>
      <c r="G365" s="209">
        <v>280592</v>
      </c>
    </row>
    <row r="366" spans="1:7" ht="15.75" x14ac:dyDescent="0.25">
      <c r="A366" s="474"/>
      <c r="B366" s="152"/>
      <c r="C366" s="209"/>
      <c r="D366" s="209"/>
      <c r="E366" s="209"/>
      <c r="F366" s="209"/>
      <c r="G366" s="209"/>
    </row>
    <row r="367" spans="1:7" ht="15.75" x14ac:dyDescent="0.25">
      <c r="A367" s="474" t="s">
        <v>516</v>
      </c>
      <c r="B367" s="204" t="s">
        <v>516</v>
      </c>
      <c r="C367" s="209" t="s">
        <v>516</v>
      </c>
      <c r="D367" s="209" t="s">
        <v>516</v>
      </c>
      <c r="E367" s="209" t="s">
        <v>516</v>
      </c>
      <c r="F367" s="209" t="s">
        <v>516</v>
      </c>
      <c r="G367" s="209" t="s">
        <v>516</v>
      </c>
    </row>
    <row r="368" spans="1:7" ht="15.75" x14ac:dyDescent="0.25">
      <c r="A368" s="474" t="s">
        <v>1056</v>
      </c>
      <c r="B368" s="206" t="s">
        <v>559</v>
      </c>
      <c r="C368" s="207">
        <v>155556</v>
      </c>
      <c r="D368" s="207">
        <v>9238</v>
      </c>
      <c r="E368" s="207">
        <v>146318</v>
      </c>
      <c r="F368" s="208">
        <v>2061</v>
      </c>
      <c r="G368" s="208">
        <v>153495</v>
      </c>
    </row>
    <row r="369" spans="1:7" ht="15.75" x14ac:dyDescent="0.25">
      <c r="A369" s="474" t="s">
        <v>1057</v>
      </c>
      <c r="B369" s="152" t="s">
        <v>701</v>
      </c>
      <c r="C369" s="209">
        <v>6707</v>
      </c>
      <c r="D369" s="209">
        <v>6707</v>
      </c>
      <c r="E369" s="209">
        <v>0</v>
      </c>
      <c r="F369" s="209">
        <v>0</v>
      </c>
      <c r="G369" s="209">
        <v>6707</v>
      </c>
    </row>
    <row r="370" spans="1:7" ht="15.75" x14ac:dyDescent="0.25">
      <c r="A370" s="474" t="s">
        <v>1058</v>
      </c>
      <c r="B370" s="152" t="s">
        <v>252</v>
      </c>
      <c r="C370" s="209">
        <v>826</v>
      </c>
      <c r="D370" s="209">
        <v>9</v>
      </c>
      <c r="E370" s="209">
        <v>817</v>
      </c>
      <c r="F370" s="209">
        <v>0</v>
      </c>
      <c r="G370" s="209">
        <v>826</v>
      </c>
    </row>
    <row r="371" spans="1:7" ht="15.75" x14ac:dyDescent="0.25">
      <c r="A371" s="474" t="s">
        <v>1059</v>
      </c>
      <c r="B371" s="152" t="s">
        <v>253</v>
      </c>
      <c r="C371" s="209">
        <v>163</v>
      </c>
      <c r="D371" s="209">
        <v>-192</v>
      </c>
      <c r="E371" s="209">
        <v>355</v>
      </c>
      <c r="F371" s="209">
        <v>0</v>
      </c>
      <c r="G371" s="209">
        <v>163</v>
      </c>
    </row>
    <row r="372" spans="1:7" ht="15.75" x14ac:dyDescent="0.25">
      <c r="A372" s="474" t="s">
        <v>1060</v>
      </c>
      <c r="B372" s="152" t="s">
        <v>254</v>
      </c>
      <c r="C372" s="209">
        <v>2078</v>
      </c>
      <c r="D372" s="209">
        <v>82</v>
      </c>
      <c r="E372" s="209">
        <v>1996</v>
      </c>
      <c r="F372" s="209">
        <v>0</v>
      </c>
      <c r="G372" s="209">
        <v>2078</v>
      </c>
    </row>
    <row r="373" spans="1:7" ht="15.75" x14ac:dyDescent="0.25">
      <c r="A373" s="474" t="s">
        <v>1061</v>
      </c>
      <c r="B373" s="152" t="s">
        <v>255</v>
      </c>
      <c r="C373" s="209">
        <v>16425</v>
      </c>
      <c r="D373" s="209">
        <v>832</v>
      </c>
      <c r="E373" s="209">
        <v>15593</v>
      </c>
      <c r="F373" s="209">
        <v>24</v>
      </c>
      <c r="G373" s="209">
        <v>16401</v>
      </c>
    </row>
    <row r="374" spans="1:7" ht="15.75" x14ac:dyDescent="0.25">
      <c r="A374" s="474" t="s">
        <v>1062</v>
      </c>
      <c r="B374" s="152" t="s">
        <v>143</v>
      </c>
      <c r="C374" s="209">
        <v>129357</v>
      </c>
      <c r="D374" s="209">
        <v>1800</v>
      </c>
      <c r="E374" s="209">
        <v>127557</v>
      </c>
      <c r="F374" s="209">
        <v>2037</v>
      </c>
      <c r="G374" s="209">
        <v>127320</v>
      </c>
    </row>
    <row r="375" spans="1:7" ht="15.75" x14ac:dyDescent="0.25">
      <c r="A375" s="474"/>
      <c r="B375" s="152"/>
      <c r="C375" s="209"/>
      <c r="D375" s="209"/>
      <c r="E375" s="209"/>
      <c r="F375" s="209"/>
      <c r="G375" s="209"/>
    </row>
    <row r="376" spans="1:7" ht="15.75" x14ac:dyDescent="0.25">
      <c r="A376" s="474" t="s">
        <v>516</v>
      </c>
      <c r="B376" s="204" t="s">
        <v>516</v>
      </c>
      <c r="C376" s="209" t="s">
        <v>516</v>
      </c>
      <c r="D376" s="209" t="s">
        <v>516</v>
      </c>
      <c r="E376" s="209" t="s">
        <v>516</v>
      </c>
      <c r="F376" s="209" t="s">
        <v>516</v>
      </c>
      <c r="G376" s="209" t="s">
        <v>516</v>
      </c>
    </row>
    <row r="377" spans="1:7" ht="15.75" x14ac:dyDescent="0.25">
      <c r="A377" s="474" t="s">
        <v>1063</v>
      </c>
      <c r="B377" s="206" t="s">
        <v>702</v>
      </c>
      <c r="C377" s="207">
        <v>2779322</v>
      </c>
      <c r="D377" s="207">
        <v>282865</v>
      </c>
      <c r="E377" s="207">
        <v>2496457</v>
      </c>
      <c r="F377" s="208">
        <v>9798</v>
      </c>
      <c r="G377" s="208">
        <v>2769524</v>
      </c>
    </row>
    <row r="378" spans="1:7" ht="15.75" x14ac:dyDescent="0.25">
      <c r="A378" s="474" t="s">
        <v>1064</v>
      </c>
      <c r="B378" s="152" t="s">
        <v>257</v>
      </c>
      <c r="C378" s="209">
        <v>37790</v>
      </c>
      <c r="D378" s="209">
        <v>2028</v>
      </c>
      <c r="E378" s="209">
        <v>35762</v>
      </c>
      <c r="F378" s="213">
        <v>0</v>
      </c>
      <c r="G378" s="213">
        <v>37790</v>
      </c>
    </row>
    <row r="379" spans="1:7" ht="15.75" x14ac:dyDescent="0.25">
      <c r="A379" s="474" t="s">
        <v>1065</v>
      </c>
      <c r="B379" s="152" t="s">
        <v>258</v>
      </c>
      <c r="C379" s="209">
        <v>2920</v>
      </c>
      <c r="D379" s="209">
        <v>407</v>
      </c>
      <c r="E379" s="209">
        <v>2513</v>
      </c>
      <c r="F379" s="209">
        <v>0</v>
      </c>
      <c r="G379" s="209">
        <v>2920</v>
      </c>
    </row>
    <row r="380" spans="1:7" ht="15.75" x14ac:dyDescent="0.25">
      <c r="A380" s="474" t="s">
        <v>1066</v>
      </c>
      <c r="B380" s="152" t="s">
        <v>259</v>
      </c>
      <c r="C380" s="209">
        <v>5908</v>
      </c>
      <c r="D380" s="209">
        <v>280</v>
      </c>
      <c r="E380" s="209">
        <v>5628</v>
      </c>
      <c r="F380" s="209">
        <v>0</v>
      </c>
      <c r="G380" s="209">
        <v>5908</v>
      </c>
    </row>
    <row r="381" spans="1:7" ht="15.75" x14ac:dyDescent="0.25">
      <c r="A381" s="474" t="s">
        <v>1067</v>
      </c>
      <c r="B381" s="152" t="s">
        <v>260</v>
      </c>
      <c r="C381" s="209">
        <v>3218</v>
      </c>
      <c r="D381" s="209">
        <v>163</v>
      </c>
      <c r="E381" s="209">
        <v>3055</v>
      </c>
      <c r="F381" s="209">
        <v>0</v>
      </c>
      <c r="G381" s="209">
        <v>3218</v>
      </c>
    </row>
    <row r="382" spans="1:7" ht="15.75" x14ac:dyDescent="0.25">
      <c r="A382" s="474" t="s">
        <v>1068</v>
      </c>
      <c r="B382" s="152" t="s">
        <v>703</v>
      </c>
      <c r="C382" s="209">
        <v>50631</v>
      </c>
      <c r="D382" s="209">
        <v>3855</v>
      </c>
      <c r="E382" s="209">
        <v>46776</v>
      </c>
      <c r="F382" s="209">
        <v>0</v>
      </c>
      <c r="G382" s="209">
        <v>50631</v>
      </c>
    </row>
    <row r="383" spans="1:7" ht="15.75" x14ac:dyDescent="0.25">
      <c r="A383" s="474" t="s">
        <v>1069</v>
      </c>
      <c r="B383" s="152" t="s">
        <v>262</v>
      </c>
      <c r="C383" s="209">
        <v>45373</v>
      </c>
      <c r="D383" s="209">
        <v>5087</v>
      </c>
      <c r="E383" s="209">
        <v>40286</v>
      </c>
      <c r="F383" s="209">
        <v>0</v>
      </c>
      <c r="G383" s="209">
        <v>45373</v>
      </c>
    </row>
    <row r="384" spans="1:7" ht="15.75" x14ac:dyDescent="0.25">
      <c r="A384" s="474" t="s">
        <v>1070</v>
      </c>
      <c r="B384" s="152" t="s">
        <v>704</v>
      </c>
      <c r="C384" s="209">
        <v>68244</v>
      </c>
      <c r="D384" s="209">
        <v>22535</v>
      </c>
      <c r="E384" s="209">
        <v>45709</v>
      </c>
      <c r="F384" s="209">
        <v>0</v>
      </c>
      <c r="G384" s="209">
        <v>68244</v>
      </c>
    </row>
    <row r="385" spans="1:7" ht="15.75" x14ac:dyDescent="0.25">
      <c r="A385" s="474" t="s">
        <v>1071</v>
      </c>
      <c r="B385" s="152" t="s">
        <v>264</v>
      </c>
      <c r="C385" s="209">
        <v>2140</v>
      </c>
      <c r="D385" s="209">
        <v>-185</v>
      </c>
      <c r="E385" s="209">
        <v>2325</v>
      </c>
      <c r="F385" s="209">
        <v>0</v>
      </c>
      <c r="G385" s="209">
        <v>2140</v>
      </c>
    </row>
    <row r="386" spans="1:7" ht="15.75" x14ac:dyDescent="0.25">
      <c r="A386" s="474" t="s">
        <v>1072</v>
      </c>
      <c r="B386" s="152" t="s">
        <v>265</v>
      </c>
      <c r="C386" s="209">
        <v>13076</v>
      </c>
      <c r="D386" s="209">
        <v>1831</v>
      </c>
      <c r="E386" s="209">
        <v>11245</v>
      </c>
      <c r="F386" s="209">
        <v>24</v>
      </c>
      <c r="G386" s="209">
        <v>13052</v>
      </c>
    </row>
    <row r="387" spans="1:7" ht="15.75" x14ac:dyDescent="0.25">
      <c r="A387" s="474" t="s">
        <v>1073</v>
      </c>
      <c r="B387" s="152" t="s">
        <v>266</v>
      </c>
      <c r="C387" s="209">
        <v>935</v>
      </c>
      <c r="D387" s="209">
        <v>16</v>
      </c>
      <c r="E387" s="209">
        <v>919</v>
      </c>
      <c r="F387" s="209">
        <v>0</v>
      </c>
      <c r="G387" s="209">
        <v>935</v>
      </c>
    </row>
    <row r="388" spans="1:7" ht="15.75" x14ac:dyDescent="0.25">
      <c r="A388" s="474" t="s">
        <v>1074</v>
      </c>
      <c r="B388" s="152" t="s">
        <v>705</v>
      </c>
      <c r="C388" s="209">
        <v>238906</v>
      </c>
      <c r="D388" s="209">
        <v>14239</v>
      </c>
      <c r="E388" s="209">
        <v>224667</v>
      </c>
      <c r="F388" s="209">
        <v>0</v>
      </c>
      <c r="G388" s="209">
        <v>238906</v>
      </c>
    </row>
    <row r="389" spans="1:7" ht="15.75" x14ac:dyDescent="0.25">
      <c r="A389" s="474" t="s">
        <v>1075</v>
      </c>
      <c r="B389" s="152" t="s">
        <v>268</v>
      </c>
      <c r="C389" s="209">
        <v>23614</v>
      </c>
      <c r="D389" s="209">
        <v>1870</v>
      </c>
      <c r="E389" s="209">
        <v>21744</v>
      </c>
      <c r="F389" s="209">
        <v>0</v>
      </c>
      <c r="G389" s="209">
        <v>23614</v>
      </c>
    </row>
    <row r="390" spans="1:7" ht="15.75" x14ac:dyDescent="0.25">
      <c r="A390" s="474" t="s">
        <v>1076</v>
      </c>
      <c r="B390" s="152" t="s">
        <v>706</v>
      </c>
      <c r="C390" s="209">
        <v>73863</v>
      </c>
      <c r="D390" s="209">
        <v>13354</v>
      </c>
      <c r="E390" s="209">
        <v>60509</v>
      </c>
      <c r="F390" s="209">
        <v>18</v>
      </c>
      <c r="G390" s="209">
        <v>73845</v>
      </c>
    </row>
    <row r="391" spans="1:7" ht="15.75" x14ac:dyDescent="0.25">
      <c r="A391" s="474" t="s">
        <v>1077</v>
      </c>
      <c r="B391" s="152" t="s">
        <v>270</v>
      </c>
      <c r="C391" s="209">
        <v>84</v>
      </c>
      <c r="D391" s="209">
        <v>-2</v>
      </c>
      <c r="E391" s="209">
        <v>86</v>
      </c>
      <c r="F391" s="209">
        <v>0</v>
      </c>
      <c r="G391" s="209">
        <v>84</v>
      </c>
    </row>
    <row r="392" spans="1:7" ht="15.75" x14ac:dyDescent="0.25">
      <c r="A392" s="474" t="s">
        <v>1078</v>
      </c>
      <c r="B392" s="152" t="s">
        <v>707</v>
      </c>
      <c r="C392" s="209">
        <v>0</v>
      </c>
      <c r="D392" s="209">
        <v>-18</v>
      </c>
      <c r="E392" s="209">
        <v>18</v>
      </c>
      <c r="F392" s="209" t="s">
        <v>516</v>
      </c>
      <c r="G392" s="209" t="s">
        <v>516</v>
      </c>
    </row>
    <row r="393" spans="1:7" ht="15.75" x14ac:dyDescent="0.25">
      <c r="A393" s="474" t="s">
        <v>1079</v>
      </c>
      <c r="B393" s="152" t="s">
        <v>271</v>
      </c>
      <c r="C393" s="209">
        <v>12887</v>
      </c>
      <c r="D393" s="209">
        <v>543</v>
      </c>
      <c r="E393" s="209">
        <v>12344</v>
      </c>
      <c r="F393" s="209">
        <v>0</v>
      </c>
      <c r="G393" s="209">
        <v>12887</v>
      </c>
    </row>
    <row r="394" spans="1:7" ht="15.75" x14ac:dyDescent="0.25">
      <c r="A394" s="474" t="s">
        <v>1080</v>
      </c>
      <c r="B394" s="152" t="s">
        <v>272</v>
      </c>
      <c r="C394" s="209">
        <v>842</v>
      </c>
      <c r="D394" s="209">
        <v>4</v>
      </c>
      <c r="E394" s="209">
        <v>838</v>
      </c>
      <c r="F394" s="209">
        <v>0</v>
      </c>
      <c r="G394" s="209">
        <v>842</v>
      </c>
    </row>
    <row r="395" spans="1:7" ht="15.75" x14ac:dyDescent="0.25">
      <c r="A395" s="474" t="s">
        <v>1081</v>
      </c>
      <c r="B395" s="152" t="s">
        <v>708</v>
      </c>
      <c r="C395" s="209">
        <v>481333</v>
      </c>
      <c r="D395" s="209">
        <v>81825</v>
      </c>
      <c r="E395" s="209">
        <v>399508</v>
      </c>
      <c r="F395" s="209">
        <v>2933</v>
      </c>
      <c r="G395" s="209">
        <v>478400</v>
      </c>
    </row>
    <row r="396" spans="1:7" ht="15.75" x14ac:dyDescent="0.25">
      <c r="A396" s="474" t="s">
        <v>1082</v>
      </c>
      <c r="B396" s="152" t="s">
        <v>709</v>
      </c>
      <c r="C396" s="209">
        <v>92502</v>
      </c>
      <c r="D396" s="209">
        <v>4724</v>
      </c>
      <c r="E396" s="209">
        <v>87778</v>
      </c>
      <c r="F396" s="209">
        <v>0</v>
      </c>
      <c r="G396" s="209">
        <v>92502</v>
      </c>
    </row>
    <row r="397" spans="1:7" ht="15.75" x14ac:dyDescent="0.25">
      <c r="A397" s="474" t="s">
        <v>1083</v>
      </c>
      <c r="B397" s="152" t="s">
        <v>710</v>
      </c>
      <c r="C397" s="209">
        <v>113628</v>
      </c>
      <c r="D397" s="209">
        <v>6462</v>
      </c>
      <c r="E397" s="209">
        <v>107166</v>
      </c>
      <c r="F397" s="209">
        <v>0</v>
      </c>
      <c r="G397" s="209">
        <v>113628</v>
      </c>
    </row>
    <row r="398" spans="1:7" ht="15.75" x14ac:dyDescent="0.25">
      <c r="A398" s="474" t="s">
        <v>1084</v>
      </c>
      <c r="B398" s="152" t="s">
        <v>276</v>
      </c>
      <c r="C398" s="209">
        <v>31118</v>
      </c>
      <c r="D398" s="209">
        <v>1757</v>
      </c>
      <c r="E398" s="209">
        <v>29361</v>
      </c>
      <c r="F398" s="209">
        <v>12</v>
      </c>
      <c r="G398" s="209">
        <v>31106</v>
      </c>
    </row>
    <row r="399" spans="1:7" ht="15.75" x14ac:dyDescent="0.25">
      <c r="A399" s="474" t="s">
        <v>1085</v>
      </c>
      <c r="B399" s="152" t="s">
        <v>277</v>
      </c>
      <c r="C399" s="209">
        <v>10784</v>
      </c>
      <c r="D399" s="209">
        <v>291</v>
      </c>
      <c r="E399" s="209">
        <v>10493</v>
      </c>
      <c r="F399" s="209">
        <v>0</v>
      </c>
      <c r="G399" s="209">
        <v>10784</v>
      </c>
    </row>
    <row r="400" spans="1:7" ht="15.75" x14ac:dyDescent="0.25">
      <c r="A400" s="474" t="s">
        <v>1086</v>
      </c>
      <c r="B400" s="152" t="s">
        <v>278</v>
      </c>
      <c r="C400" s="209">
        <v>14192</v>
      </c>
      <c r="D400" s="209">
        <v>383</v>
      </c>
      <c r="E400" s="209">
        <v>13809</v>
      </c>
      <c r="F400" s="209">
        <v>0</v>
      </c>
      <c r="G400" s="209">
        <v>14192</v>
      </c>
    </row>
    <row r="401" spans="1:7" ht="15.75" x14ac:dyDescent="0.25">
      <c r="A401" s="474" t="s">
        <v>1087</v>
      </c>
      <c r="B401" s="152" t="s">
        <v>279</v>
      </c>
      <c r="C401" s="209">
        <v>8981</v>
      </c>
      <c r="D401" s="209">
        <v>1844</v>
      </c>
      <c r="E401" s="209">
        <v>7137</v>
      </c>
      <c r="F401" s="209">
        <v>0</v>
      </c>
      <c r="G401" s="209">
        <v>8981</v>
      </c>
    </row>
    <row r="402" spans="1:7" ht="15.75" x14ac:dyDescent="0.25">
      <c r="A402" s="474" t="s">
        <v>1088</v>
      </c>
      <c r="B402" s="152" t="s">
        <v>711</v>
      </c>
      <c r="C402" s="209">
        <v>63517</v>
      </c>
      <c r="D402" s="209">
        <v>4605</v>
      </c>
      <c r="E402" s="209">
        <v>58912</v>
      </c>
      <c r="F402" s="209">
        <v>0</v>
      </c>
      <c r="G402" s="209">
        <v>63517</v>
      </c>
    </row>
    <row r="403" spans="1:7" ht="15.75" x14ac:dyDescent="0.25">
      <c r="A403" s="474" t="s">
        <v>1089</v>
      </c>
      <c r="B403" s="152" t="s">
        <v>282</v>
      </c>
      <c r="C403" s="209">
        <v>45612</v>
      </c>
      <c r="D403" s="209">
        <v>4089</v>
      </c>
      <c r="E403" s="209">
        <v>41523</v>
      </c>
      <c r="F403" s="209">
        <v>0</v>
      </c>
      <c r="G403" s="209">
        <v>45612</v>
      </c>
    </row>
    <row r="404" spans="1:7" ht="15.75" x14ac:dyDescent="0.25">
      <c r="A404" s="474" t="s">
        <v>1090</v>
      </c>
      <c r="B404" s="152" t="s">
        <v>283</v>
      </c>
      <c r="C404" s="209">
        <v>18017</v>
      </c>
      <c r="D404" s="209">
        <v>2798</v>
      </c>
      <c r="E404" s="209">
        <v>15219</v>
      </c>
      <c r="F404" s="209">
        <v>0</v>
      </c>
      <c r="G404" s="209">
        <v>18017</v>
      </c>
    </row>
    <row r="405" spans="1:7" ht="15.75" x14ac:dyDescent="0.25">
      <c r="A405" s="474" t="s">
        <v>1091</v>
      </c>
      <c r="B405" s="152" t="s">
        <v>712</v>
      </c>
      <c r="C405" s="209">
        <v>24144</v>
      </c>
      <c r="D405" s="209">
        <v>736</v>
      </c>
      <c r="E405" s="209">
        <v>23408</v>
      </c>
      <c r="F405" s="209">
        <v>0</v>
      </c>
      <c r="G405" s="209">
        <v>24144</v>
      </c>
    </row>
    <row r="406" spans="1:7" ht="15.75" x14ac:dyDescent="0.25">
      <c r="A406" s="474" t="s">
        <v>1092</v>
      </c>
      <c r="B406" s="152" t="s">
        <v>285</v>
      </c>
      <c r="C406" s="209">
        <v>18490</v>
      </c>
      <c r="D406" s="209">
        <v>267</v>
      </c>
      <c r="E406" s="209">
        <v>18223</v>
      </c>
      <c r="F406" s="209">
        <v>0</v>
      </c>
      <c r="G406" s="209">
        <v>18490</v>
      </c>
    </row>
    <row r="407" spans="1:7" ht="15.75" x14ac:dyDescent="0.25">
      <c r="A407" s="474" t="s">
        <v>1093</v>
      </c>
      <c r="B407" s="152" t="s">
        <v>286</v>
      </c>
      <c r="C407" s="209">
        <v>12664</v>
      </c>
      <c r="D407" s="209">
        <v>1007</v>
      </c>
      <c r="E407" s="209">
        <v>11657</v>
      </c>
      <c r="F407" s="209">
        <v>0</v>
      </c>
      <c r="G407" s="209">
        <v>12664</v>
      </c>
    </row>
    <row r="408" spans="1:7" ht="15.75" x14ac:dyDescent="0.25">
      <c r="A408" s="474" t="s">
        <v>1094</v>
      </c>
      <c r="B408" s="152" t="s">
        <v>287</v>
      </c>
      <c r="C408" s="209">
        <v>22505</v>
      </c>
      <c r="D408" s="209">
        <v>1673</v>
      </c>
      <c r="E408" s="209">
        <v>20832</v>
      </c>
      <c r="F408" s="209">
        <v>0</v>
      </c>
      <c r="G408" s="209">
        <v>22505</v>
      </c>
    </row>
    <row r="409" spans="1:7" ht="15.75" x14ac:dyDescent="0.25">
      <c r="A409" s="474" t="s">
        <v>1095</v>
      </c>
      <c r="B409" s="152" t="s">
        <v>288</v>
      </c>
      <c r="C409" s="209">
        <v>5934</v>
      </c>
      <c r="D409" s="209">
        <v>190</v>
      </c>
      <c r="E409" s="209">
        <v>5744</v>
      </c>
      <c r="F409" s="209">
        <v>0</v>
      </c>
      <c r="G409" s="209">
        <v>5934</v>
      </c>
    </row>
    <row r="410" spans="1:7" ht="15.75" x14ac:dyDescent="0.25">
      <c r="A410" s="474" t="s">
        <v>1096</v>
      </c>
      <c r="B410" s="152" t="s">
        <v>289</v>
      </c>
      <c r="C410" s="209">
        <v>21499</v>
      </c>
      <c r="D410" s="209">
        <v>8000</v>
      </c>
      <c r="E410" s="209">
        <v>13499</v>
      </c>
      <c r="F410" s="209">
        <v>0</v>
      </c>
      <c r="G410" s="209">
        <v>21499</v>
      </c>
    </row>
    <row r="411" spans="1:7" ht="15.75" x14ac:dyDescent="0.25">
      <c r="A411" s="474" t="s">
        <v>1097</v>
      </c>
      <c r="B411" s="152" t="s">
        <v>290</v>
      </c>
      <c r="C411" s="209">
        <v>2433</v>
      </c>
      <c r="D411" s="209">
        <v>58</v>
      </c>
      <c r="E411" s="209">
        <v>2375</v>
      </c>
      <c r="F411" s="209">
        <v>0</v>
      </c>
      <c r="G411" s="209">
        <v>2433</v>
      </c>
    </row>
    <row r="412" spans="1:7" ht="15.75" x14ac:dyDescent="0.25">
      <c r="A412" s="474" t="s">
        <v>1098</v>
      </c>
      <c r="B412" s="152" t="s">
        <v>291</v>
      </c>
      <c r="C412" s="209">
        <v>7806</v>
      </c>
      <c r="D412" s="209">
        <v>1841</v>
      </c>
      <c r="E412" s="209">
        <v>5965</v>
      </c>
      <c r="F412" s="209">
        <v>0</v>
      </c>
      <c r="G412" s="209">
        <v>7806</v>
      </c>
    </row>
    <row r="413" spans="1:7" ht="15.75" x14ac:dyDescent="0.25">
      <c r="A413" s="474" t="s">
        <v>1099</v>
      </c>
      <c r="B413" s="152" t="s">
        <v>521</v>
      </c>
      <c r="C413" s="209">
        <v>1203732</v>
      </c>
      <c r="D413" s="209">
        <v>94308</v>
      </c>
      <c r="E413" s="209">
        <v>1109424</v>
      </c>
      <c r="F413" s="209">
        <v>6811</v>
      </c>
      <c r="G413" s="209">
        <v>1196921</v>
      </c>
    </row>
    <row r="414" spans="1:7" ht="15.75" x14ac:dyDescent="0.25">
      <c r="A414" s="474" t="s">
        <v>516</v>
      </c>
      <c r="B414" s="206" t="s">
        <v>516</v>
      </c>
      <c r="C414" s="209" t="s">
        <v>516</v>
      </c>
      <c r="D414" s="209" t="s">
        <v>516</v>
      </c>
      <c r="E414" s="209" t="s">
        <v>516</v>
      </c>
      <c r="F414" s="209" t="s">
        <v>516</v>
      </c>
      <c r="G414" s="209" t="s">
        <v>516</v>
      </c>
    </row>
    <row r="415" spans="1:7" ht="15.75" x14ac:dyDescent="0.25">
      <c r="A415" s="474" t="s">
        <v>1100</v>
      </c>
      <c r="B415" s="206" t="s">
        <v>561</v>
      </c>
      <c r="C415" s="207">
        <v>73940</v>
      </c>
      <c r="D415" s="207">
        <v>850</v>
      </c>
      <c r="E415" s="207">
        <v>73090</v>
      </c>
      <c r="F415" s="208">
        <v>0</v>
      </c>
      <c r="G415" s="208">
        <v>73940</v>
      </c>
    </row>
    <row r="416" spans="1:7" ht="15.75" x14ac:dyDescent="0.25">
      <c r="A416" s="474" t="s">
        <v>1101</v>
      </c>
      <c r="B416" s="152" t="s">
        <v>293</v>
      </c>
      <c r="C416" s="209">
        <v>5990</v>
      </c>
      <c r="D416" s="209">
        <v>-129</v>
      </c>
      <c r="E416" s="209">
        <v>6119</v>
      </c>
      <c r="F416" s="209">
        <v>0</v>
      </c>
      <c r="G416" s="209">
        <v>5990</v>
      </c>
    </row>
    <row r="417" spans="1:7" ht="15.75" x14ac:dyDescent="0.25">
      <c r="A417" s="474" t="s">
        <v>1102</v>
      </c>
      <c r="B417" s="152" t="s">
        <v>294</v>
      </c>
      <c r="C417" s="209">
        <v>758</v>
      </c>
      <c r="D417" s="209">
        <v>-39</v>
      </c>
      <c r="E417" s="209">
        <v>797</v>
      </c>
      <c r="F417" s="209">
        <v>0</v>
      </c>
      <c r="G417" s="209">
        <v>758</v>
      </c>
    </row>
    <row r="418" spans="1:7" ht="15.75" x14ac:dyDescent="0.25">
      <c r="A418" s="474" t="s">
        <v>1103</v>
      </c>
      <c r="B418" s="152" t="s">
        <v>295</v>
      </c>
      <c r="C418" s="209">
        <v>24509</v>
      </c>
      <c r="D418" s="209">
        <v>-140</v>
      </c>
      <c r="E418" s="209">
        <v>24649</v>
      </c>
      <c r="F418" s="209">
        <v>0</v>
      </c>
      <c r="G418" s="209">
        <v>24509</v>
      </c>
    </row>
    <row r="419" spans="1:7" ht="15.75" x14ac:dyDescent="0.25">
      <c r="A419" s="474" t="s">
        <v>1104</v>
      </c>
      <c r="B419" s="152" t="s">
        <v>296</v>
      </c>
      <c r="C419" s="209">
        <v>182</v>
      </c>
      <c r="D419" s="209">
        <v>-2</v>
      </c>
      <c r="E419" s="209">
        <v>184</v>
      </c>
      <c r="F419" s="209">
        <v>0</v>
      </c>
      <c r="G419" s="209">
        <v>182</v>
      </c>
    </row>
    <row r="420" spans="1:7" ht="15.75" x14ac:dyDescent="0.25">
      <c r="A420" s="474" t="s">
        <v>1105</v>
      </c>
      <c r="B420" s="152" t="s">
        <v>297</v>
      </c>
      <c r="C420" s="209">
        <v>8235</v>
      </c>
      <c r="D420" s="209">
        <v>-62</v>
      </c>
      <c r="E420" s="209">
        <v>8297</v>
      </c>
      <c r="F420" s="209">
        <v>0</v>
      </c>
      <c r="G420" s="209">
        <v>8235</v>
      </c>
    </row>
    <row r="421" spans="1:7" ht="15.75" x14ac:dyDescent="0.25">
      <c r="A421" s="474" t="s">
        <v>1106</v>
      </c>
      <c r="B421" s="152" t="s">
        <v>143</v>
      </c>
      <c r="C421" s="209">
        <v>34266</v>
      </c>
      <c r="D421" s="209">
        <v>1222</v>
      </c>
      <c r="E421" s="209">
        <v>33044</v>
      </c>
      <c r="F421" s="209">
        <v>0</v>
      </c>
      <c r="G421" s="209">
        <v>34266</v>
      </c>
    </row>
    <row r="422" spans="1:7" ht="15.75" x14ac:dyDescent="0.25">
      <c r="A422" s="474"/>
      <c r="B422" s="152"/>
      <c r="C422" s="209"/>
      <c r="D422" s="209"/>
      <c r="E422" s="209"/>
      <c r="F422" s="209"/>
      <c r="G422" s="209"/>
    </row>
    <row r="423" spans="1:7" ht="15.75" x14ac:dyDescent="0.25">
      <c r="A423" s="474" t="s">
        <v>516</v>
      </c>
      <c r="B423" s="204" t="s">
        <v>516</v>
      </c>
      <c r="C423" s="209" t="s">
        <v>516</v>
      </c>
      <c r="D423" s="209" t="s">
        <v>516</v>
      </c>
      <c r="E423" s="209" t="s">
        <v>516</v>
      </c>
      <c r="F423" s="209" t="s">
        <v>516</v>
      </c>
      <c r="G423" s="209" t="s">
        <v>516</v>
      </c>
    </row>
    <row r="424" spans="1:7" ht="15.75" x14ac:dyDescent="0.25">
      <c r="A424" s="474" t="s">
        <v>1107</v>
      </c>
      <c r="B424" s="206" t="s">
        <v>562</v>
      </c>
      <c r="C424" s="207">
        <v>82748</v>
      </c>
      <c r="D424" s="207">
        <v>9434</v>
      </c>
      <c r="E424" s="207">
        <v>73314</v>
      </c>
      <c r="F424" s="208">
        <v>72</v>
      </c>
      <c r="G424" s="208">
        <v>82676</v>
      </c>
    </row>
    <row r="425" spans="1:7" ht="15.75" x14ac:dyDescent="0.25">
      <c r="A425" s="474" t="s">
        <v>1108</v>
      </c>
      <c r="B425" s="152" t="s">
        <v>299</v>
      </c>
      <c r="C425" s="209">
        <v>1305</v>
      </c>
      <c r="D425" s="209">
        <v>182</v>
      </c>
      <c r="E425" s="209">
        <v>1123</v>
      </c>
      <c r="F425" s="209">
        <v>0</v>
      </c>
      <c r="G425" s="209">
        <v>1305</v>
      </c>
    </row>
    <row r="426" spans="1:7" ht="15.75" x14ac:dyDescent="0.25">
      <c r="A426" s="474" t="s">
        <v>1109</v>
      </c>
      <c r="B426" s="152" t="s">
        <v>300</v>
      </c>
      <c r="C426" s="209">
        <v>12761</v>
      </c>
      <c r="D426" s="209">
        <v>1274</v>
      </c>
      <c r="E426" s="209">
        <v>11487</v>
      </c>
      <c r="F426" s="209">
        <v>24</v>
      </c>
      <c r="G426" s="209">
        <v>12737</v>
      </c>
    </row>
    <row r="427" spans="1:7" ht="15.75" x14ac:dyDescent="0.25">
      <c r="A427" s="474" t="s">
        <v>1110</v>
      </c>
      <c r="B427" s="152" t="s">
        <v>301</v>
      </c>
      <c r="C427" s="209">
        <v>2990</v>
      </c>
      <c r="D427" s="209">
        <v>-96</v>
      </c>
      <c r="E427" s="209">
        <v>3086</v>
      </c>
      <c r="F427" s="209">
        <v>0</v>
      </c>
      <c r="G427" s="209">
        <v>2990</v>
      </c>
    </row>
    <row r="428" spans="1:7" ht="15.75" x14ac:dyDescent="0.25">
      <c r="A428" s="474" t="s">
        <v>1111</v>
      </c>
      <c r="B428" s="152" t="s">
        <v>143</v>
      </c>
      <c r="C428" s="209">
        <v>65692</v>
      </c>
      <c r="D428" s="209">
        <v>8074</v>
      </c>
      <c r="E428" s="209">
        <v>57618</v>
      </c>
      <c r="F428" s="209">
        <v>48</v>
      </c>
      <c r="G428" s="209">
        <v>65644</v>
      </c>
    </row>
    <row r="429" spans="1:7" ht="15.75" x14ac:dyDescent="0.25">
      <c r="A429" s="474"/>
      <c r="B429" s="152"/>
      <c r="C429" s="209"/>
      <c r="D429" s="209"/>
      <c r="E429" s="209"/>
      <c r="F429" s="209"/>
      <c r="G429" s="209"/>
    </row>
    <row r="430" spans="1:7" ht="15.75" x14ac:dyDescent="0.25">
      <c r="A430" s="474" t="s">
        <v>516</v>
      </c>
      <c r="B430" s="204" t="s">
        <v>516</v>
      </c>
      <c r="C430" s="209" t="s">
        <v>516</v>
      </c>
      <c r="D430" s="209" t="s">
        <v>516</v>
      </c>
      <c r="E430" s="209" t="s">
        <v>516</v>
      </c>
      <c r="F430" s="209" t="s">
        <v>516</v>
      </c>
      <c r="G430" s="209" t="s">
        <v>516</v>
      </c>
    </row>
    <row r="431" spans="1:7" ht="15.75" x14ac:dyDescent="0.25">
      <c r="A431" s="474" t="s">
        <v>1112</v>
      </c>
      <c r="B431" s="206" t="s">
        <v>563</v>
      </c>
      <c r="C431" s="207">
        <v>198152</v>
      </c>
      <c r="D431" s="207">
        <v>17330</v>
      </c>
      <c r="E431" s="207">
        <v>180822</v>
      </c>
      <c r="F431" s="208">
        <v>1377</v>
      </c>
      <c r="G431" s="208">
        <v>196775</v>
      </c>
    </row>
    <row r="432" spans="1:7" ht="15.75" x14ac:dyDescent="0.25">
      <c r="A432" s="474" t="s">
        <v>1113</v>
      </c>
      <c r="B432" s="152" t="s">
        <v>303</v>
      </c>
      <c r="C432" s="209">
        <v>404</v>
      </c>
      <c r="D432" s="209">
        <v>21</v>
      </c>
      <c r="E432" s="209">
        <v>383</v>
      </c>
      <c r="F432" s="209">
        <v>0</v>
      </c>
      <c r="G432" s="209">
        <v>404</v>
      </c>
    </row>
    <row r="433" spans="1:7" ht="15.75" x14ac:dyDescent="0.25">
      <c r="A433" s="474" t="s">
        <v>1114</v>
      </c>
      <c r="B433" s="152" t="s">
        <v>304</v>
      </c>
      <c r="C433" s="209">
        <v>25001</v>
      </c>
      <c r="D433" s="209">
        <v>4023</v>
      </c>
      <c r="E433" s="209">
        <v>20978</v>
      </c>
      <c r="F433" s="209">
        <v>0</v>
      </c>
      <c r="G433" s="209">
        <v>25001</v>
      </c>
    </row>
    <row r="434" spans="1:7" ht="15.75" x14ac:dyDescent="0.25">
      <c r="A434" s="474" t="s">
        <v>1115</v>
      </c>
      <c r="B434" s="152" t="s">
        <v>305</v>
      </c>
      <c r="C434" s="209">
        <v>13289</v>
      </c>
      <c r="D434" s="209">
        <v>984</v>
      </c>
      <c r="E434" s="209">
        <v>12305</v>
      </c>
      <c r="F434" s="209">
        <v>0</v>
      </c>
      <c r="G434" s="209">
        <v>13289</v>
      </c>
    </row>
    <row r="435" spans="1:7" ht="15.75" x14ac:dyDescent="0.25">
      <c r="A435" s="474" t="s">
        <v>1116</v>
      </c>
      <c r="B435" s="152" t="s">
        <v>306</v>
      </c>
      <c r="C435" s="209">
        <v>20830</v>
      </c>
      <c r="D435" s="209">
        <v>1323</v>
      </c>
      <c r="E435" s="209">
        <v>19507</v>
      </c>
      <c r="F435" s="209">
        <v>0</v>
      </c>
      <c r="G435" s="209">
        <v>20830</v>
      </c>
    </row>
    <row r="436" spans="1:7" ht="15.75" x14ac:dyDescent="0.25">
      <c r="A436" s="474" t="s">
        <v>1117</v>
      </c>
      <c r="B436" s="152" t="s">
        <v>307</v>
      </c>
      <c r="C436" s="209">
        <v>551</v>
      </c>
      <c r="D436" s="209">
        <v>14</v>
      </c>
      <c r="E436" s="209">
        <v>537</v>
      </c>
      <c r="F436" s="209">
        <v>0</v>
      </c>
      <c r="G436" s="209">
        <v>551</v>
      </c>
    </row>
    <row r="437" spans="1:7" ht="15.75" x14ac:dyDescent="0.25">
      <c r="A437" s="474" t="s">
        <v>1118</v>
      </c>
      <c r="B437" s="152" t="s">
        <v>308</v>
      </c>
      <c r="C437" s="209">
        <v>3971</v>
      </c>
      <c r="D437" s="209">
        <v>120</v>
      </c>
      <c r="E437" s="209">
        <v>3851</v>
      </c>
      <c r="F437" s="209">
        <v>0</v>
      </c>
      <c r="G437" s="209">
        <v>3971</v>
      </c>
    </row>
    <row r="438" spans="1:7" ht="15.75" x14ac:dyDescent="0.25">
      <c r="A438" s="474" t="s">
        <v>1119</v>
      </c>
      <c r="B438" s="152" t="s">
        <v>309</v>
      </c>
      <c r="C438" s="209">
        <v>14508</v>
      </c>
      <c r="D438" s="209">
        <v>1759</v>
      </c>
      <c r="E438" s="209">
        <v>12749</v>
      </c>
      <c r="F438" s="209">
        <v>0</v>
      </c>
      <c r="G438" s="209">
        <v>14508</v>
      </c>
    </row>
    <row r="439" spans="1:7" ht="15.75" x14ac:dyDescent="0.25">
      <c r="A439" s="474" t="s">
        <v>1120</v>
      </c>
      <c r="B439" s="152" t="s">
        <v>310</v>
      </c>
      <c r="C439" s="209">
        <v>817</v>
      </c>
      <c r="D439" s="209">
        <v>100</v>
      </c>
      <c r="E439" s="209">
        <v>717</v>
      </c>
      <c r="F439" s="209">
        <v>0</v>
      </c>
      <c r="G439" s="209">
        <v>817</v>
      </c>
    </row>
    <row r="440" spans="1:7" ht="15.75" x14ac:dyDescent="0.25">
      <c r="A440" s="474" t="s">
        <v>1121</v>
      </c>
      <c r="B440" s="152" t="s">
        <v>311</v>
      </c>
      <c r="C440" s="209">
        <v>5284</v>
      </c>
      <c r="D440" s="209">
        <v>248</v>
      </c>
      <c r="E440" s="209">
        <v>5036</v>
      </c>
      <c r="F440" s="209">
        <v>0</v>
      </c>
      <c r="G440" s="209">
        <v>5284</v>
      </c>
    </row>
    <row r="441" spans="1:7" ht="15.75" x14ac:dyDescent="0.25">
      <c r="A441" s="474" t="s">
        <v>1122</v>
      </c>
      <c r="B441" s="152" t="s">
        <v>143</v>
      </c>
      <c r="C441" s="209">
        <v>113497</v>
      </c>
      <c r="D441" s="209">
        <v>8738</v>
      </c>
      <c r="E441" s="209">
        <v>104759</v>
      </c>
      <c r="F441" s="209">
        <v>1377</v>
      </c>
      <c r="G441" s="209">
        <v>112120</v>
      </c>
    </row>
    <row r="442" spans="1:7" ht="15.75" x14ac:dyDescent="0.25">
      <c r="A442" s="474"/>
      <c r="B442" s="152"/>
      <c r="C442" s="209"/>
      <c r="D442" s="209"/>
      <c r="E442" s="209"/>
      <c r="F442" s="209"/>
      <c r="G442" s="209"/>
    </row>
    <row r="443" spans="1:7" ht="15.75" x14ac:dyDescent="0.25">
      <c r="A443" s="474" t="s">
        <v>516</v>
      </c>
      <c r="B443" s="211" t="s">
        <v>516</v>
      </c>
      <c r="C443" s="209" t="s">
        <v>516</v>
      </c>
      <c r="D443" s="209" t="s">
        <v>516</v>
      </c>
      <c r="E443" s="209" t="s">
        <v>516</v>
      </c>
      <c r="F443" s="209" t="s">
        <v>516</v>
      </c>
      <c r="G443" s="209" t="s">
        <v>516</v>
      </c>
    </row>
    <row r="444" spans="1:7" ht="15.75" x14ac:dyDescent="0.25">
      <c r="A444" s="474" t="s">
        <v>1123</v>
      </c>
      <c r="B444" s="206" t="s">
        <v>564</v>
      </c>
      <c r="C444" s="207">
        <v>41120</v>
      </c>
      <c r="D444" s="207">
        <v>1124</v>
      </c>
      <c r="E444" s="207">
        <v>39996</v>
      </c>
      <c r="F444" s="208">
        <v>2370</v>
      </c>
      <c r="G444" s="208">
        <v>38750</v>
      </c>
    </row>
    <row r="445" spans="1:7" ht="15.75" x14ac:dyDescent="0.25">
      <c r="A445" s="474" t="s">
        <v>1124</v>
      </c>
      <c r="B445" s="152" t="s">
        <v>313</v>
      </c>
      <c r="C445" s="209">
        <v>5561</v>
      </c>
      <c r="D445" s="209">
        <v>-60</v>
      </c>
      <c r="E445" s="209">
        <v>5621</v>
      </c>
      <c r="F445" s="209">
        <v>0</v>
      </c>
      <c r="G445" s="209">
        <v>5561</v>
      </c>
    </row>
    <row r="446" spans="1:7" ht="15.75" x14ac:dyDescent="0.25">
      <c r="A446" s="474" t="s">
        <v>1125</v>
      </c>
      <c r="B446" s="152" t="s">
        <v>143</v>
      </c>
      <c r="C446" s="209">
        <v>35559</v>
      </c>
      <c r="D446" s="209">
        <v>1184</v>
      </c>
      <c r="E446" s="209">
        <v>34375</v>
      </c>
      <c r="F446" s="209">
        <v>2370</v>
      </c>
      <c r="G446" s="209">
        <v>33189</v>
      </c>
    </row>
    <row r="447" spans="1:7" ht="15.75" x14ac:dyDescent="0.25">
      <c r="A447" s="474"/>
      <c r="B447" s="152"/>
      <c r="C447" s="209"/>
      <c r="D447" s="209"/>
      <c r="E447" s="209"/>
      <c r="F447" s="209"/>
      <c r="G447" s="209"/>
    </row>
    <row r="448" spans="1:7" ht="15.75" x14ac:dyDescent="0.25">
      <c r="A448" s="474" t="s">
        <v>516</v>
      </c>
      <c r="B448" s="206" t="s">
        <v>516</v>
      </c>
      <c r="C448" s="209" t="s">
        <v>516</v>
      </c>
      <c r="D448" s="209" t="s">
        <v>516</v>
      </c>
      <c r="E448" s="209" t="s">
        <v>516</v>
      </c>
      <c r="F448" s="209" t="s">
        <v>516</v>
      </c>
      <c r="G448" s="209" t="s">
        <v>516</v>
      </c>
    </row>
    <row r="449" spans="1:7" ht="15.75" x14ac:dyDescent="0.25">
      <c r="A449" s="474" t="s">
        <v>1126</v>
      </c>
      <c r="B449" s="206" t="s">
        <v>565</v>
      </c>
      <c r="C449" s="207">
        <v>1349597</v>
      </c>
      <c r="D449" s="207">
        <v>203641</v>
      </c>
      <c r="E449" s="207">
        <v>1145956</v>
      </c>
      <c r="F449" s="208">
        <v>3314</v>
      </c>
      <c r="G449" s="208">
        <v>1346283</v>
      </c>
    </row>
    <row r="450" spans="1:7" ht="15.75" x14ac:dyDescent="0.25">
      <c r="A450" s="474" t="s">
        <v>1127</v>
      </c>
      <c r="B450" s="152" t="s">
        <v>315</v>
      </c>
      <c r="C450" s="209">
        <v>51676</v>
      </c>
      <c r="D450" s="209">
        <v>10134</v>
      </c>
      <c r="E450" s="209">
        <v>41542</v>
      </c>
      <c r="F450" s="209">
        <v>0</v>
      </c>
      <c r="G450" s="209">
        <v>51676</v>
      </c>
    </row>
    <row r="451" spans="1:7" ht="15.75" x14ac:dyDescent="0.25">
      <c r="A451" s="474" t="s">
        <v>1128</v>
      </c>
      <c r="B451" s="152" t="s">
        <v>316</v>
      </c>
      <c r="C451" s="209">
        <v>22</v>
      </c>
      <c r="D451" s="209">
        <v>-25</v>
      </c>
      <c r="E451" s="209">
        <v>47</v>
      </c>
      <c r="F451" s="209">
        <v>0</v>
      </c>
      <c r="G451" s="209">
        <v>22</v>
      </c>
    </row>
    <row r="452" spans="1:7" ht="15.75" x14ac:dyDescent="0.25">
      <c r="A452" s="474" t="s">
        <v>1129</v>
      </c>
      <c r="B452" s="152" t="s">
        <v>317</v>
      </c>
      <c r="C452" s="209">
        <v>6944</v>
      </c>
      <c r="D452" s="209">
        <v>956</v>
      </c>
      <c r="E452" s="209">
        <v>5988</v>
      </c>
      <c r="F452" s="209">
        <v>0</v>
      </c>
      <c r="G452" s="209">
        <v>6944</v>
      </c>
    </row>
    <row r="453" spans="1:7" ht="15.75" x14ac:dyDescent="0.25">
      <c r="A453" s="474" t="s">
        <v>1130</v>
      </c>
      <c r="B453" s="152" t="s">
        <v>318</v>
      </c>
      <c r="C453" s="209">
        <v>2323</v>
      </c>
      <c r="D453" s="209">
        <v>164</v>
      </c>
      <c r="E453" s="209">
        <v>2159</v>
      </c>
      <c r="F453" s="209">
        <v>31</v>
      </c>
      <c r="G453" s="209">
        <v>2292</v>
      </c>
    </row>
    <row r="454" spans="1:7" ht="15.75" x14ac:dyDescent="0.25">
      <c r="A454" s="474" t="s">
        <v>1131</v>
      </c>
      <c r="B454" s="152" t="s">
        <v>319</v>
      </c>
      <c r="C454" s="209">
        <v>2712</v>
      </c>
      <c r="D454" s="209">
        <v>209</v>
      </c>
      <c r="E454" s="209">
        <v>2503</v>
      </c>
      <c r="F454" s="209">
        <v>0</v>
      </c>
      <c r="G454" s="209">
        <v>2712</v>
      </c>
    </row>
    <row r="455" spans="1:7" ht="15.75" x14ac:dyDescent="0.25">
      <c r="A455" s="474" t="s">
        <v>1132</v>
      </c>
      <c r="B455" s="152" t="s">
        <v>320</v>
      </c>
      <c r="C455" s="209">
        <v>24</v>
      </c>
      <c r="D455" s="209">
        <v>14</v>
      </c>
      <c r="E455" s="209">
        <v>10</v>
      </c>
      <c r="F455" s="209">
        <v>0</v>
      </c>
      <c r="G455" s="209">
        <v>24</v>
      </c>
    </row>
    <row r="456" spans="1:7" ht="15.75" x14ac:dyDescent="0.25">
      <c r="A456" s="474" t="s">
        <v>1133</v>
      </c>
      <c r="B456" s="152" t="s">
        <v>321</v>
      </c>
      <c r="C456" s="209">
        <v>18612</v>
      </c>
      <c r="D456" s="209">
        <v>2861</v>
      </c>
      <c r="E456" s="209">
        <v>15751</v>
      </c>
      <c r="F456" s="209">
        <v>0</v>
      </c>
      <c r="G456" s="209">
        <v>18612</v>
      </c>
    </row>
    <row r="457" spans="1:7" ht="15.75" x14ac:dyDescent="0.25">
      <c r="A457" s="474" t="s">
        <v>1134</v>
      </c>
      <c r="B457" s="152" t="s">
        <v>322</v>
      </c>
      <c r="C457" s="209">
        <v>3119</v>
      </c>
      <c r="D457" s="209">
        <v>581</v>
      </c>
      <c r="E457" s="209">
        <v>2538</v>
      </c>
      <c r="F457" s="209">
        <v>0</v>
      </c>
      <c r="G457" s="209">
        <v>3119</v>
      </c>
    </row>
    <row r="458" spans="1:7" ht="15.75" x14ac:dyDescent="0.25">
      <c r="A458" s="474" t="s">
        <v>1135</v>
      </c>
      <c r="B458" s="152" t="s">
        <v>323</v>
      </c>
      <c r="C458" s="209">
        <v>45694</v>
      </c>
      <c r="D458" s="209">
        <v>10115</v>
      </c>
      <c r="E458" s="209">
        <v>35579</v>
      </c>
      <c r="F458" s="209">
        <v>0</v>
      </c>
      <c r="G458" s="209">
        <v>45694</v>
      </c>
    </row>
    <row r="459" spans="1:7" ht="15.75" x14ac:dyDescent="0.25">
      <c r="A459" s="474" t="s">
        <v>1136</v>
      </c>
      <c r="B459" s="152" t="s">
        <v>324</v>
      </c>
      <c r="C459" s="209">
        <v>285099</v>
      </c>
      <c r="D459" s="209">
        <v>46799</v>
      </c>
      <c r="E459" s="209">
        <v>238300</v>
      </c>
      <c r="F459" s="209">
        <v>635</v>
      </c>
      <c r="G459" s="209">
        <v>284464</v>
      </c>
    </row>
    <row r="460" spans="1:7" ht="15.75" x14ac:dyDescent="0.25">
      <c r="A460" s="474" t="s">
        <v>1137</v>
      </c>
      <c r="B460" s="152" t="s">
        <v>325</v>
      </c>
      <c r="C460" s="209">
        <v>2918</v>
      </c>
      <c r="D460" s="209">
        <v>456</v>
      </c>
      <c r="E460" s="209">
        <v>2462</v>
      </c>
      <c r="F460" s="209">
        <v>0</v>
      </c>
      <c r="G460" s="209">
        <v>2918</v>
      </c>
    </row>
    <row r="461" spans="1:7" ht="15.75" x14ac:dyDescent="0.25">
      <c r="A461" s="474" t="s">
        <v>1138</v>
      </c>
      <c r="B461" s="152" t="s">
        <v>326</v>
      </c>
      <c r="C461" s="209">
        <v>44935</v>
      </c>
      <c r="D461" s="209">
        <v>10367</v>
      </c>
      <c r="E461" s="209">
        <v>34568</v>
      </c>
      <c r="F461" s="209">
        <v>0</v>
      </c>
      <c r="G461" s="209">
        <v>44935</v>
      </c>
    </row>
    <row r="462" spans="1:7" ht="15.75" x14ac:dyDescent="0.25">
      <c r="A462" s="474" t="s">
        <v>1139</v>
      </c>
      <c r="B462" s="152" t="s">
        <v>327</v>
      </c>
      <c r="C462" s="209">
        <v>30212</v>
      </c>
      <c r="D462" s="209">
        <v>2360</v>
      </c>
      <c r="E462" s="209">
        <v>27852</v>
      </c>
      <c r="F462" s="209">
        <v>0</v>
      </c>
      <c r="G462" s="209">
        <v>30212</v>
      </c>
    </row>
    <row r="463" spans="1:7" ht="15.75" x14ac:dyDescent="0.25">
      <c r="A463" s="474" t="s">
        <v>1140</v>
      </c>
      <c r="B463" s="152" t="s">
        <v>143</v>
      </c>
      <c r="C463" s="209">
        <v>855307</v>
      </c>
      <c r="D463" s="209">
        <v>118650</v>
      </c>
      <c r="E463" s="209">
        <v>736657</v>
      </c>
      <c r="F463" s="209">
        <v>2648</v>
      </c>
      <c r="G463" s="209">
        <v>852659</v>
      </c>
    </row>
    <row r="464" spans="1:7" ht="15.75" x14ac:dyDescent="0.25">
      <c r="A464" s="474"/>
      <c r="B464" s="152"/>
      <c r="C464" s="209"/>
      <c r="D464" s="209"/>
      <c r="E464" s="209"/>
      <c r="F464" s="209"/>
      <c r="G464" s="209"/>
    </row>
    <row r="465" spans="1:7" ht="15.75" x14ac:dyDescent="0.25">
      <c r="A465" s="474" t="s">
        <v>516</v>
      </c>
      <c r="B465" s="204" t="s">
        <v>516</v>
      </c>
      <c r="C465" s="209" t="s">
        <v>516</v>
      </c>
      <c r="D465" s="209" t="s">
        <v>516</v>
      </c>
      <c r="E465" s="209" t="s">
        <v>516</v>
      </c>
      <c r="F465" s="209" t="s">
        <v>516</v>
      </c>
      <c r="G465" s="209" t="s">
        <v>516</v>
      </c>
    </row>
    <row r="466" spans="1:7" ht="15.75" x14ac:dyDescent="0.25">
      <c r="A466" s="474" t="s">
        <v>1141</v>
      </c>
      <c r="B466" s="156" t="s">
        <v>566</v>
      </c>
      <c r="C466" s="207">
        <v>352496</v>
      </c>
      <c r="D466" s="207">
        <v>83811</v>
      </c>
      <c r="E466" s="207">
        <v>268685</v>
      </c>
      <c r="F466" s="208">
        <v>352</v>
      </c>
      <c r="G466" s="208">
        <v>352144</v>
      </c>
    </row>
    <row r="467" spans="1:7" ht="15.75" x14ac:dyDescent="0.25">
      <c r="A467" s="474" t="s">
        <v>1142</v>
      </c>
      <c r="B467" s="152" t="s">
        <v>329</v>
      </c>
      <c r="C467" s="209">
        <v>72369</v>
      </c>
      <c r="D467" s="209">
        <v>12687</v>
      </c>
      <c r="E467" s="209">
        <v>59682</v>
      </c>
      <c r="F467" s="209">
        <v>206</v>
      </c>
      <c r="G467" s="209">
        <v>72163</v>
      </c>
    </row>
    <row r="468" spans="1:7" ht="15.75" x14ac:dyDescent="0.25">
      <c r="A468" s="474" t="s">
        <v>1143</v>
      </c>
      <c r="B468" s="152" t="s">
        <v>330</v>
      </c>
      <c r="C468" s="209">
        <v>46519</v>
      </c>
      <c r="D468" s="209">
        <v>11336</v>
      </c>
      <c r="E468" s="209">
        <v>35183</v>
      </c>
      <c r="F468" s="209">
        <v>0</v>
      </c>
      <c r="G468" s="209">
        <v>46519</v>
      </c>
    </row>
    <row r="469" spans="1:7" ht="15.75" x14ac:dyDescent="0.25">
      <c r="A469" s="474" t="s">
        <v>1144</v>
      </c>
      <c r="B469" s="152" t="s">
        <v>143</v>
      </c>
      <c r="C469" s="209">
        <v>233608</v>
      </c>
      <c r="D469" s="209">
        <v>59788</v>
      </c>
      <c r="E469" s="209">
        <v>173820</v>
      </c>
      <c r="F469" s="209">
        <v>146</v>
      </c>
      <c r="G469" s="209">
        <v>233462</v>
      </c>
    </row>
    <row r="470" spans="1:7" ht="15.75" x14ac:dyDescent="0.25">
      <c r="A470" s="474"/>
      <c r="B470" s="152"/>
      <c r="C470" s="209"/>
      <c r="D470" s="209"/>
      <c r="E470" s="209"/>
      <c r="F470" s="209"/>
      <c r="G470" s="209"/>
    </row>
    <row r="471" spans="1:7" ht="15.75" x14ac:dyDescent="0.25">
      <c r="A471" s="474" t="s">
        <v>516</v>
      </c>
      <c r="B471" s="152" t="s">
        <v>516</v>
      </c>
      <c r="C471" s="209" t="s">
        <v>516</v>
      </c>
      <c r="D471" s="209" t="s">
        <v>516</v>
      </c>
      <c r="E471" s="209" t="s">
        <v>516</v>
      </c>
      <c r="F471" s="209" t="s">
        <v>516</v>
      </c>
      <c r="G471" s="209" t="s">
        <v>516</v>
      </c>
    </row>
    <row r="472" spans="1:7" ht="15.75" x14ac:dyDescent="0.25">
      <c r="A472" s="474" t="s">
        <v>1145</v>
      </c>
      <c r="B472" s="206" t="s">
        <v>567</v>
      </c>
      <c r="C472" s="207">
        <v>1433417</v>
      </c>
      <c r="D472" s="207">
        <v>113283</v>
      </c>
      <c r="E472" s="207">
        <v>1320134</v>
      </c>
      <c r="F472" s="208">
        <v>2862</v>
      </c>
      <c r="G472" s="208">
        <v>1430555</v>
      </c>
    </row>
    <row r="473" spans="1:7" ht="15.75" x14ac:dyDescent="0.25">
      <c r="A473" s="474" t="s">
        <v>1146</v>
      </c>
      <c r="B473" s="152" t="s">
        <v>332</v>
      </c>
      <c r="C473" s="209">
        <v>2021</v>
      </c>
      <c r="D473" s="209">
        <v>16</v>
      </c>
      <c r="E473" s="209">
        <v>2005</v>
      </c>
      <c r="F473" s="209">
        <v>0</v>
      </c>
      <c r="G473" s="209">
        <v>2021</v>
      </c>
    </row>
    <row r="474" spans="1:7" ht="15.75" x14ac:dyDescent="0.25">
      <c r="A474" s="474" t="s">
        <v>1147</v>
      </c>
      <c r="B474" s="152" t="s">
        <v>333</v>
      </c>
      <c r="C474" s="209">
        <v>17589</v>
      </c>
      <c r="D474" s="209">
        <v>122</v>
      </c>
      <c r="E474" s="209">
        <v>17467</v>
      </c>
      <c r="F474" s="209">
        <v>0</v>
      </c>
      <c r="G474" s="209">
        <v>17589</v>
      </c>
    </row>
    <row r="475" spans="1:7" ht="15.75" x14ac:dyDescent="0.25">
      <c r="A475" s="474" t="s">
        <v>1148</v>
      </c>
      <c r="B475" s="152" t="s">
        <v>334</v>
      </c>
      <c r="C475" s="209">
        <v>93417</v>
      </c>
      <c r="D475" s="209">
        <v>9025</v>
      </c>
      <c r="E475" s="209">
        <v>84392</v>
      </c>
      <c r="F475" s="209">
        <v>0</v>
      </c>
      <c r="G475" s="209">
        <v>93417</v>
      </c>
    </row>
    <row r="476" spans="1:7" ht="15.75" x14ac:dyDescent="0.25">
      <c r="A476" s="474" t="s">
        <v>1149</v>
      </c>
      <c r="B476" s="152" t="s">
        <v>335</v>
      </c>
      <c r="C476" s="209">
        <v>76756</v>
      </c>
      <c r="D476" s="209">
        <v>8539</v>
      </c>
      <c r="E476" s="209">
        <v>68217</v>
      </c>
      <c r="F476" s="209">
        <v>0</v>
      </c>
      <c r="G476" s="209">
        <v>76756</v>
      </c>
    </row>
    <row r="477" spans="1:7" ht="15.75" x14ac:dyDescent="0.25">
      <c r="A477" s="474" t="s">
        <v>1150</v>
      </c>
      <c r="B477" s="152" t="s">
        <v>336</v>
      </c>
      <c r="C477" s="209">
        <v>610</v>
      </c>
      <c r="D477" s="209">
        <v>9</v>
      </c>
      <c r="E477" s="209">
        <v>601</v>
      </c>
      <c r="F477" s="209">
        <v>0</v>
      </c>
      <c r="G477" s="209">
        <v>610</v>
      </c>
    </row>
    <row r="478" spans="1:7" ht="15.75" x14ac:dyDescent="0.25">
      <c r="A478" s="474" t="s">
        <v>1151</v>
      </c>
      <c r="B478" s="152" t="s">
        <v>337</v>
      </c>
      <c r="C478" s="209">
        <v>137</v>
      </c>
      <c r="D478" s="209">
        <v>2</v>
      </c>
      <c r="E478" s="209">
        <v>135</v>
      </c>
      <c r="F478" s="209">
        <v>0</v>
      </c>
      <c r="G478" s="209">
        <v>137</v>
      </c>
    </row>
    <row r="479" spans="1:7" ht="15.75" x14ac:dyDescent="0.25">
      <c r="A479" s="474" t="s">
        <v>1152</v>
      </c>
      <c r="B479" s="152" t="s">
        <v>338</v>
      </c>
      <c r="C479" s="209">
        <v>66580</v>
      </c>
      <c r="D479" s="209">
        <v>6058</v>
      </c>
      <c r="E479" s="209">
        <v>60522</v>
      </c>
      <c r="F479" s="209">
        <v>0</v>
      </c>
      <c r="G479" s="209">
        <v>66580</v>
      </c>
    </row>
    <row r="480" spans="1:7" ht="15.75" x14ac:dyDescent="0.25">
      <c r="A480" s="474" t="s">
        <v>1153</v>
      </c>
      <c r="B480" s="152" t="s">
        <v>339</v>
      </c>
      <c r="C480" s="209">
        <v>223</v>
      </c>
      <c r="D480" s="209">
        <v>4</v>
      </c>
      <c r="E480" s="209">
        <v>219</v>
      </c>
      <c r="F480" s="209">
        <v>0</v>
      </c>
      <c r="G480" s="209">
        <v>223</v>
      </c>
    </row>
    <row r="481" spans="1:7" ht="15.75" x14ac:dyDescent="0.25">
      <c r="A481" s="474" t="s">
        <v>1154</v>
      </c>
      <c r="B481" s="152" t="s">
        <v>340</v>
      </c>
      <c r="C481" s="209">
        <v>257</v>
      </c>
      <c r="D481" s="209">
        <v>5</v>
      </c>
      <c r="E481" s="209">
        <v>252</v>
      </c>
      <c r="F481" s="209">
        <v>0</v>
      </c>
      <c r="G481" s="209">
        <v>257</v>
      </c>
    </row>
    <row r="482" spans="1:7" ht="15.75" x14ac:dyDescent="0.25">
      <c r="A482" s="474" t="s">
        <v>1155</v>
      </c>
      <c r="B482" s="152" t="s">
        <v>341</v>
      </c>
      <c r="C482" s="209">
        <v>39568</v>
      </c>
      <c r="D482" s="209">
        <v>1995</v>
      </c>
      <c r="E482" s="209">
        <v>37573</v>
      </c>
      <c r="F482" s="209">
        <v>0</v>
      </c>
      <c r="G482" s="209">
        <v>39568</v>
      </c>
    </row>
    <row r="483" spans="1:7" ht="15.75" x14ac:dyDescent="0.25">
      <c r="A483" s="474" t="s">
        <v>1156</v>
      </c>
      <c r="B483" s="152" t="s">
        <v>342</v>
      </c>
      <c r="C483" s="209">
        <v>1005</v>
      </c>
      <c r="D483" s="209">
        <v>219</v>
      </c>
      <c r="E483" s="209">
        <v>786</v>
      </c>
      <c r="F483" s="209">
        <v>0</v>
      </c>
      <c r="G483" s="209">
        <v>1005</v>
      </c>
    </row>
    <row r="484" spans="1:7" ht="15.75" x14ac:dyDescent="0.25">
      <c r="A484" s="474" t="s">
        <v>1157</v>
      </c>
      <c r="B484" s="152" t="s">
        <v>343</v>
      </c>
      <c r="C484" s="209">
        <v>2096</v>
      </c>
      <c r="D484" s="209">
        <v>223</v>
      </c>
      <c r="E484" s="209">
        <v>1873</v>
      </c>
      <c r="F484" s="209">
        <v>0</v>
      </c>
      <c r="G484" s="209">
        <v>2096</v>
      </c>
    </row>
    <row r="485" spans="1:7" ht="15.75" x14ac:dyDescent="0.25">
      <c r="A485" s="474" t="s">
        <v>1158</v>
      </c>
      <c r="B485" s="152" t="s">
        <v>344</v>
      </c>
      <c r="C485" s="209">
        <v>3654</v>
      </c>
      <c r="D485" s="209">
        <v>115</v>
      </c>
      <c r="E485" s="209">
        <v>3539</v>
      </c>
      <c r="F485" s="209">
        <v>0</v>
      </c>
      <c r="G485" s="209">
        <v>3654</v>
      </c>
    </row>
    <row r="486" spans="1:7" ht="15.75" x14ac:dyDescent="0.25">
      <c r="A486" s="474" t="s">
        <v>1159</v>
      </c>
      <c r="B486" s="152" t="s">
        <v>345</v>
      </c>
      <c r="C486" s="209">
        <v>2741</v>
      </c>
      <c r="D486" s="209">
        <v>153</v>
      </c>
      <c r="E486" s="209">
        <v>2588</v>
      </c>
      <c r="F486" s="209">
        <v>0</v>
      </c>
      <c r="G486" s="209">
        <v>2741</v>
      </c>
    </row>
    <row r="487" spans="1:7" ht="15.75" x14ac:dyDescent="0.25">
      <c r="A487" s="474" t="s">
        <v>1160</v>
      </c>
      <c r="B487" s="152" t="s">
        <v>346</v>
      </c>
      <c r="C487" s="209">
        <v>3427</v>
      </c>
      <c r="D487" s="209">
        <v>251</v>
      </c>
      <c r="E487" s="209">
        <v>3176</v>
      </c>
      <c r="F487" s="209">
        <v>0</v>
      </c>
      <c r="G487" s="209">
        <v>3427</v>
      </c>
    </row>
    <row r="488" spans="1:7" ht="15.75" x14ac:dyDescent="0.25">
      <c r="A488" s="474" t="s">
        <v>1161</v>
      </c>
      <c r="B488" s="152" t="s">
        <v>347</v>
      </c>
      <c r="C488" s="209">
        <v>62100</v>
      </c>
      <c r="D488" s="209">
        <v>6944</v>
      </c>
      <c r="E488" s="209">
        <v>55156</v>
      </c>
      <c r="F488" s="209">
        <v>0</v>
      </c>
      <c r="G488" s="209">
        <v>62100</v>
      </c>
    </row>
    <row r="489" spans="1:7" ht="15.75" x14ac:dyDescent="0.25">
      <c r="A489" s="474" t="s">
        <v>1162</v>
      </c>
      <c r="B489" s="152" t="s">
        <v>348</v>
      </c>
      <c r="C489" s="209">
        <v>409</v>
      </c>
      <c r="D489" s="209">
        <v>9</v>
      </c>
      <c r="E489" s="209">
        <v>400</v>
      </c>
      <c r="F489" s="209">
        <v>0</v>
      </c>
      <c r="G489" s="209">
        <v>409</v>
      </c>
    </row>
    <row r="490" spans="1:7" ht="15.75" x14ac:dyDescent="0.25">
      <c r="A490" s="474" t="s">
        <v>1163</v>
      </c>
      <c r="B490" s="152" t="s">
        <v>349</v>
      </c>
      <c r="C490" s="209">
        <v>3422</v>
      </c>
      <c r="D490" s="209">
        <v>46</v>
      </c>
      <c r="E490" s="209">
        <v>3376</v>
      </c>
      <c r="F490" s="209">
        <v>0</v>
      </c>
      <c r="G490" s="209">
        <v>3422</v>
      </c>
    </row>
    <row r="491" spans="1:7" ht="15.75" x14ac:dyDescent="0.25">
      <c r="A491" s="474" t="s">
        <v>1164</v>
      </c>
      <c r="B491" s="152" t="s">
        <v>350</v>
      </c>
      <c r="C491" s="209">
        <v>8829</v>
      </c>
      <c r="D491" s="209">
        <v>674</v>
      </c>
      <c r="E491" s="209">
        <v>8155</v>
      </c>
      <c r="F491" s="209">
        <v>0</v>
      </c>
      <c r="G491" s="209">
        <v>8829</v>
      </c>
    </row>
    <row r="492" spans="1:7" ht="15.75" x14ac:dyDescent="0.25">
      <c r="A492" s="474" t="s">
        <v>1165</v>
      </c>
      <c r="B492" s="152" t="s">
        <v>713</v>
      </c>
      <c r="C492" s="209">
        <v>38257</v>
      </c>
      <c r="D492" s="209">
        <v>3347</v>
      </c>
      <c r="E492" s="209">
        <v>34910</v>
      </c>
      <c r="F492" s="209">
        <v>0</v>
      </c>
      <c r="G492" s="209">
        <v>38257</v>
      </c>
    </row>
    <row r="493" spans="1:7" ht="15.75" x14ac:dyDescent="0.25">
      <c r="A493" s="474" t="s">
        <v>1166</v>
      </c>
      <c r="B493" s="152" t="s">
        <v>352</v>
      </c>
      <c r="C493" s="209">
        <v>11397</v>
      </c>
      <c r="D493" s="209">
        <v>974</v>
      </c>
      <c r="E493" s="209">
        <v>10423</v>
      </c>
      <c r="F493" s="209">
        <v>24</v>
      </c>
      <c r="G493" s="209">
        <v>11373</v>
      </c>
    </row>
    <row r="494" spans="1:7" ht="15.75" x14ac:dyDescent="0.25">
      <c r="A494" s="474" t="s">
        <v>1167</v>
      </c>
      <c r="B494" s="152" t="s">
        <v>353</v>
      </c>
      <c r="C494" s="209">
        <v>3384</v>
      </c>
      <c r="D494" s="209">
        <v>204</v>
      </c>
      <c r="E494" s="209">
        <v>3180</v>
      </c>
      <c r="F494" s="209">
        <v>0</v>
      </c>
      <c r="G494" s="209">
        <v>3384</v>
      </c>
    </row>
    <row r="495" spans="1:7" ht="15.75" x14ac:dyDescent="0.25">
      <c r="A495" s="474" t="s">
        <v>1168</v>
      </c>
      <c r="B495" s="152" t="s">
        <v>354</v>
      </c>
      <c r="C495" s="209">
        <v>425</v>
      </c>
      <c r="D495" s="209">
        <v>19</v>
      </c>
      <c r="E495" s="209">
        <v>406</v>
      </c>
      <c r="F495" s="209">
        <v>0</v>
      </c>
      <c r="G495" s="209">
        <v>425</v>
      </c>
    </row>
    <row r="496" spans="1:7" ht="15.75" x14ac:dyDescent="0.25">
      <c r="A496" s="474" t="s">
        <v>1169</v>
      </c>
      <c r="B496" s="152" t="s">
        <v>355</v>
      </c>
      <c r="C496" s="209">
        <v>2045</v>
      </c>
      <c r="D496" s="209">
        <v>157</v>
      </c>
      <c r="E496" s="209">
        <v>1888</v>
      </c>
      <c r="F496" s="209">
        <v>0</v>
      </c>
      <c r="G496" s="209">
        <v>2045</v>
      </c>
    </row>
    <row r="497" spans="1:7" ht="15.75" x14ac:dyDescent="0.25">
      <c r="A497" s="474" t="s">
        <v>1170</v>
      </c>
      <c r="B497" s="152" t="s">
        <v>356</v>
      </c>
      <c r="C497" s="209">
        <v>12596</v>
      </c>
      <c r="D497" s="209">
        <v>581</v>
      </c>
      <c r="E497" s="209">
        <v>12015</v>
      </c>
      <c r="F497" s="209">
        <v>0</v>
      </c>
      <c r="G497" s="209">
        <v>12596</v>
      </c>
    </row>
    <row r="498" spans="1:7" ht="15.75" x14ac:dyDescent="0.25">
      <c r="A498" s="474" t="s">
        <v>1171</v>
      </c>
      <c r="B498" s="152" t="s">
        <v>357</v>
      </c>
      <c r="C498" s="209">
        <v>1827</v>
      </c>
      <c r="D498" s="209">
        <v>41</v>
      </c>
      <c r="E498" s="209">
        <v>1786</v>
      </c>
      <c r="F498" s="209">
        <v>0</v>
      </c>
      <c r="G498" s="209">
        <v>1827</v>
      </c>
    </row>
    <row r="499" spans="1:7" ht="15.75" x14ac:dyDescent="0.25">
      <c r="A499" s="474" t="s">
        <v>1172</v>
      </c>
      <c r="B499" s="152" t="s">
        <v>358</v>
      </c>
      <c r="C499" s="209">
        <v>5909</v>
      </c>
      <c r="D499" s="209">
        <v>260</v>
      </c>
      <c r="E499" s="209">
        <v>5649</v>
      </c>
      <c r="F499" s="209">
        <v>373</v>
      </c>
      <c r="G499" s="209">
        <v>5536</v>
      </c>
    </row>
    <row r="500" spans="1:7" ht="15.75" x14ac:dyDescent="0.25">
      <c r="A500" s="474" t="s">
        <v>1173</v>
      </c>
      <c r="B500" s="152" t="s">
        <v>714</v>
      </c>
      <c r="C500" s="209">
        <v>8295</v>
      </c>
      <c r="D500" s="209">
        <v>134</v>
      </c>
      <c r="E500" s="209">
        <v>8161</v>
      </c>
      <c r="F500" s="209">
        <v>0</v>
      </c>
      <c r="G500" s="209">
        <v>8295</v>
      </c>
    </row>
    <row r="501" spans="1:7" ht="15.75" x14ac:dyDescent="0.25">
      <c r="A501" s="474" t="s">
        <v>1174</v>
      </c>
      <c r="B501" s="152" t="s">
        <v>715</v>
      </c>
      <c r="C501" s="209">
        <v>53800</v>
      </c>
      <c r="D501" s="209">
        <v>5360</v>
      </c>
      <c r="E501" s="209">
        <v>48440</v>
      </c>
      <c r="F501" s="209">
        <v>0</v>
      </c>
      <c r="G501" s="209">
        <v>53800</v>
      </c>
    </row>
    <row r="502" spans="1:7" ht="15.75" x14ac:dyDescent="0.25">
      <c r="A502" s="474" t="s">
        <v>1175</v>
      </c>
      <c r="B502" s="152" t="s">
        <v>361</v>
      </c>
      <c r="C502" s="209">
        <v>1217</v>
      </c>
      <c r="D502" s="209">
        <v>75</v>
      </c>
      <c r="E502" s="209">
        <v>1142</v>
      </c>
      <c r="F502" s="209">
        <v>0</v>
      </c>
      <c r="G502" s="209">
        <v>1217</v>
      </c>
    </row>
    <row r="503" spans="1:7" ht="15.75" x14ac:dyDescent="0.25">
      <c r="A503" s="474" t="s">
        <v>1176</v>
      </c>
      <c r="B503" s="152" t="s">
        <v>362</v>
      </c>
      <c r="C503" s="209">
        <v>23448</v>
      </c>
      <c r="D503" s="209">
        <v>4520</v>
      </c>
      <c r="E503" s="209">
        <v>18928</v>
      </c>
      <c r="F503" s="209">
        <v>0</v>
      </c>
      <c r="G503" s="209">
        <v>23448</v>
      </c>
    </row>
    <row r="504" spans="1:7" ht="15.75" x14ac:dyDescent="0.25">
      <c r="A504" s="474" t="s">
        <v>1177</v>
      </c>
      <c r="B504" s="152" t="s">
        <v>363</v>
      </c>
      <c r="C504" s="209">
        <v>35431</v>
      </c>
      <c r="D504" s="209">
        <v>2943</v>
      </c>
      <c r="E504" s="209">
        <v>32488</v>
      </c>
      <c r="F504" s="209">
        <v>0</v>
      </c>
      <c r="G504" s="209">
        <v>35431</v>
      </c>
    </row>
    <row r="505" spans="1:7" ht="15.75" x14ac:dyDescent="0.25">
      <c r="A505" s="474" t="s">
        <v>1178</v>
      </c>
      <c r="B505" s="152" t="s">
        <v>364</v>
      </c>
      <c r="C505" s="209">
        <v>37934</v>
      </c>
      <c r="D505" s="209">
        <v>3794</v>
      </c>
      <c r="E505" s="209">
        <v>34140</v>
      </c>
      <c r="F505" s="209">
        <v>0</v>
      </c>
      <c r="G505" s="209">
        <v>37934</v>
      </c>
    </row>
    <row r="506" spans="1:7" ht="15.75" x14ac:dyDescent="0.25">
      <c r="A506" s="474" t="s">
        <v>1179</v>
      </c>
      <c r="B506" s="152" t="s">
        <v>365</v>
      </c>
      <c r="C506" s="209">
        <v>5174</v>
      </c>
      <c r="D506" s="209">
        <v>298</v>
      </c>
      <c r="E506" s="209">
        <v>4876</v>
      </c>
      <c r="F506" s="209">
        <v>1909</v>
      </c>
      <c r="G506" s="209">
        <v>3265</v>
      </c>
    </row>
    <row r="507" spans="1:7" ht="15.75" x14ac:dyDescent="0.25">
      <c r="A507" s="474" t="s">
        <v>1180</v>
      </c>
      <c r="B507" s="152" t="s">
        <v>716</v>
      </c>
      <c r="C507" s="209">
        <v>1400</v>
      </c>
      <c r="D507" s="209">
        <v>42</v>
      </c>
      <c r="E507" s="209">
        <v>1358</v>
      </c>
      <c r="F507" s="209">
        <v>0</v>
      </c>
      <c r="G507" s="209">
        <v>1400</v>
      </c>
    </row>
    <row r="508" spans="1:7" ht="15.75" x14ac:dyDescent="0.25">
      <c r="A508" s="474" t="s">
        <v>1181</v>
      </c>
      <c r="B508" s="152" t="s">
        <v>367</v>
      </c>
      <c r="C508" s="209">
        <v>5857</v>
      </c>
      <c r="D508" s="209">
        <v>228</v>
      </c>
      <c r="E508" s="209">
        <v>5629</v>
      </c>
      <c r="F508" s="209">
        <v>0</v>
      </c>
      <c r="G508" s="209">
        <v>5857</v>
      </c>
    </row>
    <row r="509" spans="1:7" ht="15.75" x14ac:dyDescent="0.25">
      <c r="A509" s="474" t="s">
        <v>1182</v>
      </c>
      <c r="B509" s="152" t="s">
        <v>368</v>
      </c>
      <c r="C509" s="209">
        <v>62304</v>
      </c>
      <c r="D509" s="209">
        <v>5796</v>
      </c>
      <c r="E509" s="209">
        <v>56508</v>
      </c>
      <c r="F509" s="209">
        <v>0</v>
      </c>
      <c r="G509" s="209">
        <v>62304</v>
      </c>
    </row>
    <row r="510" spans="1:7" ht="15.75" x14ac:dyDescent="0.25">
      <c r="A510" s="474" t="s">
        <v>1183</v>
      </c>
      <c r="B510" s="152" t="s">
        <v>717</v>
      </c>
      <c r="C510" s="209">
        <v>29</v>
      </c>
      <c r="D510" s="209">
        <v>29</v>
      </c>
      <c r="E510" s="209">
        <v>0</v>
      </c>
      <c r="F510" s="209">
        <v>0</v>
      </c>
      <c r="G510" s="209">
        <v>29</v>
      </c>
    </row>
    <row r="511" spans="1:7" ht="15.75" x14ac:dyDescent="0.25">
      <c r="A511" s="474" t="s">
        <v>1184</v>
      </c>
      <c r="B511" s="152" t="s">
        <v>718</v>
      </c>
      <c r="C511" s="209">
        <v>112906</v>
      </c>
      <c r="D511" s="209">
        <v>12563</v>
      </c>
      <c r="E511" s="209">
        <v>100343</v>
      </c>
      <c r="F511" s="209">
        <v>268</v>
      </c>
      <c r="G511" s="209">
        <v>112638</v>
      </c>
    </row>
    <row r="512" spans="1:7" ht="15.75" x14ac:dyDescent="0.25">
      <c r="A512" s="474" t="s">
        <v>1185</v>
      </c>
      <c r="B512" s="152" t="s">
        <v>521</v>
      </c>
      <c r="C512" s="209">
        <v>624941</v>
      </c>
      <c r="D512" s="209">
        <v>37509</v>
      </c>
      <c r="E512" s="209">
        <v>587432</v>
      </c>
      <c r="F512" s="209">
        <v>288</v>
      </c>
      <c r="G512" s="209">
        <v>624653</v>
      </c>
    </row>
    <row r="513" spans="1:7" ht="15.75" x14ac:dyDescent="0.25">
      <c r="A513" s="474"/>
      <c r="B513" s="152"/>
      <c r="C513" s="209"/>
      <c r="D513" s="209"/>
      <c r="E513" s="209"/>
      <c r="F513" s="209"/>
      <c r="G513" s="209"/>
    </row>
    <row r="514" spans="1:7" ht="15.75" x14ac:dyDescent="0.25">
      <c r="A514" s="474" t="s">
        <v>516</v>
      </c>
      <c r="B514" s="206" t="s">
        <v>516</v>
      </c>
      <c r="C514" s="209" t="s">
        <v>516</v>
      </c>
      <c r="D514" s="209" t="s">
        <v>516</v>
      </c>
      <c r="E514" s="209" t="s">
        <v>516</v>
      </c>
      <c r="F514" s="209" t="s">
        <v>516</v>
      </c>
      <c r="G514" s="209" t="s">
        <v>516</v>
      </c>
    </row>
    <row r="515" spans="1:7" ht="15.75" x14ac:dyDescent="0.25">
      <c r="A515" s="474" t="s">
        <v>1186</v>
      </c>
      <c r="B515" s="206" t="s">
        <v>568</v>
      </c>
      <c r="C515" s="207">
        <v>515077</v>
      </c>
      <c r="D515" s="207">
        <v>50380</v>
      </c>
      <c r="E515" s="207">
        <v>464697</v>
      </c>
      <c r="F515" s="208">
        <v>748</v>
      </c>
      <c r="G515" s="208">
        <v>514329</v>
      </c>
    </row>
    <row r="516" spans="1:7" ht="15.75" x14ac:dyDescent="0.25">
      <c r="A516" s="474" t="s">
        <v>1187</v>
      </c>
      <c r="B516" s="152" t="s">
        <v>372</v>
      </c>
      <c r="C516" s="209">
        <v>7162</v>
      </c>
      <c r="D516" s="209">
        <v>725</v>
      </c>
      <c r="E516" s="209">
        <v>6437</v>
      </c>
      <c r="F516" s="209">
        <v>0</v>
      </c>
      <c r="G516" s="209">
        <v>7162</v>
      </c>
    </row>
    <row r="517" spans="1:7" ht="15.75" x14ac:dyDescent="0.25">
      <c r="A517" s="474" t="s">
        <v>1188</v>
      </c>
      <c r="B517" s="152" t="s">
        <v>373</v>
      </c>
      <c r="C517" s="209">
        <v>15863</v>
      </c>
      <c r="D517" s="209">
        <v>952</v>
      </c>
      <c r="E517" s="209">
        <v>14911</v>
      </c>
      <c r="F517" s="209">
        <v>0</v>
      </c>
      <c r="G517" s="209">
        <v>15863</v>
      </c>
    </row>
    <row r="518" spans="1:7" ht="15.75" x14ac:dyDescent="0.25">
      <c r="A518" s="474" t="s">
        <v>1189</v>
      </c>
      <c r="B518" s="152" t="s">
        <v>374</v>
      </c>
      <c r="C518" s="209">
        <v>2879</v>
      </c>
      <c r="D518" s="209">
        <v>208</v>
      </c>
      <c r="E518" s="209">
        <v>2671</v>
      </c>
      <c r="F518" s="209">
        <v>0</v>
      </c>
      <c r="G518" s="209">
        <v>2879</v>
      </c>
    </row>
    <row r="519" spans="1:7" ht="15.75" x14ac:dyDescent="0.25">
      <c r="A519" s="474" t="s">
        <v>1190</v>
      </c>
      <c r="B519" s="152" t="s">
        <v>375</v>
      </c>
      <c r="C519" s="209">
        <v>1319</v>
      </c>
      <c r="D519" s="209">
        <v>-21</v>
      </c>
      <c r="E519" s="209">
        <v>1340</v>
      </c>
      <c r="F519" s="209">
        <v>0</v>
      </c>
      <c r="G519" s="209">
        <v>1319</v>
      </c>
    </row>
    <row r="520" spans="1:7" ht="15.75" x14ac:dyDescent="0.25">
      <c r="A520" s="474" t="s">
        <v>1191</v>
      </c>
      <c r="B520" s="152" t="s">
        <v>376</v>
      </c>
      <c r="C520" s="209">
        <v>1294</v>
      </c>
      <c r="D520" s="209">
        <v>156</v>
      </c>
      <c r="E520" s="209">
        <v>1138</v>
      </c>
      <c r="F520" s="209">
        <v>0</v>
      </c>
      <c r="G520" s="209">
        <v>1294</v>
      </c>
    </row>
    <row r="521" spans="1:7" ht="15.75" x14ac:dyDescent="0.25">
      <c r="A521" s="474" t="s">
        <v>1192</v>
      </c>
      <c r="B521" s="152" t="s">
        <v>377</v>
      </c>
      <c r="C521" s="209">
        <v>15839</v>
      </c>
      <c r="D521" s="209">
        <v>2551</v>
      </c>
      <c r="E521" s="209">
        <v>13288</v>
      </c>
      <c r="F521" s="209">
        <v>0</v>
      </c>
      <c r="G521" s="209">
        <v>15839</v>
      </c>
    </row>
    <row r="522" spans="1:7" ht="15.75" x14ac:dyDescent="0.25">
      <c r="A522" s="474" t="s">
        <v>1193</v>
      </c>
      <c r="B522" s="152" t="s">
        <v>143</v>
      </c>
      <c r="C522" s="209">
        <v>470721</v>
      </c>
      <c r="D522" s="209">
        <v>45809</v>
      </c>
      <c r="E522" s="209">
        <v>424912</v>
      </c>
      <c r="F522" s="209">
        <v>748</v>
      </c>
      <c r="G522" s="209">
        <v>469973</v>
      </c>
    </row>
    <row r="523" spans="1:7" ht="15.75" x14ac:dyDescent="0.25">
      <c r="A523" s="474"/>
      <c r="B523" s="152"/>
      <c r="C523" s="209"/>
      <c r="D523" s="209"/>
      <c r="E523" s="209"/>
      <c r="F523" s="209"/>
      <c r="G523" s="209"/>
    </row>
    <row r="524" spans="1:7" ht="15.75" x14ac:dyDescent="0.25">
      <c r="A524" s="474" t="s">
        <v>516</v>
      </c>
      <c r="B524" s="204" t="s">
        <v>516</v>
      </c>
      <c r="C524" s="209" t="s">
        <v>516</v>
      </c>
      <c r="D524" s="209" t="s">
        <v>516</v>
      </c>
      <c r="E524" s="209" t="s">
        <v>516</v>
      </c>
      <c r="F524" s="209" t="s">
        <v>516</v>
      </c>
      <c r="G524" s="209" t="s">
        <v>516</v>
      </c>
    </row>
    <row r="525" spans="1:7" ht="15.75" x14ac:dyDescent="0.25">
      <c r="A525" s="474" t="s">
        <v>1194</v>
      </c>
      <c r="B525" s="206" t="s">
        <v>569</v>
      </c>
      <c r="C525" s="207">
        <v>970532</v>
      </c>
      <c r="D525" s="207">
        <v>53990</v>
      </c>
      <c r="E525" s="207">
        <v>916542</v>
      </c>
      <c r="F525" s="208">
        <v>1022</v>
      </c>
      <c r="G525" s="208">
        <v>969510</v>
      </c>
    </row>
    <row r="526" spans="1:7" ht="15.75" x14ac:dyDescent="0.25">
      <c r="A526" s="474" t="s">
        <v>1195</v>
      </c>
      <c r="B526" s="152" t="s">
        <v>379</v>
      </c>
      <c r="C526" s="209">
        <v>3977</v>
      </c>
      <c r="D526" s="209">
        <v>108</v>
      </c>
      <c r="E526" s="209">
        <v>3869</v>
      </c>
      <c r="F526" s="209">
        <v>0</v>
      </c>
      <c r="G526" s="209">
        <v>3977</v>
      </c>
    </row>
    <row r="527" spans="1:7" ht="15.75" x14ac:dyDescent="0.25">
      <c r="A527" s="474" t="s">
        <v>1196</v>
      </c>
      <c r="B527" s="152" t="s">
        <v>380</v>
      </c>
      <c r="C527" s="209">
        <v>1588</v>
      </c>
      <c r="D527" s="209">
        <v>28</v>
      </c>
      <c r="E527" s="209">
        <v>1560</v>
      </c>
      <c r="F527" s="209">
        <v>0</v>
      </c>
      <c r="G527" s="209">
        <v>1588</v>
      </c>
    </row>
    <row r="528" spans="1:7" ht="15.75" x14ac:dyDescent="0.25">
      <c r="A528" s="474" t="s">
        <v>1197</v>
      </c>
      <c r="B528" s="152" t="s">
        <v>381</v>
      </c>
      <c r="C528" s="209">
        <v>2095</v>
      </c>
      <c r="D528" s="209">
        <v>64</v>
      </c>
      <c r="E528" s="209">
        <v>2031</v>
      </c>
      <c r="F528" s="209">
        <v>0</v>
      </c>
      <c r="G528" s="209">
        <v>2095</v>
      </c>
    </row>
    <row r="529" spans="1:7" ht="15.75" x14ac:dyDescent="0.25">
      <c r="A529" s="474" t="s">
        <v>1198</v>
      </c>
      <c r="B529" s="152" t="s">
        <v>382</v>
      </c>
      <c r="C529" s="209">
        <v>118</v>
      </c>
      <c r="D529" s="209">
        <v>9</v>
      </c>
      <c r="E529" s="209">
        <v>109</v>
      </c>
      <c r="F529" s="209">
        <v>0</v>
      </c>
      <c r="G529" s="209">
        <v>118</v>
      </c>
    </row>
    <row r="530" spans="1:7" ht="15.75" x14ac:dyDescent="0.25">
      <c r="A530" s="474" t="s">
        <v>1199</v>
      </c>
      <c r="B530" s="152" t="s">
        <v>383</v>
      </c>
      <c r="C530" s="209">
        <v>115589</v>
      </c>
      <c r="D530" s="209">
        <v>7904</v>
      </c>
      <c r="E530" s="209">
        <v>107685</v>
      </c>
      <c r="F530" s="209">
        <v>0</v>
      </c>
      <c r="G530" s="209">
        <v>115589</v>
      </c>
    </row>
    <row r="531" spans="1:7" ht="15.75" x14ac:dyDescent="0.25">
      <c r="A531" s="474" t="s">
        <v>1200</v>
      </c>
      <c r="B531" s="152" t="s">
        <v>384</v>
      </c>
      <c r="C531" s="209">
        <v>37054</v>
      </c>
      <c r="D531" s="209">
        <v>1733</v>
      </c>
      <c r="E531" s="209">
        <v>35321</v>
      </c>
      <c r="F531" s="209">
        <v>5</v>
      </c>
      <c r="G531" s="209">
        <v>37049</v>
      </c>
    </row>
    <row r="532" spans="1:7" ht="15.75" x14ac:dyDescent="0.25">
      <c r="A532" s="474" t="s">
        <v>1201</v>
      </c>
      <c r="B532" s="152" t="s">
        <v>385</v>
      </c>
      <c r="C532" s="209">
        <v>12544</v>
      </c>
      <c r="D532" s="209">
        <v>515</v>
      </c>
      <c r="E532" s="209">
        <v>12029</v>
      </c>
      <c r="F532" s="209">
        <v>0</v>
      </c>
      <c r="G532" s="209">
        <v>12544</v>
      </c>
    </row>
    <row r="533" spans="1:7" ht="15.75" x14ac:dyDescent="0.25">
      <c r="A533" s="474" t="s">
        <v>1202</v>
      </c>
      <c r="B533" s="152" t="s">
        <v>386</v>
      </c>
      <c r="C533" s="209">
        <v>4430</v>
      </c>
      <c r="D533" s="209">
        <v>317</v>
      </c>
      <c r="E533" s="209">
        <v>4113</v>
      </c>
      <c r="F533" s="209">
        <v>0</v>
      </c>
      <c r="G533" s="209">
        <v>4430</v>
      </c>
    </row>
    <row r="534" spans="1:7" ht="15.75" x14ac:dyDescent="0.25">
      <c r="A534" s="474" t="s">
        <v>1203</v>
      </c>
      <c r="B534" s="152" t="s">
        <v>387</v>
      </c>
      <c r="C534" s="209">
        <v>1470</v>
      </c>
      <c r="D534" s="209">
        <v>50</v>
      </c>
      <c r="E534" s="209">
        <v>1420</v>
      </c>
      <c r="F534" s="209">
        <v>0</v>
      </c>
      <c r="G534" s="209">
        <v>1470</v>
      </c>
    </row>
    <row r="535" spans="1:7" ht="15.75" x14ac:dyDescent="0.25">
      <c r="A535" s="474" t="s">
        <v>1204</v>
      </c>
      <c r="B535" s="152" t="s">
        <v>388</v>
      </c>
      <c r="C535" s="209">
        <v>5103</v>
      </c>
      <c r="D535" s="209">
        <v>123</v>
      </c>
      <c r="E535" s="209">
        <v>4980</v>
      </c>
      <c r="F535" s="209">
        <v>0</v>
      </c>
      <c r="G535" s="209">
        <v>5103</v>
      </c>
    </row>
    <row r="536" spans="1:7" ht="15.75" x14ac:dyDescent="0.25">
      <c r="A536" s="474" t="s">
        <v>1205</v>
      </c>
      <c r="B536" s="152" t="s">
        <v>389</v>
      </c>
      <c r="C536" s="209">
        <v>83526</v>
      </c>
      <c r="D536" s="209">
        <v>5878</v>
      </c>
      <c r="E536" s="209">
        <v>77648</v>
      </c>
      <c r="F536" s="209">
        <v>0</v>
      </c>
      <c r="G536" s="209">
        <v>83526</v>
      </c>
    </row>
    <row r="537" spans="1:7" ht="15.75" x14ac:dyDescent="0.25">
      <c r="A537" s="474" t="s">
        <v>1206</v>
      </c>
      <c r="B537" s="152" t="s">
        <v>390</v>
      </c>
      <c r="C537" s="209">
        <v>4421</v>
      </c>
      <c r="D537" s="209">
        <v>158</v>
      </c>
      <c r="E537" s="209">
        <v>4263</v>
      </c>
      <c r="F537" s="209">
        <v>0</v>
      </c>
      <c r="G537" s="209">
        <v>4421</v>
      </c>
    </row>
    <row r="538" spans="1:7" ht="15.75" x14ac:dyDescent="0.25">
      <c r="A538" s="474" t="s">
        <v>1207</v>
      </c>
      <c r="B538" s="152" t="s">
        <v>391</v>
      </c>
      <c r="C538" s="209">
        <v>1499</v>
      </c>
      <c r="D538" s="209">
        <v>82</v>
      </c>
      <c r="E538" s="209">
        <v>1417</v>
      </c>
      <c r="F538" s="209">
        <v>0</v>
      </c>
      <c r="G538" s="209">
        <v>1499</v>
      </c>
    </row>
    <row r="539" spans="1:7" ht="15.75" x14ac:dyDescent="0.25">
      <c r="A539" s="474" t="s">
        <v>1208</v>
      </c>
      <c r="B539" s="152" t="s">
        <v>392</v>
      </c>
      <c r="C539" s="209">
        <v>14489</v>
      </c>
      <c r="D539" s="209">
        <v>898</v>
      </c>
      <c r="E539" s="209">
        <v>13591</v>
      </c>
      <c r="F539" s="209">
        <v>0</v>
      </c>
      <c r="G539" s="209">
        <v>14489</v>
      </c>
    </row>
    <row r="540" spans="1:7" ht="15.75" x14ac:dyDescent="0.25">
      <c r="A540" s="474" t="s">
        <v>1209</v>
      </c>
      <c r="B540" s="152" t="s">
        <v>393</v>
      </c>
      <c r="C540" s="209">
        <v>53144</v>
      </c>
      <c r="D540" s="209">
        <v>4065</v>
      </c>
      <c r="E540" s="209">
        <v>49079</v>
      </c>
      <c r="F540" s="209">
        <v>0</v>
      </c>
      <c r="G540" s="209">
        <v>53144</v>
      </c>
    </row>
    <row r="541" spans="1:7" ht="15.75" x14ac:dyDescent="0.25">
      <c r="A541" s="474" t="s">
        <v>1210</v>
      </c>
      <c r="B541" s="152" t="s">
        <v>394</v>
      </c>
      <c r="C541" s="209">
        <v>1475</v>
      </c>
      <c r="D541" s="209">
        <v>48</v>
      </c>
      <c r="E541" s="209">
        <v>1427</v>
      </c>
      <c r="F541" s="209">
        <v>0</v>
      </c>
      <c r="G541" s="209">
        <v>1475</v>
      </c>
    </row>
    <row r="542" spans="1:7" ht="15.75" x14ac:dyDescent="0.25">
      <c r="A542" s="474" t="s">
        <v>1211</v>
      </c>
      <c r="B542" s="152" t="s">
        <v>395</v>
      </c>
      <c r="C542" s="209">
        <v>2212</v>
      </c>
      <c r="D542" s="209">
        <v>91</v>
      </c>
      <c r="E542" s="209">
        <v>2121</v>
      </c>
      <c r="F542" s="209">
        <v>0</v>
      </c>
      <c r="G542" s="209">
        <v>2212</v>
      </c>
    </row>
    <row r="543" spans="1:7" ht="15.75" x14ac:dyDescent="0.25">
      <c r="A543" s="474" t="s">
        <v>1212</v>
      </c>
      <c r="B543" s="152" t="s">
        <v>396</v>
      </c>
      <c r="C543" s="209">
        <v>17470</v>
      </c>
      <c r="D543" s="209">
        <v>586</v>
      </c>
      <c r="E543" s="209">
        <v>16884</v>
      </c>
      <c r="F543" s="209">
        <v>6</v>
      </c>
      <c r="G543" s="209">
        <v>17464</v>
      </c>
    </row>
    <row r="544" spans="1:7" ht="15.75" x14ac:dyDescent="0.25">
      <c r="A544" s="474" t="s">
        <v>1213</v>
      </c>
      <c r="B544" s="152" t="s">
        <v>397</v>
      </c>
      <c r="C544" s="209">
        <v>9510</v>
      </c>
      <c r="D544" s="209">
        <v>164</v>
      </c>
      <c r="E544" s="209">
        <v>9346</v>
      </c>
      <c r="F544" s="209">
        <v>0</v>
      </c>
      <c r="G544" s="209">
        <v>9510</v>
      </c>
    </row>
    <row r="545" spans="1:7" ht="15.75" x14ac:dyDescent="0.25">
      <c r="A545" s="474" t="s">
        <v>1214</v>
      </c>
      <c r="B545" s="152" t="s">
        <v>398</v>
      </c>
      <c r="C545" s="209">
        <v>266076</v>
      </c>
      <c r="D545" s="209">
        <v>21307</v>
      </c>
      <c r="E545" s="209">
        <v>244769</v>
      </c>
      <c r="F545" s="209">
        <v>407</v>
      </c>
      <c r="G545" s="209">
        <v>265669</v>
      </c>
    </row>
    <row r="546" spans="1:7" ht="15.75" x14ac:dyDescent="0.25">
      <c r="A546" s="474" t="s">
        <v>1215</v>
      </c>
      <c r="B546" s="152" t="s">
        <v>399</v>
      </c>
      <c r="C546" s="209">
        <v>18865</v>
      </c>
      <c r="D546" s="209">
        <v>1632</v>
      </c>
      <c r="E546" s="209">
        <v>17233</v>
      </c>
      <c r="F546" s="209">
        <v>0</v>
      </c>
      <c r="G546" s="209">
        <v>18865</v>
      </c>
    </row>
    <row r="547" spans="1:7" ht="15.75" x14ac:dyDescent="0.25">
      <c r="A547" s="474" t="s">
        <v>1216</v>
      </c>
      <c r="B547" s="152" t="s">
        <v>400</v>
      </c>
      <c r="C547" s="209">
        <v>5074</v>
      </c>
      <c r="D547" s="209">
        <v>110</v>
      </c>
      <c r="E547" s="209">
        <v>4964</v>
      </c>
      <c r="F547" s="209">
        <v>0</v>
      </c>
      <c r="G547" s="209">
        <v>5074</v>
      </c>
    </row>
    <row r="548" spans="1:7" ht="15.75" x14ac:dyDescent="0.25">
      <c r="A548" s="474" t="s">
        <v>1217</v>
      </c>
      <c r="B548" s="152" t="s">
        <v>401</v>
      </c>
      <c r="C548" s="209">
        <v>25455</v>
      </c>
      <c r="D548" s="209">
        <v>1971</v>
      </c>
      <c r="E548" s="209">
        <v>23484</v>
      </c>
      <c r="F548" s="209">
        <v>0</v>
      </c>
      <c r="G548" s="209">
        <v>25455</v>
      </c>
    </row>
    <row r="549" spans="1:7" ht="15.75" x14ac:dyDescent="0.25">
      <c r="A549" s="474" t="s">
        <v>1218</v>
      </c>
      <c r="B549" s="152" t="s">
        <v>402</v>
      </c>
      <c r="C549" s="209">
        <v>6858</v>
      </c>
      <c r="D549" s="209">
        <v>153</v>
      </c>
      <c r="E549" s="209">
        <v>6705</v>
      </c>
      <c r="F549" s="209">
        <v>0</v>
      </c>
      <c r="G549" s="209">
        <v>6858</v>
      </c>
    </row>
    <row r="550" spans="1:7" ht="15.75" x14ac:dyDescent="0.25">
      <c r="A550" s="474" t="s">
        <v>1219</v>
      </c>
      <c r="B550" s="152" t="s">
        <v>143</v>
      </c>
      <c r="C550" s="209">
        <v>276490</v>
      </c>
      <c r="D550" s="209">
        <v>5996</v>
      </c>
      <c r="E550" s="209">
        <v>270494</v>
      </c>
      <c r="F550" s="209">
        <v>604</v>
      </c>
      <c r="G550" s="209">
        <v>275886</v>
      </c>
    </row>
    <row r="551" spans="1:7" ht="15.75" x14ac:dyDescent="0.25">
      <c r="A551" s="474"/>
      <c r="B551" s="152"/>
      <c r="C551" s="209"/>
      <c r="D551" s="209"/>
      <c r="E551" s="209"/>
      <c r="F551" s="209"/>
      <c r="G551" s="209"/>
    </row>
    <row r="552" spans="1:7" ht="15.75" x14ac:dyDescent="0.25">
      <c r="A552" s="474" t="s">
        <v>516</v>
      </c>
      <c r="B552" s="206" t="s">
        <v>516</v>
      </c>
      <c r="C552" s="209" t="s">
        <v>516</v>
      </c>
      <c r="D552" s="209" t="s">
        <v>516</v>
      </c>
      <c r="E552" s="209" t="s">
        <v>516</v>
      </c>
      <c r="F552" s="209" t="s">
        <v>516</v>
      </c>
      <c r="G552" s="209" t="s">
        <v>516</v>
      </c>
    </row>
    <row r="553" spans="1:7" ht="15.75" x14ac:dyDescent="0.25">
      <c r="A553" s="474" t="s">
        <v>1220</v>
      </c>
      <c r="B553" s="206" t="s">
        <v>570</v>
      </c>
      <c r="C553" s="207">
        <v>673028</v>
      </c>
      <c r="D553" s="207">
        <v>70933</v>
      </c>
      <c r="E553" s="207">
        <v>602095</v>
      </c>
      <c r="F553" s="208">
        <v>3155</v>
      </c>
      <c r="G553" s="208">
        <v>669873</v>
      </c>
    </row>
    <row r="554" spans="1:7" ht="15.75" x14ac:dyDescent="0.25">
      <c r="A554" s="474" t="s">
        <v>1221</v>
      </c>
      <c r="B554" s="152" t="s">
        <v>404</v>
      </c>
      <c r="C554" s="209">
        <v>16246</v>
      </c>
      <c r="D554" s="209">
        <v>2739</v>
      </c>
      <c r="E554" s="209">
        <v>13507</v>
      </c>
      <c r="F554" s="209">
        <v>0</v>
      </c>
      <c r="G554" s="209">
        <v>16246</v>
      </c>
    </row>
    <row r="555" spans="1:7" ht="15.75" x14ac:dyDescent="0.25">
      <c r="A555" s="474" t="s">
        <v>1222</v>
      </c>
      <c r="B555" s="152" t="s">
        <v>405</v>
      </c>
      <c r="C555" s="209">
        <v>19342</v>
      </c>
      <c r="D555" s="209">
        <v>2044</v>
      </c>
      <c r="E555" s="209">
        <v>17298</v>
      </c>
      <c r="F555" s="209">
        <v>158</v>
      </c>
      <c r="G555" s="209">
        <v>19184</v>
      </c>
    </row>
    <row r="556" spans="1:7" ht="15.75" x14ac:dyDescent="0.25">
      <c r="A556" s="474" t="s">
        <v>1223</v>
      </c>
      <c r="B556" s="152" t="s">
        <v>406</v>
      </c>
      <c r="C556" s="209">
        <v>5602</v>
      </c>
      <c r="D556" s="209">
        <v>2714</v>
      </c>
      <c r="E556" s="209">
        <v>2888</v>
      </c>
      <c r="F556" s="209">
        <v>0</v>
      </c>
      <c r="G556" s="209">
        <v>5602</v>
      </c>
    </row>
    <row r="557" spans="1:7" ht="15.75" x14ac:dyDescent="0.25">
      <c r="A557" s="474" t="s">
        <v>1224</v>
      </c>
      <c r="B557" s="152" t="s">
        <v>407</v>
      </c>
      <c r="C557" s="209">
        <v>4662</v>
      </c>
      <c r="D557" s="209">
        <v>945</v>
      </c>
      <c r="E557" s="209">
        <v>3717</v>
      </c>
      <c r="F557" s="209">
        <v>0</v>
      </c>
      <c r="G557" s="209">
        <v>4662</v>
      </c>
    </row>
    <row r="558" spans="1:7" ht="15.75" x14ac:dyDescent="0.25">
      <c r="A558" s="474" t="s">
        <v>1225</v>
      </c>
      <c r="B558" s="152" t="s">
        <v>408</v>
      </c>
      <c r="C558" s="209">
        <v>2574</v>
      </c>
      <c r="D558" s="209">
        <v>319</v>
      </c>
      <c r="E558" s="209">
        <v>2255</v>
      </c>
      <c r="F558" s="209">
        <v>0</v>
      </c>
      <c r="G558" s="209">
        <v>2574</v>
      </c>
    </row>
    <row r="559" spans="1:7" ht="15.75" x14ac:dyDescent="0.25">
      <c r="A559" s="474" t="s">
        <v>1226</v>
      </c>
      <c r="B559" s="152" t="s">
        <v>409</v>
      </c>
      <c r="C559" s="209">
        <v>5993</v>
      </c>
      <c r="D559" s="209">
        <v>367</v>
      </c>
      <c r="E559" s="209">
        <v>5626</v>
      </c>
      <c r="F559" s="209">
        <v>0</v>
      </c>
      <c r="G559" s="209">
        <v>5993</v>
      </c>
    </row>
    <row r="560" spans="1:7" ht="15.75" x14ac:dyDescent="0.25">
      <c r="A560" s="474" t="s">
        <v>1227</v>
      </c>
      <c r="B560" s="152" t="s">
        <v>410</v>
      </c>
      <c r="C560" s="209">
        <v>3130</v>
      </c>
      <c r="D560" s="209">
        <v>138</v>
      </c>
      <c r="E560" s="209">
        <v>2992</v>
      </c>
      <c r="F560" s="209">
        <v>0</v>
      </c>
      <c r="G560" s="209">
        <v>3130</v>
      </c>
    </row>
    <row r="561" spans="1:7" ht="15.75" x14ac:dyDescent="0.25">
      <c r="A561" s="474" t="s">
        <v>1228</v>
      </c>
      <c r="B561" s="152" t="s">
        <v>719</v>
      </c>
      <c r="C561" s="209">
        <v>24298</v>
      </c>
      <c r="D561" s="209">
        <v>3738</v>
      </c>
      <c r="E561" s="209">
        <v>20560</v>
      </c>
      <c r="F561" s="209">
        <v>0</v>
      </c>
      <c r="G561" s="209">
        <v>24298</v>
      </c>
    </row>
    <row r="562" spans="1:7" ht="15.75" x14ac:dyDescent="0.25">
      <c r="A562" s="474" t="s">
        <v>1229</v>
      </c>
      <c r="B562" s="152" t="s">
        <v>412</v>
      </c>
      <c r="C562" s="209">
        <v>258</v>
      </c>
      <c r="D562" s="209">
        <v>28</v>
      </c>
      <c r="E562" s="209">
        <v>230</v>
      </c>
      <c r="F562" s="209">
        <v>0</v>
      </c>
      <c r="G562" s="209">
        <v>258</v>
      </c>
    </row>
    <row r="563" spans="1:7" ht="15.75" x14ac:dyDescent="0.25">
      <c r="A563" s="474" t="s">
        <v>1230</v>
      </c>
      <c r="B563" s="152" t="s">
        <v>413</v>
      </c>
      <c r="C563" s="209">
        <v>253</v>
      </c>
      <c r="D563" s="209">
        <v>-1</v>
      </c>
      <c r="E563" s="209">
        <v>254</v>
      </c>
      <c r="F563" s="209">
        <v>0</v>
      </c>
      <c r="G563" s="209">
        <v>253</v>
      </c>
    </row>
    <row r="564" spans="1:7" ht="15.75" x14ac:dyDescent="0.25">
      <c r="A564" s="474" t="s">
        <v>1231</v>
      </c>
      <c r="B564" s="152" t="s">
        <v>414</v>
      </c>
      <c r="C564" s="209">
        <v>5950</v>
      </c>
      <c r="D564" s="209">
        <v>935</v>
      </c>
      <c r="E564" s="209">
        <v>5015</v>
      </c>
      <c r="F564" s="209">
        <v>0</v>
      </c>
      <c r="G564" s="209">
        <v>5950</v>
      </c>
    </row>
    <row r="565" spans="1:7" ht="15.75" x14ac:dyDescent="0.25">
      <c r="A565" s="474" t="s">
        <v>1232</v>
      </c>
      <c r="B565" s="152" t="s">
        <v>415</v>
      </c>
      <c r="C565" s="209">
        <v>1380</v>
      </c>
      <c r="D565" s="209">
        <v>149</v>
      </c>
      <c r="E565" s="209">
        <v>1231</v>
      </c>
      <c r="F565" s="209">
        <v>0</v>
      </c>
      <c r="G565" s="209">
        <v>1380</v>
      </c>
    </row>
    <row r="566" spans="1:7" ht="15.75" x14ac:dyDescent="0.25">
      <c r="A566" s="474" t="s">
        <v>1233</v>
      </c>
      <c r="B566" s="152" t="s">
        <v>416</v>
      </c>
      <c r="C566" s="209">
        <v>105586</v>
      </c>
      <c r="D566" s="209">
        <v>8164</v>
      </c>
      <c r="E566" s="209">
        <v>97422</v>
      </c>
      <c r="F566" s="209">
        <v>0</v>
      </c>
      <c r="G566" s="209">
        <v>105586</v>
      </c>
    </row>
    <row r="567" spans="1:7" ht="15.75" x14ac:dyDescent="0.25">
      <c r="A567" s="474" t="s">
        <v>1234</v>
      </c>
      <c r="B567" s="152" t="s">
        <v>417</v>
      </c>
      <c r="C567" s="209">
        <v>15791</v>
      </c>
      <c r="D567" s="209">
        <v>1566</v>
      </c>
      <c r="E567" s="209">
        <v>14225</v>
      </c>
      <c r="F567" s="209">
        <v>0</v>
      </c>
      <c r="G567" s="209">
        <v>15791</v>
      </c>
    </row>
    <row r="568" spans="1:7" ht="15.75" x14ac:dyDescent="0.25">
      <c r="A568" s="474" t="s">
        <v>1235</v>
      </c>
      <c r="B568" s="152" t="s">
        <v>418</v>
      </c>
      <c r="C568" s="209">
        <v>3865</v>
      </c>
      <c r="D568" s="209">
        <v>48</v>
      </c>
      <c r="E568" s="209">
        <v>3817</v>
      </c>
      <c r="F568" s="209">
        <v>0</v>
      </c>
      <c r="G568" s="209">
        <v>3865</v>
      </c>
    </row>
    <row r="569" spans="1:7" ht="15.75" x14ac:dyDescent="0.25">
      <c r="A569" s="474" t="s">
        <v>1236</v>
      </c>
      <c r="B569" s="152" t="s">
        <v>419</v>
      </c>
      <c r="C569" s="209">
        <v>2088</v>
      </c>
      <c r="D569" s="209">
        <v>526</v>
      </c>
      <c r="E569" s="209">
        <v>1562</v>
      </c>
      <c r="F569" s="209">
        <v>0</v>
      </c>
      <c r="G569" s="209">
        <v>2088</v>
      </c>
    </row>
    <row r="570" spans="1:7" ht="15.75" x14ac:dyDescent="0.25">
      <c r="A570" s="474" t="s">
        <v>1237</v>
      </c>
      <c r="B570" s="152" t="s">
        <v>420</v>
      </c>
      <c r="C570" s="209">
        <v>42828</v>
      </c>
      <c r="D570" s="209">
        <v>8954</v>
      </c>
      <c r="E570" s="209">
        <v>33874</v>
      </c>
      <c r="F570" s="209">
        <v>0</v>
      </c>
      <c r="G570" s="209">
        <v>42828</v>
      </c>
    </row>
    <row r="571" spans="1:7" ht="15.75" x14ac:dyDescent="0.25">
      <c r="A571" s="474" t="s">
        <v>1238</v>
      </c>
      <c r="B571" s="152" t="s">
        <v>521</v>
      </c>
      <c r="C571" s="209">
        <v>413182</v>
      </c>
      <c r="D571" s="209">
        <v>37560</v>
      </c>
      <c r="E571" s="209">
        <v>375622</v>
      </c>
      <c r="F571" s="209">
        <v>2997</v>
      </c>
      <c r="G571" s="209">
        <v>410185</v>
      </c>
    </row>
    <row r="572" spans="1:7" ht="15.75" x14ac:dyDescent="0.25">
      <c r="A572" s="474"/>
      <c r="B572" s="152"/>
      <c r="C572" s="209"/>
      <c r="D572" s="209"/>
      <c r="E572" s="209"/>
      <c r="F572" s="209"/>
      <c r="G572" s="209"/>
    </row>
    <row r="573" spans="1:7" ht="15.75" x14ac:dyDescent="0.25">
      <c r="A573" s="474" t="s">
        <v>516</v>
      </c>
      <c r="B573" s="211" t="s">
        <v>516</v>
      </c>
      <c r="C573" s="209" t="s">
        <v>516</v>
      </c>
      <c r="D573" s="209" t="s">
        <v>516</v>
      </c>
      <c r="E573" s="209" t="s">
        <v>516</v>
      </c>
      <c r="F573" s="209" t="s">
        <v>516</v>
      </c>
      <c r="G573" s="209" t="s">
        <v>516</v>
      </c>
    </row>
    <row r="574" spans="1:7" ht="15.75" x14ac:dyDescent="0.25">
      <c r="A574" s="474" t="s">
        <v>1239</v>
      </c>
      <c r="B574" s="206" t="s">
        <v>571</v>
      </c>
      <c r="C574" s="207">
        <v>72981</v>
      </c>
      <c r="D574" s="207">
        <v>-1383</v>
      </c>
      <c r="E574" s="207">
        <v>74364</v>
      </c>
      <c r="F574" s="208">
        <v>481</v>
      </c>
      <c r="G574" s="208">
        <v>72500</v>
      </c>
    </row>
    <row r="575" spans="1:7" ht="15.75" x14ac:dyDescent="0.25">
      <c r="A575" s="474" t="s">
        <v>1240</v>
      </c>
      <c r="B575" s="152" t="s">
        <v>422</v>
      </c>
      <c r="C575" s="209">
        <v>1553</v>
      </c>
      <c r="D575" s="209">
        <v>-24</v>
      </c>
      <c r="E575" s="209">
        <v>1577</v>
      </c>
      <c r="F575" s="209">
        <v>0</v>
      </c>
      <c r="G575" s="209">
        <v>1553</v>
      </c>
    </row>
    <row r="576" spans="1:7" ht="15.75" x14ac:dyDescent="0.25">
      <c r="A576" s="474" t="s">
        <v>1241</v>
      </c>
      <c r="B576" s="152" t="s">
        <v>423</v>
      </c>
      <c r="C576" s="209">
        <v>1339</v>
      </c>
      <c r="D576" s="209">
        <v>-64</v>
      </c>
      <c r="E576" s="209">
        <v>1403</v>
      </c>
      <c r="F576" s="209">
        <v>0</v>
      </c>
      <c r="G576" s="209">
        <v>1339</v>
      </c>
    </row>
    <row r="577" spans="1:7" ht="15.75" x14ac:dyDescent="0.25">
      <c r="A577" s="474" t="s">
        <v>1242</v>
      </c>
      <c r="B577" s="152" t="s">
        <v>424</v>
      </c>
      <c r="C577" s="209">
        <v>10649</v>
      </c>
      <c r="D577" s="209">
        <v>91</v>
      </c>
      <c r="E577" s="209">
        <v>10558</v>
      </c>
      <c r="F577" s="209">
        <v>0</v>
      </c>
      <c r="G577" s="209">
        <v>10649</v>
      </c>
    </row>
    <row r="578" spans="1:7" ht="15.75" x14ac:dyDescent="0.25">
      <c r="A578" s="474" t="s">
        <v>1243</v>
      </c>
      <c r="B578" s="152" t="s">
        <v>425</v>
      </c>
      <c r="C578" s="209">
        <v>871</v>
      </c>
      <c r="D578" s="209">
        <v>-41</v>
      </c>
      <c r="E578" s="209">
        <v>912</v>
      </c>
      <c r="F578" s="209">
        <v>0</v>
      </c>
      <c r="G578" s="209">
        <v>871</v>
      </c>
    </row>
    <row r="579" spans="1:7" ht="15.75" x14ac:dyDescent="0.25">
      <c r="A579" s="474" t="s">
        <v>1244</v>
      </c>
      <c r="B579" s="152" t="s">
        <v>426</v>
      </c>
      <c r="C579" s="209">
        <v>712</v>
      </c>
      <c r="D579" s="209">
        <v>11</v>
      </c>
      <c r="E579" s="209">
        <v>701</v>
      </c>
      <c r="F579" s="209">
        <v>0</v>
      </c>
      <c r="G579" s="209">
        <v>712</v>
      </c>
    </row>
    <row r="580" spans="1:7" ht="15.75" x14ac:dyDescent="0.25">
      <c r="A580" s="474" t="s">
        <v>1245</v>
      </c>
      <c r="B580" s="152" t="s">
        <v>143</v>
      </c>
      <c r="C580" s="209">
        <v>57857</v>
      </c>
      <c r="D580" s="209">
        <v>-1356</v>
      </c>
      <c r="E580" s="209">
        <v>59213</v>
      </c>
      <c r="F580" s="209">
        <v>481</v>
      </c>
      <c r="G580" s="209">
        <v>57376</v>
      </c>
    </row>
    <row r="581" spans="1:7" ht="15.75" x14ac:dyDescent="0.25">
      <c r="A581" s="474"/>
      <c r="B581" s="152"/>
      <c r="C581" s="209"/>
      <c r="D581" s="209"/>
      <c r="E581" s="209"/>
      <c r="F581" s="209"/>
      <c r="G581" s="209"/>
    </row>
    <row r="582" spans="1:7" ht="15.75" x14ac:dyDescent="0.25">
      <c r="A582" s="474" t="s">
        <v>516</v>
      </c>
      <c r="B582" s="206" t="s">
        <v>516</v>
      </c>
      <c r="C582" s="209" t="s">
        <v>516</v>
      </c>
      <c r="D582" s="209" t="s">
        <v>516</v>
      </c>
      <c r="E582" s="209" t="s">
        <v>516</v>
      </c>
      <c r="F582" s="209" t="s">
        <v>516</v>
      </c>
      <c r="G582" s="209" t="s">
        <v>516</v>
      </c>
    </row>
    <row r="583" spans="1:7" ht="15.75" x14ac:dyDescent="0.25">
      <c r="A583" s="474" t="s">
        <v>1246</v>
      </c>
      <c r="B583" s="206" t="s">
        <v>572</v>
      </c>
      <c r="C583" s="207">
        <v>238742</v>
      </c>
      <c r="D583" s="207">
        <v>48703</v>
      </c>
      <c r="E583" s="207">
        <v>190039</v>
      </c>
      <c r="F583" s="208">
        <v>156</v>
      </c>
      <c r="G583" s="208">
        <v>238586</v>
      </c>
    </row>
    <row r="584" spans="1:7" ht="15.75" x14ac:dyDescent="0.25">
      <c r="A584" s="474" t="s">
        <v>1247</v>
      </c>
      <c r="B584" s="152" t="s">
        <v>720</v>
      </c>
      <c r="C584" s="209">
        <v>0</v>
      </c>
      <c r="D584" s="209">
        <v>-580</v>
      </c>
      <c r="E584" s="209">
        <v>580</v>
      </c>
      <c r="F584" s="209">
        <v>0</v>
      </c>
      <c r="G584" s="209">
        <v>0</v>
      </c>
    </row>
    <row r="585" spans="1:7" ht="15.75" x14ac:dyDescent="0.25">
      <c r="A585" s="474" t="s">
        <v>1248</v>
      </c>
      <c r="B585" s="152" t="s">
        <v>125</v>
      </c>
      <c r="C585" s="209">
        <v>2</v>
      </c>
      <c r="D585" s="209">
        <v>2</v>
      </c>
      <c r="E585" s="209">
        <v>0</v>
      </c>
      <c r="F585" s="209">
        <v>0</v>
      </c>
      <c r="G585" s="209">
        <v>2</v>
      </c>
    </row>
    <row r="586" spans="1:7" ht="15.75" x14ac:dyDescent="0.25">
      <c r="A586" s="474" t="s">
        <v>1249</v>
      </c>
      <c r="B586" s="152" t="s">
        <v>428</v>
      </c>
      <c r="C586" s="209">
        <v>14021</v>
      </c>
      <c r="D586" s="209">
        <v>1046</v>
      </c>
      <c r="E586" s="209">
        <v>12975</v>
      </c>
      <c r="F586" s="209">
        <v>0</v>
      </c>
      <c r="G586" s="209">
        <v>14021</v>
      </c>
    </row>
    <row r="587" spans="1:7" ht="15.75" x14ac:dyDescent="0.25">
      <c r="A587" s="474" t="s">
        <v>1250</v>
      </c>
      <c r="B587" s="152" t="s">
        <v>429</v>
      </c>
      <c r="C587" s="209">
        <v>6713</v>
      </c>
      <c r="D587" s="209">
        <v>537</v>
      </c>
      <c r="E587" s="209">
        <v>6176</v>
      </c>
      <c r="F587" s="209">
        <v>0</v>
      </c>
      <c r="G587" s="209">
        <v>6713</v>
      </c>
    </row>
    <row r="588" spans="1:7" ht="15.75" x14ac:dyDescent="0.25">
      <c r="A588" s="474" t="s">
        <v>1251</v>
      </c>
      <c r="B588" s="152" t="s">
        <v>143</v>
      </c>
      <c r="C588" s="209">
        <v>218006</v>
      </c>
      <c r="D588" s="209">
        <v>47698</v>
      </c>
      <c r="E588" s="209">
        <v>170308</v>
      </c>
      <c r="F588" s="209">
        <v>156</v>
      </c>
      <c r="G588" s="209">
        <v>217850</v>
      </c>
    </row>
    <row r="589" spans="1:7" ht="15.75" x14ac:dyDescent="0.25">
      <c r="A589" s="474"/>
      <c r="B589" s="152"/>
      <c r="C589" s="209"/>
      <c r="D589" s="209"/>
      <c r="E589" s="209"/>
      <c r="F589" s="209"/>
      <c r="G589" s="209"/>
    </row>
    <row r="590" spans="1:7" ht="15.75" x14ac:dyDescent="0.25">
      <c r="A590" s="474" t="s">
        <v>516</v>
      </c>
      <c r="B590" s="204" t="s">
        <v>516</v>
      </c>
      <c r="C590" s="209" t="s">
        <v>516</v>
      </c>
      <c r="D590" s="209" t="s">
        <v>516</v>
      </c>
      <c r="E590" s="209" t="s">
        <v>516</v>
      </c>
      <c r="F590" s="209" t="s">
        <v>516</v>
      </c>
      <c r="G590" s="209" t="s">
        <v>516</v>
      </c>
    </row>
    <row r="591" spans="1:7" ht="15.75" x14ac:dyDescent="0.25">
      <c r="A591" s="474" t="s">
        <v>1252</v>
      </c>
      <c r="B591" s="156" t="s">
        <v>573</v>
      </c>
      <c r="C591" s="207">
        <v>302432</v>
      </c>
      <c r="D591" s="207">
        <v>24643</v>
      </c>
      <c r="E591" s="207">
        <v>277789</v>
      </c>
      <c r="F591" s="208">
        <v>138</v>
      </c>
      <c r="G591" s="208">
        <v>302294</v>
      </c>
    </row>
    <row r="592" spans="1:7" ht="15.75" x14ac:dyDescent="0.25">
      <c r="A592" s="474" t="s">
        <v>1253</v>
      </c>
      <c r="B592" s="152" t="s">
        <v>431</v>
      </c>
      <c r="C592" s="209">
        <v>43326</v>
      </c>
      <c r="D592" s="209">
        <v>1736</v>
      </c>
      <c r="E592" s="209">
        <v>41590</v>
      </c>
      <c r="F592" s="209">
        <v>52</v>
      </c>
      <c r="G592" s="209">
        <v>43274</v>
      </c>
    </row>
    <row r="593" spans="1:7" ht="15.75" x14ac:dyDescent="0.25">
      <c r="A593" s="474" t="s">
        <v>1254</v>
      </c>
      <c r="B593" s="152" t="s">
        <v>432</v>
      </c>
      <c r="C593" s="209">
        <v>185843</v>
      </c>
      <c r="D593" s="209">
        <v>21240</v>
      </c>
      <c r="E593" s="209">
        <v>164603</v>
      </c>
      <c r="F593" s="209">
        <v>6</v>
      </c>
      <c r="G593" s="209">
        <v>185837</v>
      </c>
    </row>
    <row r="594" spans="1:7" ht="15.75" x14ac:dyDescent="0.25">
      <c r="A594" s="474" t="s">
        <v>1255</v>
      </c>
      <c r="B594" s="152" t="s">
        <v>433</v>
      </c>
      <c r="C594" s="209">
        <v>634</v>
      </c>
      <c r="D594" s="209">
        <v>44</v>
      </c>
      <c r="E594" s="209">
        <v>590</v>
      </c>
      <c r="F594" s="209">
        <v>0</v>
      </c>
      <c r="G594" s="209">
        <v>634</v>
      </c>
    </row>
    <row r="595" spans="1:7" ht="15.75" x14ac:dyDescent="0.25">
      <c r="A595" s="474" t="s">
        <v>1256</v>
      </c>
      <c r="B595" s="152" t="s">
        <v>143</v>
      </c>
      <c r="C595" s="209">
        <v>72629</v>
      </c>
      <c r="D595" s="209">
        <v>1623</v>
      </c>
      <c r="E595" s="209">
        <v>71006</v>
      </c>
      <c r="F595" s="209">
        <v>80</v>
      </c>
      <c r="G595" s="209">
        <v>72549</v>
      </c>
    </row>
    <row r="596" spans="1:7" ht="15.75" x14ac:dyDescent="0.25">
      <c r="A596" s="474"/>
      <c r="B596" s="152"/>
      <c r="C596" s="209"/>
      <c r="D596" s="209"/>
      <c r="E596" s="209"/>
      <c r="F596" s="209"/>
      <c r="G596" s="209"/>
    </row>
    <row r="597" spans="1:7" ht="15.75" x14ac:dyDescent="0.25">
      <c r="A597" s="474" t="s">
        <v>516</v>
      </c>
      <c r="B597" s="204" t="s">
        <v>516</v>
      </c>
      <c r="C597" s="209" t="s">
        <v>516</v>
      </c>
      <c r="D597" s="209" t="s">
        <v>516</v>
      </c>
      <c r="E597" s="209" t="s">
        <v>516</v>
      </c>
      <c r="F597" s="209" t="s">
        <v>516</v>
      </c>
      <c r="G597" s="209" t="s">
        <v>516</v>
      </c>
    </row>
    <row r="598" spans="1:7" ht="15.75" x14ac:dyDescent="0.25">
      <c r="A598" s="474" t="s">
        <v>1257</v>
      </c>
      <c r="B598" s="206" t="s">
        <v>574</v>
      </c>
      <c r="C598" s="207">
        <v>174887</v>
      </c>
      <c r="D598" s="207">
        <v>23515</v>
      </c>
      <c r="E598" s="207">
        <v>151372</v>
      </c>
      <c r="F598" s="208">
        <v>4807</v>
      </c>
      <c r="G598" s="208">
        <v>170080</v>
      </c>
    </row>
    <row r="599" spans="1:7" ht="15.75" x14ac:dyDescent="0.25">
      <c r="A599" s="474" t="s">
        <v>1258</v>
      </c>
      <c r="B599" s="152" t="s">
        <v>435</v>
      </c>
      <c r="C599" s="209">
        <v>5849</v>
      </c>
      <c r="D599" s="209">
        <v>86</v>
      </c>
      <c r="E599" s="209">
        <v>5763</v>
      </c>
      <c r="F599" s="209">
        <v>0</v>
      </c>
      <c r="G599" s="209">
        <v>5849</v>
      </c>
    </row>
    <row r="600" spans="1:7" ht="15.75" x14ac:dyDescent="0.25">
      <c r="A600" s="474" t="s">
        <v>1259</v>
      </c>
      <c r="B600" s="152" t="s">
        <v>436</v>
      </c>
      <c r="C600" s="209">
        <v>521</v>
      </c>
      <c r="D600" s="209">
        <v>-12</v>
      </c>
      <c r="E600" s="209">
        <v>533</v>
      </c>
      <c r="F600" s="209">
        <v>0</v>
      </c>
      <c r="G600" s="209">
        <v>521</v>
      </c>
    </row>
    <row r="601" spans="1:7" ht="15.75" x14ac:dyDescent="0.25">
      <c r="A601" s="474" t="s">
        <v>1260</v>
      </c>
      <c r="B601" s="152" t="s">
        <v>437</v>
      </c>
      <c r="C601" s="209">
        <v>10186</v>
      </c>
      <c r="D601" s="209">
        <v>1360</v>
      </c>
      <c r="E601" s="209">
        <v>8826</v>
      </c>
      <c r="F601" s="209">
        <v>60</v>
      </c>
      <c r="G601" s="209">
        <v>10126</v>
      </c>
    </row>
    <row r="602" spans="1:7" ht="15.75" x14ac:dyDescent="0.25">
      <c r="A602" s="474" t="s">
        <v>1261</v>
      </c>
      <c r="B602" s="152" t="s">
        <v>143</v>
      </c>
      <c r="C602" s="209">
        <v>158331</v>
      </c>
      <c r="D602" s="209">
        <v>22081</v>
      </c>
      <c r="E602" s="209">
        <v>136250</v>
      </c>
      <c r="F602" s="209">
        <v>4747</v>
      </c>
      <c r="G602" s="209">
        <v>153584</v>
      </c>
    </row>
    <row r="603" spans="1:7" ht="15.75" x14ac:dyDescent="0.25">
      <c r="A603" s="474"/>
      <c r="B603" s="152"/>
      <c r="C603" s="209"/>
      <c r="D603" s="209"/>
      <c r="E603" s="209"/>
      <c r="F603" s="209"/>
      <c r="G603" s="209"/>
    </row>
    <row r="604" spans="1:7" ht="15.75" x14ac:dyDescent="0.25">
      <c r="A604" s="474" t="s">
        <v>516</v>
      </c>
      <c r="B604" s="204" t="s">
        <v>516</v>
      </c>
      <c r="C604" s="209" t="s">
        <v>516</v>
      </c>
      <c r="D604" s="209" t="s">
        <v>516</v>
      </c>
      <c r="E604" s="209" t="s">
        <v>516</v>
      </c>
      <c r="F604" s="209" t="s">
        <v>516</v>
      </c>
      <c r="G604" s="209" t="s">
        <v>516</v>
      </c>
    </row>
    <row r="605" spans="1:7" ht="15.75" x14ac:dyDescent="0.25">
      <c r="A605" s="474" t="s">
        <v>1262</v>
      </c>
      <c r="B605" s="206" t="s">
        <v>575</v>
      </c>
      <c r="C605" s="207">
        <v>417442</v>
      </c>
      <c r="D605" s="207">
        <v>37994</v>
      </c>
      <c r="E605" s="207">
        <v>379448</v>
      </c>
      <c r="F605" s="208">
        <v>6</v>
      </c>
      <c r="G605" s="208">
        <v>417436</v>
      </c>
    </row>
    <row r="606" spans="1:7" ht="15.75" x14ac:dyDescent="0.25">
      <c r="A606" s="474" t="s">
        <v>1263</v>
      </c>
      <c r="B606" s="152" t="s">
        <v>242</v>
      </c>
      <c r="C606" s="209">
        <v>4562</v>
      </c>
      <c r="D606" s="209">
        <v>72</v>
      </c>
      <c r="E606" s="209">
        <v>4490</v>
      </c>
      <c r="F606" s="209">
        <v>0</v>
      </c>
      <c r="G606" s="209">
        <v>4562</v>
      </c>
    </row>
    <row r="607" spans="1:7" ht="15.75" x14ac:dyDescent="0.25">
      <c r="A607" s="474" t="s">
        <v>1264</v>
      </c>
      <c r="B607" s="152" t="s">
        <v>439</v>
      </c>
      <c r="C607" s="209">
        <v>70631</v>
      </c>
      <c r="D607" s="209">
        <v>13274</v>
      </c>
      <c r="E607" s="209">
        <v>57357</v>
      </c>
      <c r="F607" s="209">
        <v>0</v>
      </c>
      <c r="G607" s="209">
        <v>70631</v>
      </c>
    </row>
    <row r="608" spans="1:7" ht="15.75" x14ac:dyDescent="0.25">
      <c r="A608" s="474" t="s">
        <v>1265</v>
      </c>
      <c r="B608" s="152" t="s">
        <v>440</v>
      </c>
      <c r="C608" s="209">
        <v>55832</v>
      </c>
      <c r="D608" s="209">
        <v>3915</v>
      </c>
      <c r="E608" s="209">
        <v>51917</v>
      </c>
      <c r="F608" s="209">
        <v>6</v>
      </c>
      <c r="G608" s="209">
        <v>55826</v>
      </c>
    </row>
    <row r="609" spans="1:7" ht="15.75" x14ac:dyDescent="0.25">
      <c r="A609" s="474" t="s">
        <v>1266</v>
      </c>
      <c r="B609" s="152" t="s">
        <v>441</v>
      </c>
      <c r="C609" s="209">
        <v>22781</v>
      </c>
      <c r="D609" s="209">
        <v>2033</v>
      </c>
      <c r="E609" s="209">
        <v>20748</v>
      </c>
      <c r="F609" s="209">
        <v>0</v>
      </c>
      <c r="G609" s="209">
        <v>22781</v>
      </c>
    </row>
    <row r="610" spans="1:7" ht="15.75" x14ac:dyDescent="0.25">
      <c r="A610" s="474" t="s">
        <v>1267</v>
      </c>
      <c r="B610" s="152" t="s">
        <v>143</v>
      </c>
      <c r="C610" s="209">
        <v>263636</v>
      </c>
      <c r="D610" s="209">
        <v>18700</v>
      </c>
      <c r="E610" s="209">
        <v>244936</v>
      </c>
      <c r="F610" s="213">
        <v>0</v>
      </c>
      <c r="G610" s="213">
        <v>263636</v>
      </c>
    </row>
    <row r="611" spans="1:7" ht="15.75" x14ac:dyDescent="0.25">
      <c r="A611" s="474"/>
      <c r="B611" s="152"/>
      <c r="C611" s="209"/>
      <c r="D611" s="209"/>
      <c r="E611" s="209"/>
      <c r="F611" s="213"/>
      <c r="G611" s="213"/>
    </row>
    <row r="612" spans="1:7" ht="15.75" x14ac:dyDescent="0.25">
      <c r="A612" s="474" t="s">
        <v>516</v>
      </c>
      <c r="B612" s="204" t="s">
        <v>516</v>
      </c>
      <c r="C612" s="209" t="s">
        <v>516</v>
      </c>
      <c r="D612" s="209" t="s">
        <v>516</v>
      </c>
      <c r="E612" s="209" t="s">
        <v>516</v>
      </c>
      <c r="F612" s="209" t="s">
        <v>516</v>
      </c>
      <c r="G612" s="209" t="s">
        <v>516</v>
      </c>
    </row>
    <row r="613" spans="1:7" ht="15.75" x14ac:dyDescent="0.25">
      <c r="A613" s="474" t="s">
        <v>1268</v>
      </c>
      <c r="B613" s="206" t="s">
        <v>576</v>
      </c>
      <c r="C613" s="207">
        <v>463560</v>
      </c>
      <c r="D613" s="207">
        <v>40842</v>
      </c>
      <c r="E613" s="207">
        <v>422718</v>
      </c>
      <c r="F613" s="208">
        <v>138</v>
      </c>
      <c r="G613" s="208">
        <v>463422</v>
      </c>
    </row>
    <row r="614" spans="1:7" ht="15.75" x14ac:dyDescent="0.25">
      <c r="A614" s="474" t="s">
        <v>1269</v>
      </c>
      <c r="B614" s="152" t="s">
        <v>443</v>
      </c>
      <c r="C614" s="209">
        <v>44947</v>
      </c>
      <c r="D614" s="209">
        <v>3451</v>
      </c>
      <c r="E614" s="209">
        <v>41496</v>
      </c>
      <c r="F614" s="209">
        <v>0</v>
      </c>
      <c r="G614" s="209">
        <v>44947</v>
      </c>
    </row>
    <row r="615" spans="1:7" ht="15.75" x14ac:dyDescent="0.25">
      <c r="A615" s="474" t="s">
        <v>1270</v>
      </c>
      <c r="B615" s="152" t="s">
        <v>444</v>
      </c>
      <c r="C615" s="209">
        <v>29778</v>
      </c>
      <c r="D615" s="209">
        <v>3537</v>
      </c>
      <c r="E615" s="209">
        <v>26241</v>
      </c>
      <c r="F615" s="209">
        <v>6</v>
      </c>
      <c r="G615" s="209">
        <v>29772</v>
      </c>
    </row>
    <row r="616" spans="1:7" ht="15.75" x14ac:dyDescent="0.25">
      <c r="A616" s="474" t="s">
        <v>1271</v>
      </c>
      <c r="B616" s="152" t="s">
        <v>445</v>
      </c>
      <c r="C616" s="209">
        <v>16746</v>
      </c>
      <c r="D616" s="209">
        <v>2924</v>
      </c>
      <c r="E616" s="209">
        <v>13822</v>
      </c>
      <c r="F616" s="209">
        <v>0</v>
      </c>
      <c r="G616" s="209">
        <v>16746</v>
      </c>
    </row>
    <row r="617" spans="1:7" ht="15.75" x14ac:dyDescent="0.25">
      <c r="A617" s="474" t="s">
        <v>1272</v>
      </c>
      <c r="B617" s="152" t="s">
        <v>446</v>
      </c>
      <c r="C617" s="209">
        <v>15279</v>
      </c>
      <c r="D617" s="209">
        <v>1622</v>
      </c>
      <c r="E617" s="209">
        <v>13657</v>
      </c>
      <c r="F617" s="209">
        <v>0</v>
      </c>
      <c r="G617" s="209">
        <v>15279</v>
      </c>
    </row>
    <row r="618" spans="1:7" ht="15.75" x14ac:dyDescent="0.25">
      <c r="A618" s="474" t="s">
        <v>1273</v>
      </c>
      <c r="B618" s="152" t="s">
        <v>447</v>
      </c>
      <c r="C618" s="209">
        <v>39739</v>
      </c>
      <c r="D618" s="209">
        <v>6397</v>
      </c>
      <c r="E618" s="209">
        <v>33342</v>
      </c>
      <c r="F618" s="209">
        <v>0</v>
      </c>
      <c r="G618" s="209">
        <v>39739</v>
      </c>
    </row>
    <row r="619" spans="1:7" ht="15.75" x14ac:dyDescent="0.25">
      <c r="A619" s="474" t="s">
        <v>1274</v>
      </c>
      <c r="B619" s="152" t="s">
        <v>448</v>
      </c>
      <c r="C619" s="209">
        <v>59033</v>
      </c>
      <c r="D619" s="209">
        <v>5463</v>
      </c>
      <c r="E619" s="209">
        <v>53570</v>
      </c>
      <c r="F619" s="209">
        <v>39</v>
      </c>
      <c r="G619" s="209">
        <v>58994</v>
      </c>
    </row>
    <row r="620" spans="1:7" ht="15.75" x14ac:dyDescent="0.25">
      <c r="A620" s="474" t="s">
        <v>1275</v>
      </c>
      <c r="B620" s="152" t="s">
        <v>449</v>
      </c>
      <c r="C620" s="209">
        <v>37639</v>
      </c>
      <c r="D620" s="209">
        <v>4357</v>
      </c>
      <c r="E620" s="209">
        <v>33282</v>
      </c>
      <c r="F620" s="209">
        <v>0</v>
      </c>
      <c r="G620" s="209">
        <v>37639</v>
      </c>
    </row>
    <row r="621" spans="1:7" ht="15.75" x14ac:dyDescent="0.25">
      <c r="A621" s="474" t="s">
        <v>1276</v>
      </c>
      <c r="B621" s="152" t="s">
        <v>143</v>
      </c>
      <c r="C621" s="209">
        <v>220399</v>
      </c>
      <c r="D621" s="209">
        <v>13091</v>
      </c>
      <c r="E621" s="209">
        <v>207308</v>
      </c>
      <c r="F621" s="209">
        <v>93</v>
      </c>
      <c r="G621" s="209">
        <v>220306</v>
      </c>
    </row>
    <row r="622" spans="1:7" ht="15.75" x14ac:dyDescent="0.25">
      <c r="A622" s="474"/>
      <c r="B622" s="152"/>
      <c r="C622" s="209"/>
      <c r="D622" s="209"/>
      <c r="E622" s="209"/>
      <c r="F622" s="209"/>
      <c r="G622" s="209"/>
    </row>
    <row r="623" spans="1:7" ht="15.75" x14ac:dyDescent="0.25">
      <c r="A623" s="474" t="s">
        <v>516</v>
      </c>
      <c r="B623" s="204" t="s">
        <v>516</v>
      </c>
      <c r="C623" s="209" t="s">
        <v>516</v>
      </c>
      <c r="D623" s="209" t="s">
        <v>516</v>
      </c>
      <c r="E623" s="209" t="s">
        <v>516</v>
      </c>
      <c r="F623" s="209" t="s">
        <v>516</v>
      </c>
      <c r="G623" s="209" t="s">
        <v>516</v>
      </c>
    </row>
    <row r="624" spans="1:7" ht="15.75" x14ac:dyDescent="0.25">
      <c r="A624" s="474" t="s">
        <v>1277</v>
      </c>
      <c r="B624" s="206" t="s">
        <v>577</v>
      </c>
      <c r="C624" s="207">
        <v>124935</v>
      </c>
      <c r="D624" s="207">
        <v>31515</v>
      </c>
      <c r="E624" s="207">
        <v>93420</v>
      </c>
      <c r="F624" s="208">
        <v>8281</v>
      </c>
      <c r="G624" s="208">
        <v>116654</v>
      </c>
    </row>
    <row r="625" spans="1:7" ht="15.75" x14ac:dyDescent="0.25">
      <c r="A625" s="474" t="s">
        <v>1278</v>
      </c>
      <c r="B625" s="152" t="s">
        <v>451</v>
      </c>
      <c r="C625" s="209">
        <v>2499</v>
      </c>
      <c r="D625" s="209">
        <v>81</v>
      </c>
      <c r="E625" s="209">
        <v>2418</v>
      </c>
      <c r="F625" s="209">
        <v>0</v>
      </c>
      <c r="G625" s="209">
        <v>2499</v>
      </c>
    </row>
    <row r="626" spans="1:7" ht="15.75" x14ac:dyDescent="0.25">
      <c r="A626" s="474" t="s">
        <v>1279</v>
      </c>
      <c r="B626" s="152" t="s">
        <v>452</v>
      </c>
      <c r="C626" s="209">
        <v>1101</v>
      </c>
      <c r="D626" s="209">
        <v>113</v>
      </c>
      <c r="E626" s="209">
        <v>988</v>
      </c>
      <c r="F626" s="209">
        <v>0</v>
      </c>
      <c r="G626" s="209">
        <v>1101</v>
      </c>
    </row>
    <row r="627" spans="1:7" ht="15.75" x14ac:dyDescent="0.25">
      <c r="A627" s="474" t="s">
        <v>1280</v>
      </c>
      <c r="B627" s="152" t="s">
        <v>453</v>
      </c>
      <c r="C627" s="209">
        <v>721</v>
      </c>
      <c r="D627" s="209">
        <v>18</v>
      </c>
      <c r="E627" s="209">
        <v>703</v>
      </c>
      <c r="F627" s="209">
        <v>0</v>
      </c>
      <c r="G627" s="209">
        <v>721</v>
      </c>
    </row>
    <row r="628" spans="1:7" ht="15.75" x14ac:dyDescent="0.25">
      <c r="A628" s="474" t="s">
        <v>1281</v>
      </c>
      <c r="B628" s="152" t="s">
        <v>454</v>
      </c>
      <c r="C628" s="209">
        <v>818</v>
      </c>
      <c r="D628" s="209">
        <v>33</v>
      </c>
      <c r="E628" s="209">
        <v>785</v>
      </c>
      <c r="F628" s="209">
        <v>0</v>
      </c>
      <c r="G628" s="209">
        <v>818</v>
      </c>
    </row>
    <row r="629" spans="1:7" ht="15.75" x14ac:dyDescent="0.25">
      <c r="A629" s="474" t="s">
        <v>1282</v>
      </c>
      <c r="B629" s="152" t="s">
        <v>455</v>
      </c>
      <c r="C629" s="209">
        <v>9511</v>
      </c>
      <c r="D629" s="209">
        <v>2802</v>
      </c>
      <c r="E629" s="209">
        <v>6709</v>
      </c>
      <c r="F629" s="209">
        <v>0</v>
      </c>
      <c r="G629" s="209">
        <v>9511</v>
      </c>
    </row>
    <row r="630" spans="1:7" ht="15.75" x14ac:dyDescent="0.25">
      <c r="A630" s="474" t="s">
        <v>1283</v>
      </c>
      <c r="B630" s="152" t="s">
        <v>143</v>
      </c>
      <c r="C630" s="209">
        <v>110285</v>
      </c>
      <c r="D630" s="209">
        <v>28468</v>
      </c>
      <c r="E630" s="209">
        <v>81817</v>
      </c>
      <c r="F630" s="209">
        <v>8281</v>
      </c>
      <c r="G630" s="209">
        <v>102004</v>
      </c>
    </row>
    <row r="631" spans="1:7" ht="15.75" x14ac:dyDescent="0.25">
      <c r="A631" s="474"/>
      <c r="B631" s="152"/>
      <c r="C631" s="209"/>
      <c r="D631" s="209"/>
      <c r="E631" s="209"/>
      <c r="F631" s="209"/>
      <c r="G631" s="209"/>
    </row>
    <row r="632" spans="1:7" ht="15.75" x14ac:dyDescent="0.25">
      <c r="A632" s="474" t="s">
        <v>516</v>
      </c>
      <c r="B632" s="204" t="s">
        <v>516</v>
      </c>
      <c r="C632" s="209" t="s">
        <v>516</v>
      </c>
      <c r="D632" s="209" t="s">
        <v>516</v>
      </c>
      <c r="E632" s="209" t="s">
        <v>516</v>
      </c>
      <c r="F632" s="209" t="s">
        <v>516</v>
      </c>
      <c r="G632" s="209" t="s">
        <v>516</v>
      </c>
    </row>
    <row r="633" spans="1:7" ht="15.75" x14ac:dyDescent="0.25">
      <c r="A633" s="474" t="s">
        <v>1284</v>
      </c>
      <c r="B633" s="206" t="s">
        <v>578</v>
      </c>
      <c r="C633" s="207">
        <v>44879</v>
      </c>
      <c r="D633" s="207">
        <v>3328</v>
      </c>
      <c r="E633" s="207">
        <v>41551</v>
      </c>
      <c r="F633" s="208">
        <v>2062</v>
      </c>
      <c r="G633" s="208">
        <v>42817</v>
      </c>
    </row>
    <row r="634" spans="1:7" ht="15.75" x14ac:dyDescent="0.25">
      <c r="A634" s="474" t="s">
        <v>1285</v>
      </c>
      <c r="B634" s="152" t="s">
        <v>457</v>
      </c>
      <c r="C634" s="209">
        <v>689</v>
      </c>
      <c r="D634" s="209">
        <v>-23</v>
      </c>
      <c r="E634" s="209">
        <v>712</v>
      </c>
      <c r="F634" s="209">
        <v>0</v>
      </c>
      <c r="G634" s="209">
        <v>689</v>
      </c>
    </row>
    <row r="635" spans="1:7" ht="15.75" x14ac:dyDescent="0.25">
      <c r="A635" s="474" t="s">
        <v>1286</v>
      </c>
      <c r="B635" s="152" t="s">
        <v>458</v>
      </c>
      <c r="C635" s="209">
        <v>6837</v>
      </c>
      <c r="D635" s="209">
        <v>-13</v>
      </c>
      <c r="E635" s="209">
        <v>6850</v>
      </c>
      <c r="F635" s="209">
        <v>0</v>
      </c>
      <c r="G635" s="209">
        <v>6837</v>
      </c>
    </row>
    <row r="636" spans="1:7" ht="15.75" x14ac:dyDescent="0.25">
      <c r="A636" s="474" t="s">
        <v>1287</v>
      </c>
      <c r="B636" s="152" t="s">
        <v>143</v>
      </c>
      <c r="C636" s="209">
        <v>37353</v>
      </c>
      <c r="D636" s="209">
        <v>3364</v>
      </c>
      <c r="E636" s="209">
        <v>33989</v>
      </c>
      <c r="F636" s="209">
        <v>2062</v>
      </c>
      <c r="G636" s="209">
        <v>35291</v>
      </c>
    </row>
    <row r="637" spans="1:7" ht="15.75" x14ac:dyDescent="0.25">
      <c r="A637" s="474"/>
      <c r="B637" s="152"/>
      <c r="C637" s="209"/>
      <c r="D637" s="209"/>
      <c r="E637" s="209"/>
      <c r="F637" s="209"/>
      <c r="G637" s="209"/>
    </row>
    <row r="638" spans="1:7" ht="15.75" x14ac:dyDescent="0.25">
      <c r="A638" s="474" t="s">
        <v>516</v>
      </c>
      <c r="B638" s="204" t="s">
        <v>516</v>
      </c>
      <c r="C638" s="209" t="s">
        <v>516</v>
      </c>
      <c r="D638" s="209" t="s">
        <v>516</v>
      </c>
      <c r="E638" s="209" t="s">
        <v>516</v>
      </c>
      <c r="F638" s="209" t="s">
        <v>516</v>
      </c>
      <c r="G638" s="209" t="s">
        <v>516</v>
      </c>
    </row>
    <row r="639" spans="1:7" ht="15.75" x14ac:dyDescent="0.25">
      <c r="A639" s="474" t="s">
        <v>1288</v>
      </c>
      <c r="B639" s="206" t="s">
        <v>579</v>
      </c>
      <c r="C639" s="207">
        <v>22283</v>
      </c>
      <c r="D639" s="207">
        <v>-287</v>
      </c>
      <c r="E639" s="207">
        <v>22570</v>
      </c>
      <c r="F639" s="208">
        <v>2215</v>
      </c>
      <c r="G639" s="208">
        <v>20068</v>
      </c>
    </row>
    <row r="640" spans="1:7" ht="15.75" x14ac:dyDescent="0.25">
      <c r="A640" s="474" t="s">
        <v>1289</v>
      </c>
      <c r="B640" s="152" t="s">
        <v>460</v>
      </c>
      <c r="C640" s="209">
        <v>7025</v>
      </c>
      <c r="D640" s="209">
        <v>8</v>
      </c>
      <c r="E640" s="209">
        <v>7017</v>
      </c>
      <c r="F640" s="209">
        <v>0</v>
      </c>
      <c r="G640" s="209">
        <v>7025</v>
      </c>
    </row>
    <row r="641" spans="1:7" ht="15.75" x14ac:dyDescent="0.25">
      <c r="A641" s="474" t="s">
        <v>1290</v>
      </c>
      <c r="B641" s="152" t="s">
        <v>143</v>
      </c>
      <c r="C641" s="209">
        <v>15258</v>
      </c>
      <c r="D641" s="209">
        <v>-295</v>
      </c>
      <c r="E641" s="209">
        <v>15553</v>
      </c>
      <c r="F641" s="209">
        <v>2215</v>
      </c>
      <c r="G641" s="209">
        <v>13043</v>
      </c>
    </row>
    <row r="642" spans="1:7" ht="15.75" x14ac:dyDescent="0.25">
      <c r="A642" s="474"/>
      <c r="B642" s="152"/>
      <c r="C642" s="209"/>
      <c r="D642" s="209"/>
      <c r="E642" s="209"/>
      <c r="F642" s="209"/>
      <c r="G642" s="209"/>
    </row>
    <row r="643" spans="1:7" ht="15.75" x14ac:dyDescent="0.25">
      <c r="A643" s="474" t="s">
        <v>516</v>
      </c>
      <c r="B643" s="204" t="s">
        <v>516</v>
      </c>
      <c r="C643" s="209" t="s">
        <v>516</v>
      </c>
      <c r="D643" s="209" t="s">
        <v>516</v>
      </c>
      <c r="E643" s="209" t="s">
        <v>516</v>
      </c>
      <c r="F643" s="209" t="s">
        <v>516</v>
      </c>
      <c r="G643" s="209" t="s">
        <v>516</v>
      </c>
    </row>
    <row r="644" spans="1:7" ht="15.75" x14ac:dyDescent="0.25">
      <c r="A644" s="474" t="s">
        <v>1291</v>
      </c>
      <c r="B644" s="206" t="s">
        <v>580</v>
      </c>
      <c r="C644" s="207">
        <v>15867</v>
      </c>
      <c r="D644" s="207">
        <v>332</v>
      </c>
      <c r="E644" s="207">
        <v>15535</v>
      </c>
      <c r="F644" s="208">
        <v>5100</v>
      </c>
      <c r="G644" s="208">
        <v>10767</v>
      </c>
    </row>
    <row r="645" spans="1:7" ht="15.75" x14ac:dyDescent="0.25">
      <c r="A645" s="474" t="s">
        <v>1292</v>
      </c>
      <c r="B645" s="152" t="s">
        <v>462</v>
      </c>
      <c r="C645" s="209">
        <v>1813</v>
      </c>
      <c r="D645" s="209">
        <v>-84</v>
      </c>
      <c r="E645" s="209">
        <v>1897</v>
      </c>
      <c r="F645" s="209">
        <v>0</v>
      </c>
      <c r="G645" s="209">
        <v>1813</v>
      </c>
    </row>
    <row r="646" spans="1:7" ht="15.75" x14ac:dyDescent="0.25">
      <c r="A646" s="474" t="s">
        <v>1293</v>
      </c>
      <c r="B646" s="152" t="s">
        <v>463</v>
      </c>
      <c r="C646" s="209">
        <v>243</v>
      </c>
      <c r="D646" s="209">
        <v>-12</v>
      </c>
      <c r="E646" s="209">
        <v>255</v>
      </c>
      <c r="F646" s="209">
        <v>0</v>
      </c>
      <c r="G646" s="209">
        <v>243</v>
      </c>
    </row>
    <row r="647" spans="1:7" ht="15.75" x14ac:dyDescent="0.25">
      <c r="A647" s="474" t="s">
        <v>1294</v>
      </c>
      <c r="B647" s="152" t="s">
        <v>721</v>
      </c>
      <c r="C647" s="209">
        <v>350</v>
      </c>
      <c r="D647" s="209">
        <v>-57</v>
      </c>
      <c r="E647" s="209">
        <v>407</v>
      </c>
      <c r="F647" s="209">
        <v>0</v>
      </c>
      <c r="G647" s="209">
        <v>350</v>
      </c>
    </row>
    <row r="648" spans="1:7" ht="15.75" x14ac:dyDescent="0.25">
      <c r="A648" s="474" t="s">
        <v>1295</v>
      </c>
      <c r="B648" s="152" t="s">
        <v>521</v>
      </c>
      <c r="C648" s="209">
        <v>13461</v>
      </c>
      <c r="D648" s="209">
        <v>485</v>
      </c>
      <c r="E648" s="209">
        <v>12976</v>
      </c>
      <c r="F648" s="209">
        <v>5100</v>
      </c>
      <c r="G648" s="209">
        <v>8361</v>
      </c>
    </row>
    <row r="649" spans="1:7" ht="15.75" x14ac:dyDescent="0.25">
      <c r="A649" s="474"/>
      <c r="B649" s="152"/>
      <c r="C649" s="209"/>
      <c r="D649" s="209"/>
      <c r="E649" s="209"/>
      <c r="F649" s="209"/>
      <c r="G649" s="209"/>
    </row>
    <row r="650" spans="1:7" ht="15.75" x14ac:dyDescent="0.25">
      <c r="A650" s="474" t="s">
        <v>516</v>
      </c>
      <c r="B650" s="204" t="s">
        <v>516</v>
      </c>
      <c r="C650" s="209" t="s">
        <v>516</v>
      </c>
      <c r="D650" s="209" t="s">
        <v>516</v>
      </c>
      <c r="E650" s="209" t="s">
        <v>516</v>
      </c>
      <c r="F650" s="209" t="s">
        <v>516</v>
      </c>
      <c r="G650" s="209" t="s">
        <v>516</v>
      </c>
    </row>
    <row r="651" spans="1:7" ht="15.75" x14ac:dyDescent="0.25">
      <c r="A651" s="474" t="s">
        <v>1296</v>
      </c>
      <c r="B651" s="206" t="s">
        <v>581</v>
      </c>
      <c r="C651" s="207">
        <v>531062</v>
      </c>
      <c r="D651" s="207">
        <v>36469</v>
      </c>
      <c r="E651" s="207">
        <v>494593</v>
      </c>
      <c r="F651" s="208">
        <v>1902</v>
      </c>
      <c r="G651" s="208">
        <v>529160</v>
      </c>
    </row>
    <row r="652" spans="1:7" ht="15.75" x14ac:dyDescent="0.25">
      <c r="A652" s="474" t="s">
        <v>1297</v>
      </c>
      <c r="B652" s="152" t="s">
        <v>466</v>
      </c>
      <c r="C652" s="209">
        <v>66267</v>
      </c>
      <c r="D652" s="209">
        <v>5262</v>
      </c>
      <c r="E652" s="209">
        <v>61005</v>
      </c>
      <c r="F652" s="209">
        <v>30</v>
      </c>
      <c r="G652" s="209">
        <v>66237</v>
      </c>
    </row>
    <row r="653" spans="1:7" ht="15.75" x14ac:dyDescent="0.25">
      <c r="A653" s="474" t="s">
        <v>1298</v>
      </c>
      <c r="B653" s="152" t="s">
        <v>467</v>
      </c>
      <c r="C653" s="209">
        <v>4294</v>
      </c>
      <c r="D653" s="209">
        <v>47</v>
      </c>
      <c r="E653" s="209">
        <v>4247</v>
      </c>
      <c r="F653" s="209">
        <v>0</v>
      </c>
      <c r="G653" s="209">
        <v>4294</v>
      </c>
    </row>
    <row r="654" spans="1:7" ht="15.75" x14ac:dyDescent="0.25">
      <c r="A654" s="474" t="s">
        <v>1299</v>
      </c>
      <c r="B654" s="152" t="s">
        <v>468</v>
      </c>
      <c r="C654" s="209">
        <v>20774</v>
      </c>
      <c r="D654" s="209">
        <v>1454</v>
      </c>
      <c r="E654" s="209">
        <v>19320</v>
      </c>
      <c r="F654" s="209">
        <v>0</v>
      </c>
      <c r="G654" s="209">
        <v>20774</v>
      </c>
    </row>
    <row r="655" spans="1:7" ht="15.75" x14ac:dyDescent="0.25">
      <c r="A655" s="474" t="s">
        <v>1300</v>
      </c>
      <c r="B655" s="152" t="s">
        <v>469</v>
      </c>
      <c r="C655" s="209">
        <v>34106</v>
      </c>
      <c r="D655" s="209">
        <v>7075</v>
      </c>
      <c r="E655" s="209">
        <v>27031</v>
      </c>
      <c r="F655" s="209">
        <v>0</v>
      </c>
      <c r="G655" s="209">
        <v>34106</v>
      </c>
    </row>
    <row r="656" spans="1:7" ht="15.75" x14ac:dyDescent="0.25">
      <c r="A656" s="474" t="s">
        <v>1301</v>
      </c>
      <c r="B656" s="152" t="s">
        <v>470</v>
      </c>
      <c r="C656" s="209">
        <v>91007</v>
      </c>
      <c r="D656" s="209">
        <v>5825</v>
      </c>
      <c r="E656" s="209">
        <v>85182</v>
      </c>
      <c r="F656" s="209">
        <v>0</v>
      </c>
      <c r="G656" s="209">
        <v>91007</v>
      </c>
    </row>
    <row r="657" spans="1:7" ht="15.75" x14ac:dyDescent="0.25">
      <c r="A657" s="474" t="s">
        <v>1302</v>
      </c>
      <c r="B657" s="152" t="s">
        <v>471</v>
      </c>
      <c r="C657" s="209">
        <v>23319</v>
      </c>
      <c r="D657" s="209">
        <v>2569</v>
      </c>
      <c r="E657" s="209">
        <v>20750</v>
      </c>
      <c r="F657" s="209">
        <v>0</v>
      </c>
      <c r="G657" s="209">
        <v>23319</v>
      </c>
    </row>
    <row r="658" spans="1:7" ht="15.75" x14ac:dyDescent="0.25">
      <c r="A658" s="474" t="s">
        <v>1303</v>
      </c>
      <c r="B658" s="152" t="s">
        <v>124</v>
      </c>
      <c r="C658" s="209">
        <v>60</v>
      </c>
      <c r="D658" s="209">
        <v>0</v>
      </c>
      <c r="E658" s="209">
        <v>60</v>
      </c>
      <c r="F658" s="209">
        <v>0</v>
      </c>
      <c r="G658" s="209">
        <v>60</v>
      </c>
    </row>
    <row r="659" spans="1:7" ht="15.75" x14ac:dyDescent="0.25">
      <c r="A659" s="474" t="s">
        <v>1304</v>
      </c>
      <c r="B659" s="152" t="s">
        <v>472</v>
      </c>
      <c r="C659" s="209">
        <v>11958</v>
      </c>
      <c r="D659" s="209">
        <v>299</v>
      </c>
      <c r="E659" s="209">
        <v>11659</v>
      </c>
      <c r="F659" s="209">
        <v>0</v>
      </c>
      <c r="G659" s="209">
        <v>11958</v>
      </c>
    </row>
    <row r="660" spans="1:7" ht="15.75" x14ac:dyDescent="0.25">
      <c r="A660" s="474" t="s">
        <v>1305</v>
      </c>
      <c r="B660" s="152" t="s">
        <v>473</v>
      </c>
      <c r="C660" s="209">
        <v>2752</v>
      </c>
      <c r="D660" s="209">
        <v>128</v>
      </c>
      <c r="E660" s="209">
        <v>2624</v>
      </c>
      <c r="F660" s="209">
        <v>0</v>
      </c>
      <c r="G660" s="209">
        <v>2752</v>
      </c>
    </row>
    <row r="661" spans="1:7" ht="15.75" x14ac:dyDescent="0.25">
      <c r="A661" s="474" t="s">
        <v>1306</v>
      </c>
      <c r="B661" s="152" t="s">
        <v>474</v>
      </c>
      <c r="C661" s="209">
        <v>26407</v>
      </c>
      <c r="D661" s="209">
        <v>3943</v>
      </c>
      <c r="E661" s="209">
        <v>22464</v>
      </c>
      <c r="F661" s="209">
        <v>0</v>
      </c>
      <c r="G661" s="209">
        <v>26407</v>
      </c>
    </row>
    <row r="662" spans="1:7" ht="15.75" x14ac:dyDescent="0.25">
      <c r="A662" s="474" t="s">
        <v>1307</v>
      </c>
      <c r="B662" s="152" t="s">
        <v>475</v>
      </c>
      <c r="C662" s="209">
        <v>1997</v>
      </c>
      <c r="D662" s="209">
        <v>205</v>
      </c>
      <c r="E662" s="209">
        <v>1792</v>
      </c>
      <c r="F662" s="209">
        <v>0</v>
      </c>
      <c r="G662" s="209">
        <v>1997</v>
      </c>
    </row>
    <row r="663" spans="1:7" ht="15.75" x14ac:dyDescent="0.25">
      <c r="A663" s="474" t="s">
        <v>1308</v>
      </c>
      <c r="B663" s="152" t="s">
        <v>476</v>
      </c>
      <c r="C663" s="209">
        <v>11720</v>
      </c>
      <c r="D663" s="209">
        <v>1121</v>
      </c>
      <c r="E663" s="209">
        <v>10599</v>
      </c>
      <c r="F663" s="209">
        <v>0</v>
      </c>
      <c r="G663" s="209">
        <v>11720</v>
      </c>
    </row>
    <row r="664" spans="1:7" ht="15.75" x14ac:dyDescent="0.25">
      <c r="A664" s="474" t="s">
        <v>1309</v>
      </c>
      <c r="B664" s="152" t="s">
        <v>477</v>
      </c>
      <c r="C664" s="209">
        <v>41140</v>
      </c>
      <c r="D664" s="209">
        <v>3003</v>
      </c>
      <c r="E664" s="209">
        <v>38137</v>
      </c>
      <c r="F664" s="209">
        <v>6</v>
      </c>
      <c r="G664" s="209">
        <v>41134</v>
      </c>
    </row>
    <row r="665" spans="1:7" ht="15.75" x14ac:dyDescent="0.25">
      <c r="A665" s="474" t="s">
        <v>1310</v>
      </c>
      <c r="B665" s="152" t="s">
        <v>478</v>
      </c>
      <c r="C665" s="209">
        <v>1760</v>
      </c>
      <c r="D665" s="209">
        <v>24</v>
      </c>
      <c r="E665" s="209">
        <v>1736</v>
      </c>
      <c r="F665" s="209">
        <v>0</v>
      </c>
      <c r="G665" s="209">
        <v>1760</v>
      </c>
    </row>
    <row r="666" spans="1:7" ht="15.75" x14ac:dyDescent="0.25">
      <c r="A666" s="474" t="s">
        <v>1311</v>
      </c>
      <c r="B666" s="152" t="s">
        <v>479</v>
      </c>
      <c r="C666" s="209">
        <v>3111</v>
      </c>
      <c r="D666" s="209">
        <v>79</v>
      </c>
      <c r="E666" s="209">
        <v>3032</v>
      </c>
      <c r="F666" s="209">
        <v>0</v>
      </c>
      <c r="G666" s="209">
        <v>3111</v>
      </c>
    </row>
    <row r="667" spans="1:7" ht="15.75" x14ac:dyDescent="0.25">
      <c r="A667" s="474" t="s">
        <v>1312</v>
      </c>
      <c r="B667" s="152" t="s">
        <v>480</v>
      </c>
      <c r="C667" s="209">
        <v>61009</v>
      </c>
      <c r="D667" s="209">
        <v>4961</v>
      </c>
      <c r="E667" s="209">
        <v>56048</v>
      </c>
      <c r="F667" s="209">
        <v>0</v>
      </c>
      <c r="G667" s="209">
        <v>61009</v>
      </c>
    </row>
    <row r="668" spans="1:7" ht="15.75" x14ac:dyDescent="0.25">
      <c r="A668" s="474" t="s">
        <v>1313</v>
      </c>
      <c r="B668" s="152" t="s">
        <v>481</v>
      </c>
      <c r="C668" s="209">
        <v>12703</v>
      </c>
      <c r="D668" s="209">
        <v>451</v>
      </c>
      <c r="E668" s="209">
        <v>12252</v>
      </c>
      <c r="F668" s="209">
        <v>0</v>
      </c>
      <c r="G668" s="209">
        <v>12703</v>
      </c>
    </row>
    <row r="669" spans="1:7" ht="15.75" x14ac:dyDescent="0.25">
      <c r="A669" s="474" t="s">
        <v>1314</v>
      </c>
      <c r="B669" s="152" t="s">
        <v>143</v>
      </c>
      <c r="C669" s="209">
        <v>116678</v>
      </c>
      <c r="D669" s="209">
        <v>23</v>
      </c>
      <c r="E669" s="209">
        <v>116655</v>
      </c>
      <c r="F669" s="209">
        <v>1866</v>
      </c>
      <c r="G669" s="209">
        <v>114812</v>
      </c>
    </row>
    <row r="670" spans="1:7" ht="15.75" x14ac:dyDescent="0.25">
      <c r="A670" s="474"/>
      <c r="B670" s="152"/>
      <c r="C670" s="209"/>
      <c r="D670" s="209"/>
      <c r="E670" s="209"/>
      <c r="F670" s="209"/>
      <c r="G670" s="209"/>
    </row>
    <row r="671" spans="1:7" ht="15.75" x14ac:dyDescent="0.25">
      <c r="A671" s="474" t="s">
        <v>516</v>
      </c>
      <c r="B671" s="152" t="s">
        <v>722</v>
      </c>
      <c r="C671" s="209" t="s">
        <v>516</v>
      </c>
      <c r="D671" s="209" t="s">
        <v>516</v>
      </c>
      <c r="E671" s="209" t="s">
        <v>516</v>
      </c>
      <c r="F671" s="209" t="s">
        <v>516</v>
      </c>
      <c r="G671" s="209" t="s">
        <v>516</v>
      </c>
    </row>
    <row r="672" spans="1:7" ht="15.75" x14ac:dyDescent="0.25">
      <c r="A672" s="474" t="s">
        <v>1315</v>
      </c>
      <c r="B672" s="206" t="s">
        <v>582</v>
      </c>
      <c r="C672" s="207">
        <v>31943</v>
      </c>
      <c r="D672" s="207">
        <v>1167</v>
      </c>
      <c r="E672" s="207">
        <v>30776</v>
      </c>
      <c r="F672" s="208">
        <v>2448</v>
      </c>
      <c r="G672" s="208">
        <v>29495</v>
      </c>
    </row>
    <row r="673" spans="1:7" ht="15.75" x14ac:dyDescent="0.25">
      <c r="A673" s="474" t="s">
        <v>1316</v>
      </c>
      <c r="B673" s="152" t="s">
        <v>483</v>
      </c>
      <c r="C673" s="209">
        <v>277</v>
      </c>
      <c r="D673" s="209">
        <v>-16</v>
      </c>
      <c r="E673" s="209">
        <v>293</v>
      </c>
      <c r="F673" s="209">
        <v>0</v>
      </c>
      <c r="G673" s="209">
        <v>277</v>
      </c>
    </row>
    <row r="674" spans="1:7" ht="15.75" x14ac:dyDescent="0.25">
      <c r="A674" s="474" t="s">
        <v>1317</v>
      </c>
      <c r="B674" s="152" t="s">
        <v>484</v>
      </c>
      <c r="C674" s="209">
        <v>473</v>
      </c>
      <c r="D674" s="209">
        <v>16</v>
      </c>
      <c r="E674" s="209">
        <v>457</v>
      </c>
      <c r="F674" s="209">
        <v>0</v>
      </c>
      <c r="G674" s="209">
        <v>473</v>
      </c>
    </row>
    <row r="675" spans="1:7" ht="15.75" x14ac:dyDescent="0.25">
      <c r="A675" s="474" t="s">
        <v>1318</v>
      </c>
      <c r="B675" s="152" t="s">
        <v>143</v>
      </c>
      <c r="C675" s="209">
        <v>31193</v>
      </c>
      <c r="D675" s="209">
        <v>1167</v>
      </c>
      <c r="E675" s="209">
        <v>30026</v>
      </c>
      <c r="F675" s="209">
        <v>2448</v>
      </c>
      <c r="G675" s="209">
        <v>28745</v>
      </c>
    </row>
    <row r="676" spans="1:7" ht="15.75" x14ac:dyDescent="0.25">
      <c r="A676" s="474"/>
      <c r="B676" s="152"/>
      <c r="C676" s="209"/>
      <c r="D676" s="209"/>
      <c r="E676" s="209"/>
      <c r="F676" s="209"/>
      <c r="G676" s="209"/>
    </row>
    <row r="677" spans="1:7" ht="15.75" x14ac:dyDescent="0.25">
      <c r="A677" s="474" t="s">
        <v>516</v>
      </c>
      <c r="B677" s="204" t="s">
        <v>516</v>
      </c>
      <c r="C677" s="209" t="s">
        <v>516</v>
      </c>
      <c r="D677" s="209" t="s">
        <v>516</v>
      </c>
      <c r="E677" s="209" t="s">
        <v>516</v>
      </c>
      <c r="F677" s="209" t="s">
        <v>516</v>
      </c>
      <c r="G677" s="209" t="s">
        <v>516</v>
      </c>
    </row>
    <row r="678" spans="1:7" ht="15.75" x14ac:dyDescent="0.25">
      <c r="A678" s="474" t="s">
        <v>1319</v>
      </c>
      <c r="B678" s="206" t="s">
        <v>583</v>
      </c>
      <c r="C678" s="207">
        <v>67656</v>
      </c>
      <c r="D678" s="207">
        <v>12613</v>
      </c>
      <c r="E678" s="207">
        <v>55043</v>
      </c>
      <c r="F678" s="208">
        <v>1551</v>
      </c>
      <c r="G678" s="208">
        <v>66105</v>
      </c>
    </row>
    <row r="679" spans="1:7" ht="15.75" x14ac:dyDescent="0.25">
      <c r="A679" s="474" t="s">
        <v>1320</v>
      </c>
      <c r="B679" s="152" t="s">
        <v>486</v>
      </c>
      <c r="C679" s="209">
        <v>5481</v>
      </c>
      <c r="D679" s="209">
        <v>304</v>
      </c>
      <c r="E679" s="209">
        <v>5177</v>
      </c>
      <c r="F679" s="209">
        <v>0</v>
      </c>
      <c r="G679" s="209">
        <v>5481</v>
      </c>
    </row>
    <row r="680" spans="1:7" ht="15.75" x14ac:dyDescent="0.25">
      <c r="A680" s="474" t="s">
        <v>1321</v>
      </c>
      <c r="B680" s="152" t="s">
        <v>487</v>
      </c>
      <c r="C680" s="209">
        <v>3845</v>
      </c>
      <c r="D680" s="209">
        <v>2058</v>
      </c>
      <c r="E680" s="209">
        <v>1787</v>
      </c>
      <c r="F680" s="209">
        <v>0</v>
      </c>
      <c r="G680" s="209">
        <v>3845</v>
      </c>
    </row>
    <row r="681" spans="1:7" ht="15.75" x14ac:dyDescent="0.25">
      <c r="A681" s="474" t="s">
        <v>1322</v>
      </c>
      <c r="B681" s="152" t="s">
        <v>488</v>
      </c>
      <c r="C681" s="209">
        <v>610</v>
      </c>
      <c r="D681" s="209">
        <v>-34</v>
      </c>
      <c r="E681" s="209">
        <v>644</v>
      </c>
      <c r="F681" s="209">
        <v>0</v>
      </c>
      <c r="G681" s="209">
        <v>610</v>
      </c>
    </row>
    <row r="682" spans="1:7" ht="15.75" x14ac:dyDescent="0.25">
      <c r="A682" s="474" t="s">
        <v>1323</v>
      </c>
      <c r="B682" s="152" t="s">
        <v>143</v>
      </c>
      <c r="C682" s="209">
        <v>57720</v>
      </c>
      <c r="D682" s="209">
        <v>10285</v>
      </c>
      <c r="E682" s="209">
        <v>47435</v>
      </c>
      <c r="F682" s="209">
        <v>1551</v>
      </c>
      <c r="G682" s="209">
        <v>56169</v>
      </c>
    </row>
    <row r="683" spans="1:7" ht="15.75" x14ac:dyDescent="0.25">
      <c r="A683" s="474"/>
      <c r="B683" s="152"/>
      <c r="C683" s="209"/>
      <c r="D683" s="209"/>
      <c r="E683" s="209"/>
      <c r="F683" s="209"/>
      <c r="G683" s="209"/>
    </row>
    <row r="684" spans="1:7" ht="15.75" x14ac:dyDescent="0.25">
      <c r="A684" s="474" t="s">
        <v>516</v>
      </c>
      <c r="B684" s="204" t="s">
        <v>516</v>
      </c>
      <c r="C684" s="209" t="s">
        <v>516</v>
      </c>
      <c r="D684" s="209" t="s">
        <v>516</v>
      </c>
      <c r="E684" s="209" t="s">
        <v>516</v>
      </c>
      <c r="F684" s="209" t="s">
        <v>516</v>
      </c>
      <c r="G684" s="209" t="s">
        <v>516</v>
      </c>
    </row>
    <row r="685" spans="1:7" ht="15.75" x14ac:dyDescent="0.25">
      <c r="A685" s="474" t="s">
        <v>1324</v>
      </c>
      <c r="B685" s="206" t="s">
        <v>584</v>
      </c>
      <c r="C685" s="207">
        <v>25129</v>
      </c>
      <c r="D685" s="207">
        <v>233</v>
      </c>
      <c r="E685" s="207">
        <v>24896</v>
      </c>
      <c r="F685" s="208">
        <v>2215</v>
      </c>
      <c r="G685" s="208">
        <v>22914</v>
      </c>
    </row>
    <row r="686" spans="1:7" ht="15.75" x14ac:dyDescent="0.25">
      <c r="A686" s="474" t="s">
        <v>1325</v>
      </c>
      <c r="B686" s="152" t="s">
        <v>490</v>
      </c>
      <c r="C686" s="209">
        <v>293</v>
      </c>
      <c r="D686" s="209">
        <v>-118</v>
      </c>
      <c r="E686" s="209">
        <v>411</v>
      </c>
      <c r="F686" s="209">
        <v>0</v>
      </c>
      <c r="G686" s="209">
        <v>293</v>
      </c>
    </row>
    <row r="687" spans="1:7" ht="15.75" x14ac:dyDescent="0.25">
      <c r="A687" s="474" t="s">
        <v>1326</v>
      </c>
      <c r="B687" s="152" t="s">
        <v>491</v>
      </c>
      <c r="C687" s="209">
        <v>3506</v>
      </c>
      <c r="D687" s="209">
        <v>-99</v>
      </c>
      <c r="E687" s="209">
        <v>3605</v>
      </c>
      <c r="F687" s="209">
        <v>0</v>
      </c>
      <c r="G687" s="209">
        <v>3506</v>
      </c>
    </row>
    <row r="688" spans="1:7" ht="15.75" x14ac:dyDescent="0.25">
      <c r="A688" s="474" t="s">
        <v>1327</v>
      </c>
      <c r="B688" s="152" t="s">
        <v>492</v>
      </c>
      <c r="C688" s="209">
        <v>238</v>
      </c>
      <c r="D688" s="209">
        <v>-32</v>
      </c>
      <c r="E688" s="209">
        <v>270</v>
      </c>
      <c r="F688" s="209">
        <v>0</v>
      </c>
      <c r="G688" s="209">
        <v>238</v>
      </c>
    </row>
    <row r="689" spans="1:14" ht="15.75" x14ac:dyDescent="0.25">
      <c r="A689" s="474" t="s">
        <v>1328</v>
      </c>
      <c r="B689" s="152" t="s">
        <v>493</v>
      </c>
      <c r="C689" s="209">
        <v>751</v>
      </c>
      <c r="D689" s="209">
        <v>64</v>
      </c>
      <c r="E689" s="209">
        <v>687</v>
      </c>
      <c r="F689" s="209">
        <v>0</v>
      </c>
      <c r="G689" s="209">
        <v>751</v>
      </c>
      <c r="H689" s="471"/>
      <c r="I689" s="471"/>
      <c r="J689" s="471"/>
      <c r="K689" s="471"/>
      <c r="L689" s="471"/>
      <c r="M689" s="471"/>
      <c r="N689" s="471"/>
    </row>
    <row r="690" spans="1:14" ht="15.75" x14ac:dyDescent="0.25">
      <c r="A690" s="474" t="s">
        <v>1329</v>
      </c>
      <c r="B690" s="152" t="s">
        <v>494</v>
      </c>
      <c r="C690" s="209">
        <v>375</v>
      </c>
      <c r="D690" s="209">
        <v>-8</v>
      </c>
      <c r="E690" s="209">
        <v>383</v>
      </c>
      <c r="F690" s="209">
        <v>0</v>
      </c>
      <c r="G690" s="209">
        <v>375</v>
      </c>
      <c r="H690" s="471"/>
      <c r="I690" s="471"/>
      <c r="J690" s="471"/>
      <c r="K690" s="471"/>
      <c r="L690" s="471"/>
      <c r="M690" s="471"/>
      <c r="N690" s="471"/>
    </row>
    <row r="691" spans="1:14" ht="15.75" x14ac:dyDescent="0.25">
      <c r="A691" s="474" t="s">
        <v>1330</v>
      </c>
      <c r="B691" s="152" t="s">
        <v>143</v>
      </c>
      <c r="C691" s="209">
        <v>19966</v>
      </c>
      <c r="D691" s="209">
        <v>426</v>
      </c>
      <c r="E691" s="209">
        <v>19540</v>
      </c>
      <c r="F691" s="209">
        <v>2215</v>
      </c>
      <c r="G691" s="209">
        <v>17751</v>
      </c>
      <c r="H691" s="471"/>
      <c r="I691" s="471"/>
      <c r="J691" s="471"/>
      <c r="K691" s="471"/>
      <c r="L691" s="471"/>
      <c r="M691" s="471"/>
      <c r="N691" s="471"/>
    </row>
    <row r="692" spans="1:14" ht="15.75" x14ac:dyDescent="0.25">
      <c r="A692" s="474" t="s">
        <v>516</v>
      </c>
      <c r="B692" s="214"/>
      <c r="C692" s="207" t="s">
        <v>516</v>
      </c>
      <c r="D692" s="207"/>
      <c r="E692" s="207"/>
      <c r="F692" s="208"/>
      <c r="G692" s="208"/>
      <c r="H692" s="471"/>
      <c r="I692" s="471"/>
      <c r="J692" s="471"/>
      <c r="K692" s="471"/>
      <c r="L692" s="471"/>
      <c r="M692" s="471"/>
      <c r="N692" s="471"/>
    </row>
    <row r="693" spans="1:14" ht="15.75" x14ac:dyDescent="0.25">
      <c r="A693" s="474" t="s">
        <v>779</v>
      </c>
      <c r="B693" s="202" t="s">
        <v>689</v>
      </c>
      <c r="C693" s="203">
        <v>20840568</v>
      </c>
      <c r="D693" s="203">
        <v>2039236</v>
      </c>
      <c r="E693" s="203">
        <v>18801332</v>
      </c>
      <c r="F693" s="203">
        <v>119036</v>
      </c>
      <c r="G693" s="203">
        <v>20721532</v>
      </c>
      <c r="H693" s="471"/>
      <c r="I693" s="475"/>
      <c r="J693" s="475"/>
      <c r="K693" s="475"/>
      <c r="L693" s="475"/>
      <c r="M693" s="475"/>
      <c r="N693" s="475"/>
    </row>
    <row r="694" spans="1:14" ht="15.75" x14ac:dyDescent="0.25">
      <c r="A694" s="474" t="s">
        <v>516</v>
      </c>
      <c r="B694" s="202"/>
      <c r="C694" s="209"/>
      <c r="D694" s="209"/>
      <c r="E694" s="209"/>
      <c r="F694" s="209"/>
      <c r="G694" s="209"/>
      <c r="H694" s="471"/>
      <c r="I694" s="471"/>
      <c r="J694" s="471"/>
      <c r="K694" s="471"/>
      <c r="L694" s="471"/>
      <c r="M694" s="471"/>
      <c r="N694" s="471"/>
    </row>
    <row r="695" spans="1:14" ht="15.75" x14ac:dyDescent="0.25">
      <c r="A695" s="474" t="s">
        <v>1331</v>
      </c>
      <c r="B695" s="214" t="s">
        <v>723</v>
      </c>
      <c r="C695" s="209">
        <v>10556970</v>
      </c>
      <c r="D695" s="209">
        <v>1103789</v>
      </c>
      <c r="E695" s="209">
        <v>9453181</v>
      </c>
      <c r="F695" s="209">
        <v>18873</v>
      </c>
      <c r="G695" s="209">
        <v>10538097</v>
      </c>
      <c r="H695" s="471"/>
      <c r="I695" s="471"/>
      <c r="J695" s="471"/>
      <c r="K695" s="471"/>
      <c r="L695" s="471"/>
      <c r="M695" s="471"/>
      <c r="N695" s="471"/>
    </row>
    <row r="696" spans="1:14" ht="15.75" x14ac:dyDescent="0.25">
      <c r="A696" s="474" t="s">
        <v>1332</v>
      </c>
      <c r="B696" s="214" t="s">
        <v>724</v>
      </c>
      <c r="C696" s="209">
        <v>10283598</v>
      </c>
      <c r="D696" s="209">
        <v>935447</v>
      </c>
      <c r="E696" s="209">
        <v>9348151</v>
      </c>
      <c r="F696" s="209">
        <v>100163</v>
      </c>
      <c r="G696" s="209">
        <v>10183435</v>
      </c>
      <c r="H696" s="471"/>
      <c r="I696" s="471"/>
      <c r="J696" s="471"/>
      <c r="K696" s="471"/>
      <c r="L696" s="471"/>
      <c r="M696" s="471"/>
      <c r="N696" s="471"/>
    </row>
    <row r="697" spans="1:14" ht="15.75" x14ac:dyDescent="0.25">
      <c r="A697" s="474" t="s">
        <v>516</v>
      </c>
      <c r="B697" s="214"/>
      <c r="C697" s="209"/>
      <c r="D697" s="209"/>
      <c r="E697" s="209"/>
      <c r="F697" s="209"/>
      <c r="G697" s="209"/>
      <c r="H697" s="471"/>
      <c r="I697" s="471"/>
      <c r="J697" s="471"/>
      <c r="K697" s="471"/>
      <c r="L697" s="471"/>
      <c r="M697" s="471"/>
      <c r="N697" s="471"/>
    </row>
    <row r="698" spans="1:14" ht="15.75" x14ac:dyDescent="0.25">
      <c r="A698" s="474" t="s">
        <v>516</v>
      </c>
      <c r="B698" s="212" t="s">
        <v>727</v>
      </c>
      <c r="C698" s="209"/>
      <c r="D698" s="209"/>
      <c r="E698" s="209"/>
      <c r="F698" s="209"/>
      <c r="G698" s="209"/>
      <c r="H698" s="471"/>
      <c r="I698" s="471"/>
      <c r="J698" s="471"/>
      <c r="K698" s="471"/>
      <c r="L698" s="471"/>
      <c r="M698" s="471"/>
      <c r="N698" s="471"/>
    </row>
    <row r="699" spans="1:14" ht="15.75" x14ac:dyDescent="0.25">
      <c r="A699" s="474" t="s">
        <v>516</v>
      </c>
      <c r="B699" s="214" t="s">
        <v>728</v>
      </c>
      <c r="C699" s="209"/>
      <c r="D699" s="209"/>
      <c r="E699" s="209"/>
      <c r="F699" s="209"/>
      <c r="G699" s="209"/>
      <c r="H699" s="471"/>
      <c r="I699" s="471"/>
      <c r="J699" s="471"/>
      <c r="K699" s="471"/>
      <c r="L699" s="471"/>
      <c r="M699" s="471"/>
      <c r="N699" s="471"/>
    </row>
    <row r="700" spans="1:14" ht="15.75" x14ac:dyDescent="0.25">
      <c r="A700" s="474"/>
      <c r="B700" s="212" t="s">
        <v>729</v>
      </c>
      <c r="C700" s="209"/>
      <c r="D700" s="209"/>
      <c r="E700" s="209"/>
      <c r="F700" s="209"/>
      <c r="G700" s="209"/>
      <c r="H700" s="471"/>
      <c r="I700" s="471"/>
      <c r="J700" s="471"/>
      <c r="K700" s="471"/>
      <c r="L700" s="471"/>
      <c r="M700" s="471"/>
      <c r="N700" s="471"/>
    </row>
    <row r="701" spans="1:14" ht="15.75" x14ac:dyDescent="0.25">
      <c r="A701" s="474" t="s">
        <v>516</v>
      </c>
      <c r="B701" s="212" t="s">
        <v>730</v>
      </c>
      <c r="C701" s="209"/>
      <c r="D701" s="209"/>
      <c r="E701" s="209"/>
      <c r="F701" s="209"/>
      <c r="G701" s="209"/>
      <c r="H701" s="471"/>
      <c r="I701" s="471"/>
      <c r="J701" s="471"/>
      <c r="K701" s="471"/>
      <c r="L701" s="471"/>
      <c r="M701" s="471"/>
      <c r="N701" s="471"/>
    </row>
    <row r="702" spans="1:14" ht="15.75" x14ac:dyDescent="0.25">
      <c r="A702" s="471"/>
      <c r="B702" s="212" t="s">
        <v>731</v>
      </c>
      <c r="C702" s="209"/>
      <c r="D702" s="209"/>
      <c r="E702" s="209"/>
      <c r="F702" s="209"/>
      <c r="G702" s="209"/>
      <c r="H702" s="471"/>
      <c r="I702" s="471"/>
      <c r="J702" s="471"/>
      <c r="K702" s="471"/>
      <c r="L702" s="471"/>
      <c r="M702" s="471"/>
      <c r="N702" s="471"/>
    </row>
    <row r="703" spans="1:14" ht="15.75" x14ac:dyDescent="0.25">
      <c r="A703" s="471"/>
      <c r="B703" s="212" t="s">
        <v>732</v>
      </c>
      <c r="C703" s="209"/>
      <c r="D703" s="209"/>
      <c r="E703" s="209"/>
      <c r="F703" s="209"/>
      <c r="G703" s="209"/>
      <c r="H703" s="471"/>
      <c r="I703" s="471"/>
      <c r="J703" s="471"/>
      <c r="K703" s="471"/>
      <c r="L703" s="471"/>
      <c r="M703" s="471"/>
      <c r="N703" s="471"/>
    </row>
  </sheetData>
  <mergeCells count="1">
    <mergeCell ref="B1:G1"/>
  </mergeCells>
  <conditionalFormatting sqref="C10:C27">
    <cfRule type="expression" dxfId="308" priority="4" stopIfTrue="1">
      <formula>NOT(ISERROR(SEARCH("County",C10)))</formula>
    </cfRule>
  </conditionalFormatting>
  <conditionalFormatting sqref="C29:C38">
    <cfRule type="expression" dxfId="307" priority="6" stopIfTrue="1">
      <formula>NOT(ISERROR(SEARCH("County",C29)))</formula>
    </cfRule>
  </conditionalFormatting>
  <conditionalFormatting sqref="C40:C46">
    <cfRule type="expression" dxfId="306" priority="8" stopIfTrue="1">
      <formula>NOT(ISERROR(SEARCH("County",C40)))</formula>
    </cfRule>
  </conditionalFormatting>
  <conditionalFormatting sqref="C48:C68">
    <cfRule type="expression" dxfId="305" priority="10" stopIfTrue="1">
      <formula>NOT(ISERROR(SEARCH("County",C48)))</formula>
    </cfRule>
  </conditionalFormatting>
  <conditionalFormatting sqref="C70:C107">
    <cfRule type="expression" dxfId="304" priority="13" stopIfTrue="1">
      <formula>NOT(ISERROR(SEARCH("County",C70)))</formula>
    </cfRule>
  </conditionalFormatting>
  <conditionalFormatting sqref="C109:C133">
    <cfRule type="expression" dxfId="303" priority="15" stopIfTrue="1">
      <formula>NOT(ISERROR(SEARCH("County",C109)))</formula>
    </cfRule>
  </conditionalFormatting>
  <conditionalFormatting sqref="C135:C139">
    <cfRule type="expression" dxfId="302" priority="22" stopIfTrue="1">
      <formula>NOT(ISERROR(SEARCH("County",C135)))</formula>
    </cfRule>
  </conditionalFormatting>
  <conditionalFormatting sqref="C141:C144">
    <cfRule type="expression" dxfId="301" priority="24" stopIfTrue="1">
      <formula>NOT(ISERROR(SEARCH("County",C141)))</formula>
    </cfRule>
  </conditionalFormatting>
  <conditionalFormatting sqref="C146:C164">
    <cfRule type="expression" dxfId="300" priority="26" stopIfTrue="1">
      <formula>NOT(ISERROR(SEARCH("County",C146)))</formula>
    </cfRule>
  </conditionalFormatting>
  <conditionalFormatting sqref="C166:C189">
    <cfRule type="expression" dxfId="299" priority="32" stopIfTrue="1">
      <formula>NOT(ISERROR(SEARCH("County",C166)))</formula>
    </cfRule>
  </conditionalFormatting>
  <conditionalFormatting sqref="C191:C196">
    <cfRule type="expression" dxfId="298" priority="38" stopIfTrue="1">
      <formula>NOT(ISERROR(SEARCH("County",C191)))</formula>
    </cfRule>
  </conditionalFormatting>
  <conditionalFormatting sqref="C198:C201">
    <cfRule type="expression" dxfId="297" priority="40" stopIfTrue="1">
      <formula>NOT(ISERROR(SEARCH("County",C198)))</formula>
    </cfRule>
  </conditionalFormatting>
  <conditionalFormatting sqref="C203:C214">
    <cfRule type="expression" dxfId="296" priority="42" stopIfTrue="1">
      <formula>NOT(ISERROR(SEARCH("County",C203)))</formula>
    </cfRule>
  </conditionalFormatting>
  <conditionalFormatting sqref="C216:C221">
    <cfRule type="expression" dxfId="295" priority="46" stopIfTrue="1">
      <formula>NOT(ISERROR(SEARCH("County",C216)))</formula>
    </cfRule>
  </conditionalFormatting>
  <conditionalFormatting sqref="C223:C227">
    <cfRule type="expression" dxfId="294" priority="48" stopIfTrue="1">
      <formula>NOT(ISERROR(SEARCH("County",C223)))</formula>
    </cfRule>
  </conditionalFormatting>
  <conditionalFormatting sqref="C229:C233">
    <cfRule type="expression" dxfId="293" priority="51" stopIfTrue="1">
      <formula>NOT(ISERROR(SEARCH("County",C229)))</formula>
    </cfRule>
  </conditionalFormatting>
  <conditionalFormatting sqref="C235:C240">
    <cfRule type="expression" dxfId="292" priority="50" stopIfTrue="1">
      <formula>NOT(ISERROR(SEARCH("County",C235)))</formula>
    </cfRule>
  </conditionalFormatting>
  <conditionalFormatting sqref="C242:C247">
    <cfRule type="expression" dxfId="291" priority="54" stopIfTrue="1">
      <formula>NOT(ISERROR(SEARCH("County",C242)))</formula>
    </cfRule>
  </conditionalFormatting>
  <conditionalFormatting sqref="C249:C265">
    <cfRule type="expression" dxfId="290" priority="56" stopIfTrue="1">
      <formula>NOT(ISERROR(SEARCH("County",C249)))</formula>
    </cfRule>
  </conditionalFormatting>
  <conditionalFormatting sqref="C267:C280">
    <cfRule type="expression" dxfId="289" priority="60" stopIfTrue="1">
      <formula>NOT(ISERROR(SEARCH("County",C267)))</formula>
    </cfRule>
  </conditionalFormatting>
  <conditionalFormatting sqref="C282:C285">
    <cfRule type="expression" dxfId="288" priority="63" stopIfTrue="1">
      <formula>NOT(ISERROR(SEARCH("County",C282)))</formula>
    </cfRule>
  </conditionalFormatting>
  <conditionalFormatting sqref="C287:C290">
    <cfRule type="expression" dxfId="287" priority="62" stopIfTrue="1">
      <formula>NOT(ISERROR(SEARCH("County",C287)))</formula>
    </cfRule>
  </conditionalFormatting>
  <conditionalFormatting sqref="C292:C308">
    <cfRule type="expression" dxfId="286" priority="66" stopIfTrue="1">
      <formula>NOT(ISERROR(SEARCH("County",C292)))</formula>
    </cfRule>
  </conditionalFormatting>
  <conditionalFormatting sqref="C310:C318">
    <cfRule type="expression" dxfId="285" priority="68" stopIfTrue="1">
      <formula>NOT(ISERROR(SEARCH("County",C310)))</formula>
    </cfRule>
  </conditionalFormatting>
  <conditionalFormatting sqref="C320:C323">
    <cfRule type="expression" dxfId="284" priority="70" stopIfTrue="1">
      <formula>NOT(ISERROR(SEARCH("County",C320)))</formula>
    </cfRule>
  </conditionalFormatting>
  <conditionalFormatting sqref="C325:C335">
    <cfRule type="expression" dxfId="283" priority="72" stopIfTrue="1">
      <formula>NOT(ISERROR(SEARCH("County",C325)))</formula>
    </cfRule>
  </conditionalFormatting>
  <conditionalFormatting sqref="C337:C340">
    <cfRule type="expression" dxfId="282" priority="74" stopIfTrue="1">
      <formula>NOT(ISERROR(SEARCH("County",C337)))</formula>
    </cfRule>
  </conditionalFormatting>
  <conditionalFormatting sqref="C342:C347">
    <cfRule type="expression" dxfId="281" priority="76" stopIfTrue="1">
      <formula>NOT(ISERROR(SEARCH("County",C342)))</formula>
    </cfRule>
  </conditionalFormatting>
  <conditionalFormatting sqref="C349:C357">
    <cfRule type="expression" dxfId="280" priority="78" stopIfTrue="1">
      <formula>NOT(ISERROR(SEARCH("County",C349)))</formula>
    </cfRule>
  </conditionalFormatting>
  <conditionalFormatting sqref="C359:C366">
    <cfRule type="expression" dxfId="279" priority="80" stopIfTrue="1">
      <formula>NOT(ISERROR(SEARCH("County",C359)))</formula>
    </cfRule>
  </conditionalFormatting>
  <conditionalFormatting sqref="C368:C375">
    <cfRule type="expression" dxfId="278" priority="1" stopIfTrue="1">
      <formula>NOT(ISERROR(SEARCH("County",C368)))</formula>
    </cfRule>
  </conditionalFormatting>
  <conditionalFormatting sqref="C377:C386">
    <cfRule type="expression" dxfId="277" priority="85" stopIfTrue="1">
      <formula>NOT(ISERROR(SEARCH("County",C377)))</formula>
    </cfRule>
  </conditionalFormatting>
  <conditionalFormatting sqref="C388:C422">
    <cfRule type="expression" dxfId="276" priority="84" stopIfTrue="1">
      <formula>NOT(ISERROR(SEARCH("County",C388)))</formula>
    </cfRule>
  </conditionalFormatting>
  <conditionalFormatting sqref="C424:C429">
    <cfRule type="expression" dxfId="275" priority="88" stopIfTrue="1">
      <formula>NOT(ISERROR(SEARCH("County",C424)))</formula>
    </cfRule>
  </conditionalFormatting>
  <conditionalFormatting sqref="C431:C464">
    <cfRule type="expression" dxfId="274" priority="90" stopIfTrue="1">
      <formula>NOT(ISERROR(SEARCH("County",C431)))</formula>
    </cfRule>
  </conditionalFormatting>
  <conditionalFormatting sqref="C466:C523">
    <cfRule type="expression" dxfId="273" priority="2" stopIfTrue="1">
      <formula>NOT(ISERROR(SEARCH("County",C466)))</formula>
    </cfRule>
  </conditionalFormatting>
  <conditionalFormatting sqref="C525:C527">
    <cfRule type="expression" dxfId="272" priority="105" stopIfTrue="1">
      <formula>NOT(ISERROR(SEARCH("County",C525)))</formula>
    </cfRule>
  </conditionalFormatting>
  <conditionalFormatting sqref="C531:C589">
    <cfRule type="expression" dxfId="271" priority="102" stopIfTrue="1">
      <formula>NOT(ISERROR(SEARCH("County",C531)))</formula>
    </cfRule>
  </conditionalFormatting>
  <conditionalFormatting sqref="C591:C596">
    <cfRule type="expression" dxfId="270" priority="110" stopIfTrue="1">
      <formula>NOT(ISERROR(SEARCH("County",C591)))</formula>
    </cfRule>
  </conditionalFormatting>
  <conditionalFormatting sqref="C598:C603">
    <cfRule type="expression" dxfId="269" priority="112" stopIfTrue="1">
      <formula>NOT(ISERROR(SEARCH("County",C598)))</formula>
    </cfRule>
  </conditionalFormatting>
  <conditionalFormatting sqref="C605:C611">
    <cfRule type="expression" dxfId="268" priority="114" stopIfTrue="1">
      <formula>NOT(ISERROR(SEARCH("County",C605)))</formula>
    </cfRule>
  </conditionalFormatting>
  <conditionalFormatting sqref="C613:C622">
    <cfRule type="expression" dxfId="267" priority="116" stopIfTrue="1">
      <formula>NOT(ISERROR(SEARCH("County",C613)))</formula>
    </cfRule>
  </conditionalFormatting>
  <conditionalFormatting sqref="C624:C628">
    <cfRule type="expression" dxfId="266" priority="121" stopIfTrue="1">
      <formula>NOT(ISERROR(SEARCH("County",C624)))</formula>
    </cfRule>
  </conditionalFormatting>
  <conditionalFormatting sqref="C630:C631">
    <cfRule type="expression" dxfId="265" priority="118" stopIfTrue="1">
      <formula>NOT(ISERROR(SEARCH("County",C630)))</formula>
    </cfRule>
  </conditionalFormatting>
  <conditionalFormatting sqref="C633:C637">
    <cfRule type="expression" dxfId="264" priority="120" stopIfTrue="1">
      <formula>NOT(ISERROR(SEARCH("County",C633)))</formula>
    </cfRule>
  </conditionalFormatting>
  <conditionalFormatting sqref="C639:C642">
    <cfRule type="expression" dxfId="263" priority="122" stopIfTrue="1">
      <formula>NOT(ISERROR(SEARCH("County",C639)))</formula>
    </cfRule>
  </conditionalFormatting>
  <conditionalFormatting sqref="C644:C649">
    <cfRule type="expression" dxfId="262" priority="124" stopIfTrue="1">
      <formula>NOT(ISERROR(SEARCH("County",C644)))</formula>
    </cfRule>
  </conditionalFormatting>
  <conditionalFormatting sqref="C651:C670">
    <cfRule type="expression" dxfId="261" priority="126" stopIfTrue="1">
      <formula>NOT(ISERROR(SEARCH("County",C651)))</formula>
    </cfRule>
  </conditionalFormatting>
  <conditionalFormatting sqref="C672:C676">
    <cfRule type="expression" dxfId="260" priority="128" stopIfTrue="1">
      <formula>NOT(ISERROR(SEARCH("County",C672)))</formula>
    </cfRule>
  </conditionalFormatting>
  <conditionalFormatting sqref="C678:C683">
    <cfRule type="expression" dxfId="259" priority="130" stopIfTrue="1">
      <formula>NOT(ISERROR(SEARCH("County",C678)))</formula>
    </cfRule>
  </conditionalFormatting>
  <conditionalFormatting sqref="C685:C691 C692:D692">
    <cfRule type="expression" dxfId="258" priority="136" stopIfTrue="1">
      <formula>NOT(ISERROR(SEARCH("County",C685)))</formula>
    </cfRule>
  </conditionalFormatting>
  <pageMargins left="0.65" right="0.65" top="0.8" bottom="0.8" header="0.4" footer="0.3"/>
  <pageSetup orientation="portrait" horizontalDpi="4294967293" r:id="rId1"/>
  <headerFooter>
    <oddHeader>&amp;C&amp;"-,Bold"&amp;13Table 1. Estimates of Population by County and City in Florida: April 1, 2018</oddHeader>
    <oddFooter>&amp;LBureau of Economic and Business Research, University of Florida&amp;RFlorida Estimates of Population 2018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702"/>
  <sheetViews>
    <sheetView zoomScaleNormal="100" workbookViewId="0">
      <pane xSplit="1" ySplit="6" topLeftCell="B383" activePane="bottomRight" state="frozen"/>
      <selection pane="topRight" activeCell="N43" sqref="N43"/>
      <selection pane="bottomLeft" activeCell="N43" sqref="N43"/>
      <selection pane="bottomRight" activeCell="N43" sqref="N43"/>
    </sheetView>
  </sheetViews>
  <sheetFormatPr defaultColWidth="9.7109375" defaultRowHeight="15" x14ac:dyDescent="0.25"/>
  <cols>
    <col min="1" max="1" width="21.7109375" style="171" customWidth="1"/>
    <col min="2" max="3" width="13.7109375" style="170" customWidth="1"/>
    <col min="4" max="6" width="13.7109375" style="169" customWidth="1"/>
    <col min="7" max="16384" width="9.7109375" style="164"/>
  </cols>
  <sheetData>
    <row r="1" spans="1:6" s="140" customFormat="1" ht="15.6" customHeight="1" x14ac:dyDescent="0.3">
      <c r="A1" s="139" t="s">
        <v>1333</v>
      </c>
    </row>
    <row r="2" spans="1:6" s="140" customFormat="1" ht="15.6" customHeight="1" x14ac:dyDescent="0.25">
      <c r="A2" s="490"/>
      <c r="B2" s="490"/>
      <c r="C2" s="490"/>
      <c r="D2" s="490"/>
      <c r="E2" s="490"/>
      <c r="F2" s="490"/>
    </row>
    <row r="3" spans="1:6" ht="15.6" customHeight="1" x14ac:dyDescent="0.25">
      <c r="A3" s="163"/>
      <c r="B3" s="164"/>
      <c r="C3" s="164"/>
      <c r="D3" s="164"/>
      <c r="E3" s="165"/>
      <c r="F3" s="166" t="s">
        <v>505</v>
      </c>
    </row>
    <row r="4" spans="1:6" ht="15.6" customHeight="1" x14ac:dyDescent="0.25">
      <c r="A4" s="167"/>
      <c r="B4" s="168" t="s">
        <v>597</v>
      </c>
      <c r="C4" s="168"/>
      <c r="D4" s="168" t="s">
        <v>597</v>
      </c>
      <c r="E4" s="168"/>
      <c r="F4" s="168" t="s">
        <v>683</v>
      </c>
    </row>
    <row r="5" spans="1:6" ht="15.6" customHeight="1" x14ac:dyDescent="0.25">
      <c r="A5" s="174" t="s">
        <v>508</v>
      </c>
      <c r="B5" s="175" t="s">
        <v>1334</v>
      </c>
      <c r="C5" s="175" t="s">
        <v>684</v>
      </c>
      <c r="D5" s="175" t="s">
        <v>736</v>
      </c>
      <c r="E5" s="175"/>
      <c r="F5" s="175" t="s">
        <v>511</v>
      </c>
    </row>
    <row r="6" spans="1:6" ht="15.6" customHeight="1" thickBot="1" x14ac:dyDescent="0.3">
      <c r="A6" s="176" t="s">
        <v>512</v>
      </c>
      <c r="B6" s="177" t="s">
        <v>685</v>
      </c>
      <c r="C6" s="177" t="s">
        <v>509</v>
      </c>
      <c r="D6" s="177" t="s">
        <v>686</v>
      </c>
      <c r="E6" s="177" t="s">
        <v>687</v>
      </c>
      <c r="F6" s="177" t="s">
        <v>1335</v>
      </c>
    </row>
    <row r="7" spans="1:6" ht="15.6" customHeight="1" thickTop="1" x14ac:dyDescent="0.25">
      <c r="A7" s="178"/>
      <c r="B7" s="175"/>
      <c r="C7" s="175"/>
      <c r="D7" s="175"/>
      <c r="E7" s="175"/>
      <c r="F7" s="175"/>
    </row>
    <row r="8" spans="1:6" ht="15.6" customHeight="1" x14ac:dyDescent="0.25">
      <c r="A8" s="172" t="s">
        <v>689</v>
      </c>
      <c r="B8" s="173">
        <v>20484142</v>
      </c>
      <c r="C8" s="173">
        <v>1682810</v>
      </c>
      <c r="D8" s="173">
        <v>18801332</v>
      </c>
      <c r="E8" s="173">
        <v>120275</v>
      </c>
      <c r="F8" s="173">
        <v>20363867</v>
      </c>
    </row>
    <row r="9" spans="1:6" ht="15.6" customHeight="1" x14ac:dyDescent="0.25">
      <c r="A9" s="178"/>
      <c r="B9" s="175"/>
      <c r="C9" s="175"/>
      <c r="D9" s="175"/>
      <c r="E9" s="175"/>
      <c r="F9" s="175"/>
    </row>
    <row r="10" spans="1:6" ht="15.6" customHeight="1" x14ac:dyDescent="0.25">
      <c r="A10" s="179" t="s">
        <v>515</v>
      </c>
      <c r="B10" s="180">
        <v>260003</v>
      </c>
      <c r="C10" s="180">
        <v>12667</v>
      </c>
      <c r="D10" s="180">
        <v>247336</v>
      </c>
      <c r="E10" s="181">
        <v>1256</v>
      </c>
      <c r="F10" s="181">
        <v>258747</v>
      </c>
    </row>
    <row r="11" spans="1:6" ht="15.6" customHeight="1" x14ac:dyDescent="0.25">
      <c r="A11" s="152" t="s">
        <v>10</v>
      </c>
      <c r="B11" s="182">
        <v>9936</v>
      </c>
      <c r="C11" s="182">
        <v>877</v>
      </c>
      <c r="D11" s="182">
        <v>9059</v>
      </c>
      <c r="E11" s="183">
        <v>0</v>
      </c>
      <c r="F11" s="183">
        <v>9936</v>
      </c>
    </row>
    <row r="12" spans="1:6" ht="15.6" customHeight="1" x14ac:dyDescent="0.25">
      <c r="A12" s="152" t="s">
        <v>11</v>
      </c>
      <c r="B12" s="182">
        <v>1165</v>
      </c>
      <c r="C12" s="182">
        <v>47</v>
      </c>
      <c r="D12" s="182">
        <v>1118</v>
      </c>
      <c r="E12" s="183">
        <v>0</v>
      </c>
      <c r="F12" s="183">
        <v>1165</v>
      </c>
    </row>
    <row r="13" spans="1:6" ht="15.6" customHeight="1" x14ac:dyDescent="0.25">
      <c r="A13" s="152" t="s">
        <v>690</v>
      </c>
      <c r="B13" s="182">
        <v>129816</v>
      </c>
      <c r="C13" s="182">
        <v>5340</v>
      </c>
      <c r="D13" s="182">
        <v>124476</v>
      </c>
      <c r="E13" s="183">
        <v>778</v>
      </c>
      <c r="F13" s="183">
        <v>129038</v>
      </c>
    </row>
    <row r="14" spans="1:6" ht="15.6" customHeight="1" x14ac:dyDescent="0.25">
      <c r="A14" s="152" t="s">
        <v>13</v>
      </c>
      <c r="B14" s="182">
        <v>1412</v>
      </c>
      <c r="C14" s="182">
        <v>-5</v>
      </c>
      <c r="D14" s="182">
        <v>1417</v>
      </c>
      <c r="E14" s="183">
        <v>0</v>
      </c>
      <c r="F14" s="183">
        <v>1412</v>
      </c>
    </row>
    <row r="15" spans="1:6" ht="15.6" customHeight="1" x14ac:dyDescent="0.25">
      <c r="A15" s="152" t="s">
        <v>14</v>
      </c>
      <c r="B15" s="182">
        <v>6023</v>
      </c>
      <c r="C15" s="182">
        <v>673</v>
      </c>
      <c r="D15" s="182">
        <v>5350</v>
      </c>
      <c r="E15" s="183">
        <v>0</v>
      </c>
      <c r="F15" s="183">
        <v>6023</v>
      </c>
    </row>
    <row r="16" spans="1:6" ht="15.6" customHeight="1" x14ac:dyDescent="0.25">
      <c r="A16" s="152" t="s">
        <v>15</v>
      </c>
      <c r="B16" s="182">
        <v>374</v>
      </c>
      <c r="C16" s="182">
        <v>14</v>
      </c>
      <c r="D16" s="182">
        <v>360</v>
      </c>
      <c r="E16" s="183">
        <v>0</v>
      </c>
      <c r="F16" s="183">
        <v>374</v>
      </c>
    </row>
    <row r="17" spans="1:6" ht="15.6" customHeight="1" x14ac:dyDescent="0.25">
      <c r="A17" s="152" t="s">
        <v>16</v>
      </c>
      <c r="B17" s="182">
        <v>605</v>
      </c>
      <c r="C17" s="182">
        <v>5</v>
      </c>
      <c r="D17" s="182">
        <v>600</v>
      </c>
      <c r="E17" s="183">
        <v>0</v>
      </c>
      <c r="F17" s="183">
        <v>605</v>
      </c>
    </row>
    <row r="18" spans="1:6" ht="15.6" customHeight="1" x14ac:dyDescent="0.25">
      <c r="A18" s="152" t="s">
        <v>17</v>
      </c>
      <c r="B18" s="182">
        <v>5907</v>
      </c>
      <c r="C18" s="182">
        <v>957</v>
      </c>
      <c r="D18" s="182">
        <v>4950</v>
      </c>
      <c r="E18" s="183">
        <v>0</v>
      </c>
      <c r="F18" s="183">
        <v>5907</v>
      </c>
    </row>
    <row r="19" spans="1:6" ht="15.6" customHeight="1" x14ac:dyDescent="0.25">
      <c r="A19" s="152" t="s">
        <v>18</v>
      </c>
      <c r="B19" s="182">
        <v>955</v>
      </c>
      <c r="C19" s="182">
        <v>-60</v>
      </c>
      <c r="D19" s="182">
        <v>1015</v>
      </c>
      <c r="E19" s="183">
        <v>0</v>
      </c>
      <c r="F19" s="183">
        <v>955</v>
      </c>
    </row>
    <row r="20" spans="1:6" ht="15.6" customHeight="1" x14ac:dyDescent="0.25">
      <c r="A20" s="152" t="s">
        <v>521</v>
      </c>
      <c r="B20" s="182">
        <v>103810</v>
      </c>
      <c r="C20" s="182">
        <v>4819</v>
      </c>
      <c r="D20" s="182">
        <v>98991</v>
      </c>
      <c r="E20" s="183">
        <v>478</v>
      </c>
      <c r="F20" s="183">
        <v>103332</v>
      </c>
    </row>
    <row r="21" spans="1:6" ht="15.6" customHeight="1" x14ac:dyDescent="0.25">
      <c r="A21" s="184" t="s">
        <v>516</v>
      </c>
      <c r="B21" s="185" t="s">
        <v>516</v>
      </c>
      <c r="C21" s="185" t="s">
        <v>516</v>
      </c>
      <c r="D21" s="185" t="s">
        <v>516</v>
      </c>
      <c r="E21" s="185" t="s">
        <v>516</v>
      </c>
      <c r="F21" s="185" t="s">
        <v>516</v>
      </c>
    </row>
    <row r="22" spans="1:6" ht="15.6" customHeight="1" x14ac:dyDescent="0.25">
      <c r="A22" s="178" t="s">
        <v>516</v>
      </c>
      <c r="B22" s="180" t="s">
        <v>516</v>
      </c>
      <c r="C22" s="180" t="s">
        <v>516</v>
      </c>
      <c r="D22" s="180" t="s">
        <v>516</v>
      </c>
      <c r="E22" s="181" t="s">
        <v>516</v>
      </c>
      <c r="F22" s="181" t="s">
        <v>516</v>
      </c>
    </row>
    <row r="23" spans="1:6" ht="15.6" customHeight="1" x14ac:dyDescent="0.25">
      <c r="A23" s="179" t="s">
        <v>517</v>
      </c>
      <c r="B23" s="180">
        <v>27191</v>
      </c>
      <c r="C23" s="180">
        <v>76</v>
      </c>
      <c r="D23" s="180">
        <v>27115</v>
      </c>
      <c r="E23" s="181">
        <v>2383</v>
      </c>
      <c r="F23" s="181">
        <v>24808</v>
      </c>
    </row>
    <row r="24" spans="1:6" ht="15.6" customHeight="1" x14ac:dyDescent="0.25">
      <c r="A24" s="152" t="s">
        <v>21</v>
      </c>
      <c r="B24" s="182">
        <v>461</v>
      </c>
      <c r="C24" s="182">
        <v>24</v>
      </c>
      <c r="D24" s="182">
        <v>437</v>
      </c>
      <c r="E24" s="183">
        <v>0</v>
      </c>
      <c r="F24" s="183">
        <v>461</v>
      </c>
    </row>
    <row r="25" spans="1:6" ht="15.6" customHeight="1" x14ac:dyDescent="0.25">
      <c r="A25" s="152" t="s">
        <v>22</v>
      </c>
      <c r="B25" s="182">
        <v>6519</v>
      </c>
      <c r="C25" s="182">
        <v>145</v>
      </c>
      <c r="D25" s="182">
        <v>6374</v>
      </c>
      <c r="E25" s="183">
        <v>0</v>
      </c>
      <c r="F25" s="183">
        <v>6519</v>
      </c>
    </row>
    <row r="26" spans="1:6" ht="15.6" customHeight="1" x14ac:dyDescent="0.25">
      <c r="A26" s="152" t="s">
        <v>143</v>
      </c>
      <c r="B26" s="182">
        <v>20211</v>
      </c>
      <c r="C26" s="182">
        <v>-93</v>
      </c>
      <c r="D26" s="182">
        <v>20304</v>
      </c>
      <c r="E26" s="183">
        <v>2383</v>
      </c>
      <c r="F26" s="183">
        <v>17828</v>
      </c>
    </row>
    <row r="27" spans="1:6" ht="15.6" customHeight="1" x14ac:dyDescent="0.25">
      <c r="A27" s="184" t="s">
        <v>516</v>
      </c>
      <c r="B27" s="182" t="s">
        <v>516</v>
      </c>
      <c r="C27" s="182" t="s">
        <v>516</v>
      </c>
      <c r="D27" s="182" t="s">
        <v>516</v>
      </c>
      <c r="E27" s="183" t="s">
        <v>516</v>
      </c>
      <c r="F27" s="183" t="s">
        <v>516</v>
      </c>
    </row>
    <row r="28" spans="1:6" ht="15.6" customHeight="1" x14ac:dyDescent="0.25">
      <c r="A28" s="178" t="s">
        <v>516</v>
      </c>
      <c r="B28" s="185" t="s">
        <v>516</v>
      </c>
      <c r="C28" s="185" t="s">
        <v>516</v>
      </c>
      <c r="D28" s="185" t="s">
        <v>516</v>
      </c>
      <c r="E28" s="185" t="s">
        <v>516</v>
      </c>
      <c r="F28" s="185" t="s">
        <v>516</v>
      </c>
    </row>
    <row r="29" spans="1:6" ht="15.6" customHeight="1" x14ac:dyDescent="0.25">
      <c r="A29" s="179" t="s">
        <v>518</v>
      </c>
      <c r="B29" s="180">
        <v>178820</v>
      </c>
      <c r="C29" s="180">
        <v>9968</v>
      </c>
      <c r="D29" s="180">
        <v>168852</v>
      </c>
      <c r="E29" s="181">
        <v>1172</v>
      </c>
      <c r="F29" s="181">
        <v>177648</v>
      </c>
    </row>
    <row r="30" spans="1:6" ht="15.6" customHeight="1" x14ac:dyDescent="0.25">
      <c r="A30" s="152" t="s">
        <v>24</v>
      </c>
      <c r="B30" s="182">
        <v>15737</v>
      </c>
      <c r="C30" s="182">
        <v>1332</v>
      </c>
      <c r="D30" s="182">
        <v>14405</v>
      </c>
      <c r="E30" s="183">
        <v>0</v>
      </c>
      <c r="F30" s="183">
        <v>15737</v>
      </c>
    </row>
    <row r="31" spans="1:6" ht="15.6" customHeight="1" x14ac:dyDescent="0.25">
      <c r="A31" s="152" t="s">
        <v>25</v>
      </c>
      <c r="B31" s="182">
        <v>20886</v>
      </c>
      <c r="C31" s="182">
        <v>2393</v>
      </c>
      <c r="D31" s="182">
        <v>18493</v>
      </c>
      <c r="E31" s="183">
        <v>6</v>
      </c>
      <c r="F31" s="183">
        <v>20880</v>
      </c>
    </row>
    <row r="32" spans="1:6" ht="15.6" customHeight="1" x14ac:dyDescent="0.25">
      <c r="A32" s="152" t="s">
        <v>26</v>
      </c>
      <c r="B32" s="182">
        <v>1202</v>
      </c>
      <c r="C32" s="182">
        <v>130</v>
      </c>
      <c r="D32" s="182">
        <v>1072</v>
      </c>
      <c r="E32" s="183">
        <v>0</v>
      </c>
      <c r="F32" s="183">
        <v>1202</v>
      </c>
    </row>
    <row r="33" spans="1:6" ht="15.6" customHeight="1" x14ac:dyDescent="0.25">
      <c r="A33" s="152" t="s">
        <v>691</v>
      </c>
      <c r="B33" s="182">
        <v>36988</v>
      </c>
      <c r="C33" s="182">
        <v>1483</v>
      </c>
      <c r="D33" s="183">
        <v>35505</v>
      </c>
      <c r="E33" s="183">
        <v>120</v>
      </c>
      <c r="F33" s="183">
        <v>36868</v>
      </c>
    </row>
    <row r="34" spans="1:6" ht="15.6" customHeight="1" x14ac:dyDescent="0.25">
      <c r="A34" s="152" t="s">
        <v>28</v>
      </c>
      <c r="B34" s="182">
        <v>12741</v>
      </c>
      <c r="C34" s="182">
        <v>723</v>
      </c>
      <c r="D34" s="182">
        <v>12018</v>
      </c>
      <c r="E34" s="183">
        <v>0</v>
      </c>
      <c r="F34" s="183">
        <v>12741</v>
      </c>
    </row>
    <row r="35" spans="1:6" ht="15.6" customHeight="1" x14ac:dyDescent="0.25">
      <c r="A35" s="152" t="s">
        <v>29</v>
      </c>
      <c r="B35" s="182">
        <v>4419</v>
      </c>
      <c r="C35" s="182">
        <v>102</v>
      </c>
      <c r="D35" s="182">
        <v>4317</v>
      </c>
      <c r="E35" s="183">
        <v>0</v>
      </c>
      <c r="F35" s="183">
        <v>4419</v>
      </c>
    </row>
    <row r="36" spans="1:6" ht="15.6" customHeight="1" x14ac:dyDescent="0.25">
      <c r="A36" s="152" t="s">
        <v>30</v>
      </c>
      <c r="B36" s="182">
        <v>9568</v>
      </c>
      <c r="C36" s="182">
        <v>665</v>
      </c>
      <c r="D36" s="182">
        <v>8903</v>
      </c>
      <c r="E36" s="183">
        <v>0</v>
      </c>
      <c r="F36" s="183">
        <v>9568</v>
      </c>
    </row>
    <row r="37" spans="1:6" ht="15.6" customHeight="1" x14ac:dyDescent="0.25">
      <c r="A37" s="152" t="s">
        <v>521</v>
      </c>
      <c r="B37" s="182">
        <v>77279</v>
      </c>
      <c r="C37" s="182">
        <v>3140</v>
      </c>
      <c r="D37" s="182">
        <v>74139</v>
      </c>
      <c r="E37" s="183">
        <v>1046</v>
      </c>
      <c r="F37" s="183">
        <v>76233</v>
      </c>
    </row>
    <row r="38" spans="1:6" ht="15.6" customHeight="1" x14ac:dyDescent="0.25">
      <c r="A38" s="179" t="s">
        <v>516</v>
      </c>
      <c r="B38" s="182" t="s">
        <v>516</v>
      </c>
      <c r="C38" s="182" t="s">
        <v>516</v>
      </c>
      <c r="D38" s="182" t="s">
        <v>516</v>
      </c>
      <c r="E38" s="183" t="s">
        <v>516</v>
      </c>
      <c r="F38" s="183" t="s">
        <v>516</v>
      </c>
    </row>
    <row r="39" spans="1:6" ht="15.6" customHeight="1" x14ac:dyDescent="0.25">
      <c r="A39" s="178" t="s">
        <v>516</v>
      </c>
      <c r="B39" s="182" t="s">
        <v>516</v>
      </c>
      <c r="C39" s="182" t="s">
        <v>516</v>
      </c>
      <c r="D39" s="183" t="s">
        <v>516</v>
      </c>
      <c r="E39" s="183" t="s">
        <v>516</v>
      </c>
      <c r="F39" s="183" t="s">
        <v>516</v>
      </c>
    </row>
    <row r="40" spans="1:6" ht="15.6" customHeight="1" x14ac:dyDescent="0.25">
      <c r="A40" s="179" t="s">
        <v>519</v>
      </c>
      <c r="B40" s="180">
        <v>27642</v>
      </c>
      <c r="C40" s="180">
        <v>-878</v>
      </c>
      <c r="D40" s="180">
        <v>28520</v>
      </c>
      <c r="E40" s="181">
        <v>2969</v>
      </c>
      <c r="F40" s="181">
        <v>24673</v>
      </c>
    </row>
    <row r="41" spans="1:6" ht="15.6" customHeight="1" x14ac:dyDescent="0.25">
      <c r="A41" s="152" t="s">
        <v>32</v>
      </c>
      <c r="B41" s="182">
        <v>324</v>
      </c>
      <c r="C41" s="182">
        <v>-14</v>
      </c>
      <c r="D41" s="182">
        <v>338</v>
      </c>
      <c r="E41" s="183">
        <v>0</v>
      </c>
      <c r="F41" s="183">
        <v>324</v>
      </c>
    </row>
    <row r="42" spans="1:6" ht="15.6" customHeight="1" x14ac:dyDescent="0.25">
      <c r="A42" s="152" t="s">
        <v>602</v>
      </c>
      <c r="B42" s="182">
        <v>477</v>
      </c>
      <c r="C42" s="182">
        <v>-23</v>
      </c>
      <c r="D42" s="182">
        <v>500</v>
      </c>
      <c r="E42" s="183">
        <v>0</v>
      </c>
      <c r="F42" s="183">
        <v>477</v>
      </c>
    </row>
    <row r="43" spans="1:6" ht="15.6" customHeight="1" x14ac:dyDescent="0.25">
      <c r="A43" s="152" t="s">
        <v>34</v>
      </c>
      <c r="B43" s="182">
        <v>723</v>
      </c>
      <c r="C43" s="182">
        <v>-7</v>
      </c>
      <c r="D43" s="182">
        <v>730</v>
      </c>
      <c r="E43" s="183">
        <v>0</v>
      </c>
      <c r="F43" s="183">
        <v>723</v>
      </c>
    </row>
    <row r="44" spans="1:6" ht="15.6" customHeight="1" x14ac:dyDescent="0.25">
      <c r="A44" s="152" t="s">
        <v>35</v>
      </c>
      <c r="B44" s="182">
        <v>5520</v>
      </c>
      <c r="C44" s="182">
        <v>71</v>
      </c>
      <c r="D44" s="182">
        <v>5449</v>
      </c>
      <c r="E44" s="183">
        <v>12</v>
      </c>
      <c r="F44" s="183">
        <v>5508</v>
      </c>
    </row>
    <row r="45" spans="1:6" ht="15.6" customHeight="1" x14ac:dyDescent="0.25">
      <c r="A45" s="152" t="s">
        <v>143</v>
      </c>
      <c r="B45" s="182">
        <v>20598</v>
      </c>
      <c r="C45" s="182">
        <v>-905</v>
      </c>
      <c r="D45" s="182">
        <v>21503</v>
      </c>
      <c r="E45" s="183">
        <v>2957</v>
      </c>
      <c r="F45" s="183">
        <v>17641</v>
      </c>
    </row>
    <row r="46" spans="1:6" ht="15.6" customHeight="1" x14ac:dyDescent="0.25">
      <c r="A46" s="178" t="s">
        <v>516</v>
      </c>
      <c r="B46" s="182" t="s">
        <v>516</v>
      </c>
      <c r="C46" s="182" t="s">
        <v>516</v>
      </c>
      <c r="D46" s="182" t="s">
        <v>516</v>
      </c>
      <c r="E46" s="183" t="s">
        <v>516</v>
      </c>
      <c r="F46" s="183" t="s">
        <v>516</v>
      </c>
    </row>
    <row r="47" spans="1:6" ht="15.6" customHeight="1" x14ac:dyDescent="0.25">
      <c r="A47" s="178" t="s">
        <v>516</v>
      </c>
      <c r="B47" s="182" t="s">
        <v>516</v>
      </c>
      <c r="C47" s="182" t="s">
        <v>516</v>
      </c>
      <c r="D47" s="183" t="s">
        <v>516</v>
      </c>
      <c r="E47" s="183" t="s">
        <v>516</v>
      </c>
      <c r="F47" s="183" t="s">
        <v>516</v>
      </c>
    </row>
    <row r="48" spans="1:6" ht="15.6" customHeight="1" x14ac:dyDescent="0.25">
      <c r="A48" s="179" t="s">
        <v>522</v>
      </c>
      <c r="B48" s="180">
        <v>575211</v>
      </c>
      <c r="C48" s="180">
        <v>31835</v>
      </c>
      <c r="D48" s="180">
        <v>543376</v>
      </c>
      <c r="E48" s="181">
        <v>193</v>
      </c>
      <c r="F48" s="181">
        <v>575018</v>
      </c>
    </row>
    <row r="49" spans="1:6" ht="15.6" customHeight="1" x14ac:dyDescent="0.25">
      <c r="A49" s="152" t="s">
        <v>38</v>
      </c>
      <c r="B49" s="182">
        <v>10213</v>
      </c>
      <c r="C49" s="182">
        <v>301</v>
      </c>
      <c r="D49" s="182">
        <v>9912</v>
      </c>
      <c r="E49" s="183">
        <v>0</v>
      </c>
      <c r="F49" s="183">
        <v>10213</v>
      </c>
    </row>
    <row r="50" spans="1:6" ht="15.6" customHeight="1" x14ac:dyDescent="0.25">
      <c r="A50" s="152" t="s">
        <v>39</v>
      </c>
      <c r="B50" s="182">
        <v>18982</v>
      </c>
      <c r="C50" s="182">
        <v>1842</v>
      </c>
      <c r="D50" s="182">
        <v>17140</v>
      </c>
      <c r="E50" s="183">
        <v>0</v>
      </c>
      <c r="F50" s="183">
        <v>18982</v>
      </c>
    </row>
    <row r="51" spans="1:6" ht="15.6" customHeight="1" x14ac:dyDescent="0.25">
      <c r="A51" s="152" t="s">
        <v>40</v>
      </c>
      <c r="B51" s="182">
        <v>11292</v>
      </c>
      <c r="C51" s="182">
        <v>61</v>
      </c>
      <c r="D51" s="182">
        <v>11231</v>
      </c>
      <c r="E51" s="183">
        <v>0</v>
      </c>
      <c r="F51" s="183">
        <v>11292</v>
      </c>
    </row>
    <row r="52" spans="1:6" ht="15.6" customHeight="1" x14ac:dyDescent="0.25">
      <c r="A52" s="152" t="s">
        <v>41</v>
      </c>
      <c r="B52" s="182">
        <v>4142</v>
      </c>
      <c r="C52" s="182">
        <v>292</v>
      </c>
      <c r="D52" s="182">
        <v>3850</v>
      </c>
      <c r="E52" s="183">
        <v>0</v>
      </c>
      <c r="F52" s="183">
        <v>4142</v>
      </c>
    </row>
    <row r="53" spans="1:6" ht="15.6" customHeight="1" x14ac:dyDescent="0.25">
      <c r="A53" s="152" t="s">
        <v>42</v>
      </c>
      <c r="B53" s="182">
        <v>2820</v>
      </c>
      <c r="C53" s="182">
        <v>100</v>
      </c>
      <c r="D53" s="182">
        <v>2720</v>
      </c>
      <c r="E53" s="183">
        <v>0</v>
      </c>
      <c r="F53" s="183">
        <v>2820</v>
      </c>
    </row>
    <row r="54" spans="1:6" ht="15.6" customHeight="1" x14ac:dyDescent="0.25">
      <c r="A54" s="152" t="s">
        <v>43</v>
      </c>
      <c r="B54" s="182">
        <v>8468</v>
      </c>
      <c r="C54" s="182">
        <v>243</v>
      </c>
      <c r="D54" s="182">
        <v>8225</v>
      </c>
      <c r="E54" s="183">
        <v>0</v>
      </c>
      <c r="F54" s="183">
        <v>8468</v>
      </c>
    </row>
    <row r="55" spans="1:6" ht="15.6" customHeight="1" x14ac:dyDescent="0.25">
      <c r="A55" s="152" t="s">
        <v>44</v>
      </c>
      <c r="B55" s="182">
        <v>2866</v>
      </c>
      <c r="C55" s="182">
        <v>109</v>
      </c>
      <c r="D55" s="182">
        <v>2757</v>
      </c>
      <c r="E55" s="183">
        <v>0</v>
      </c>
      <c r="F55" s="183">
        <v>2866</v>
      </c>
    </row>
    <row r="56" spans="1:6" ht="15.6" customHeight="1" x14ac:dyDescent="0.25">
      <c r="A56" s="152" t="s">
        <v>692</v>
      </c>
      <c r="B56" s="182">
        <v>80982</v>
      </c>
      <c r="C56" s="182">
        <v>4777</v>
      </c>
      <c r="D56" s="183">
        <v>76205</v>
      </c>
      <c r="E56" s="183">
        <v>29</v>
      </c>
      <c r="F56" s="183">
        <v>80953</v>
      </c>
    </row>
    <row r="57" spans="1:6" ht="15.6" customHeight="1" x14ac:dyDescent="0.25">
      <c r="A57" s="152" t="s">
        <v>46</v>
      </c>
      <c r="B57" s="182">
        <v>3087</v>
      </c>
      <c r="C57" s="182">
        <v>-14</v>
      </c>
      <c r="D57" s="182">
        <v>3101</v>
      </c>
      <c r="E57" s="183">
        <v>0</v>
      </c>
      <c r="F57" s="183">
        <v>3087</v>
      </c>
    </row>
    <row r="58" spans="1:6" ht="15.6" customHeight="1" x14ac:dyDescent="0.25">
      <c r="A58" s="152" t="s">
        <v>47</v>
      </c>
      <c r="B58" s="182">
        <v>668</v>
      </c>
      <c r="C58" s="182">
        <v>6</v>
      </c>
      <c r="D58" s="182">
        <v>662</v>
      </c>
      <c r="E58" s="183">
        <v>0</v>
      </c>
      <c r="F58" s="183">
        <v>668</v>
      </c>
    </row>
    <row r="59" spans="1:6" ht="15.6" customHeight="1" x14ac:dyDescent="0.25">
      <c r="A59" s="152" t="s">
        <v>48</v>
      </c>
      <c r="B59" s="182">
        <v>110623</v>
      </c>
      <c r="C59" s="182">
        <v>7433</v>
      </c>
      <c r="D59" s="182">
        <v>103190</v>
      </c>
      <c r="E59" s="183">
        <v>0</v>
      </c>
      <c r="F59" s="183">
        <v>110623</v>
      </c>
    </row>
    <row r="60" spans="1:6" ht="15.6" customHeight="1" x14ac:dyDescent="0.25">
      <c r="A60" s="152" t="s">
        <v>49</v>
      </c>
      <c r="B60" s="182">
        <v>1114</v>
      </c>
      <c r="C60" s="182">
        <v>214</v>
      </c>
      <c r="D60" s="182">
        <v>900</v>
      </c>
      <c r="E60" s="183">
        <v>0</v>
      </c>
      <c r="F60" s="183">
        <v>1114</v>
      </c>
    </row>
    <row r="61" spans="1:6" ht="15.6" customHeight="1" x14ac:dyDescent="0.25">
      <c r="A61" s="152" t="s">
        <v>50</v>
      </c>
      <c r="B61" s="182">
        <v>26535</v>
      </c>
      <c r="C61" s="182">
        <v>1609</v>
      </c>
      <c r="D61" s="182">
        <v>24926</v>
      </c>
      <c r="E61" s="183">
        <v>29</v>
      </c>
      <c r="F61" s="183">
        <v>26506</v>
      </c>
    </row>
    <row r="62" spans="1:6" ht="15.6" customHeight="1" x14ac:dyDescent="0.25">
      <c r="A62" s="152" t="s">
        <v>51</v>
      </c>
      <c r="B62" s="182">
        <v>10504</v>
      </c>
      <c r="C62" s="182">
        <v>395</v>
      </c>
      <c r="D62" s="182">
        <v>10109</v>
      </c>
      <c r="E62" s="183">
        <v>0</v>
      </c>
      <c r="F62" s="183">
        <v>10504</v>
      </c>
    </row>
    <row r="63" spans="1:6" ht="15.6" customHeight="1" x14ac:dyDescent="0.25">
      <c r="A63" s="152" t="s">
        <v>52</v>
      </c>
      <c r="B63" s="182">
        <v>46413</v>
      </c>
      <c r="C63" s="182">
        <v>2652</v>
      </c>
      <c r="D63" s="182">
        <v>43761</v>
      </c>
      <c r="E63" s="183">
        <v>24</v>
      </c>
      <c r="F63" s="183">
        <v>46389</v>
      </c>
    </row>
    <row r="64" spans="1:6" ht="15.6" customHeight="1" x14ac:dyDescent="0.25">
      <c r="A64" s="152" t="s">
        <v>53</v>
      </c>
      <c r="B64" s="182">
        <v>21360</v>
      </c>
      <c r="C64" s="182">
        <v>3005</v>
      </c>
      <c r="D64" s="182">
        <v>18355</v>
      </c>
      <c r="E64" s="183">
        <v>0</v>
      </c>
      <c r="F64" s="183">
        <v>21360</v>
      </c>
    </row>
    <row r="65" spans="1:6" ht="15.6" customHeight="1" x14ac:dyDescent="0.25">
      <c r="A65" s="152" t="s">
        <v>521</v>
      </c>
      <c r="B65" s="182">
        <v>215142</v>
      </c>
      <c r="C65" s="182">
        <v>8810</v>
      </c>
      <c r="D65" s="182">
        <v>206332</v>
      </c>
      <c r="E65" s="183">
        <v>111</v>
      </c>
      <c r="F65" s="183">
        <v>215031</v>
      </c>
    </row>
    <row r="66" spans="1:6" ht="15.6" customHeight="1" x14ac:dyDescent="0.25">
      <c r="A66" s="152" t="s">
        <v>516</v>
      </c>
      <c r="B66" s="182" t="s">
        <v>516</v>
      </c>
      <c r="C66" s="182" t="s">
        <v>516</v>
      </c>
      <c r="D66" s="182" t="s">
        <v>516</v>
      </c>
      <c r="E66" s="183" t="s">
        <v>516</v>
      </c>
      <c r="F66" s="183" t="s">
        <v>516</v>
      </c>
    </row>
    <row r="67" spans="1:6" ht="15.6" customHeight="1" x14ac:dyDescent="0.25">
      <c r="A67" s="178" t="s">
        <v>516</v>
      </c>
      <c r="B67" s="182" t="s">
        <v>516</v>
      </c>
      <c r="C67" s="182" t="s">
        <v>516</v>
      </c>
      <c r="D67" s="182" t="s">
        <v>516</v>
      </c>
      <c r="E67" s="183" t="s">
        <v>516</v>
      </c>
      <c r="F67" s="183" t="s">
        <v>516</v>
      </c>
    </row>
    <row r="68" spans="1:6" ht="15.6" customHeight="1" x14ac:dyDescent="0.25">
      <c r="A68" s="179" t="s">
        <v>523</v>
      </c>
      <c r="B68" s="180">
        <v>1873970</v>
      </c>
      <c r="C68" s="180">
        <v>125904</v>
      </c>
      <c r="D68" s="180">
        <v>1748066</v>
      </c>
      <c r="E68" s="181">
        <v>830</v>
      </c>
      <c r="F68" s="181">
        <v>1873140</v>
      </c>
    </row>
    <row r="69" spans="1:6" ht="15.6" customHeight="1" x14ac:dyDescent="0.25">
      <c r="A69" s="152" t="s">
        <v>55</v>
      </c>
      <c r="B69" s="182">
        <v>57395</v>
      </c>
      <c r="C69" s="182">
        <v>4486</v>
      </c>
      <c r="D69" s="182">
        <v>52909</v>
      </c>
      <c r="E69" s="183">
        <v>0</v>
      </c>
      <c r="F69" s="183">
        <v>57395</v>
      </c>
    </row>
    <row r="70" spans="1:6" ht="15.6" customHeight="1" x14ac:dyDescent="0.25">
      <c r="A70" s="152" t="s">
        <v>56</v>
      </c>
      <c r="B70" s="182">
        <v>33758</v>
      </c>
      <c r="C70" s="182">
        <v>5211</v>
      </c>
      <c r="D70" s="182">
        <v>28547</v>
      </c>
      <c r="E70" s="183">
        <v>6</v>
      </c>
      <c r="F70" s="183">
        <v>33752</v>
      </c>
    </row>
    <row r="71" spans="1:6" ht="15.6" customHeight="1" x14ac:dyDescent="0.25">
      <c r="A71" s="152" t="s">
        <v>57</v>
      </c>
      <c r="B71" s="182">
        <v>127381</v>
      </c>
      <c r="C71" s="182">
        <v>6285</v>
      </c>
      <c r="D71" s="182">
        <v>121096</v>
      </c>
      <c r="E71" s="183">
        <v>0</v>
      </c>
      <c r="F71" s="183">
        <v>127381</v>
      </c>
    </row>
    <row r="72" spans="1:6" ht="15.6" customHeight="1" x14ac:dyDescent="0.25">
      <c r="A72" s="152" t="s">
        <v>58</v>
      </c>
      <c r="B72" s="182">
        <v>31473</v>
      </c>
      <c r="C72" s="182">
        <v>1834</v>
      </c>
      <c r="D72" s="182">
        <v>29639</v>
      </c>
      <c r="E72" s="183">
        <v>0</v>
      </c>
      <c r="F72" s="183">
        <v>31473</v>
      </c>
    </row>
    <row r="73" spans="1:6" ht="15.6" customHeight="1" x14ac:dyDescent="0.25">
      <c r="A73" s="152" t="s">
        <v>59</v>
      </c>
      <c r="B73" s="182">
        <v>100689</v>
      </c>
      <c r="C73" s="182">
        <v>8697</v>
      </c>
      <c r="D73" s="182">
        <v>91992</v>
      </c>
      <c r="E73" s="183">
        <v>6</v>
      </c>
      <c r="F73" s="183">
        <v>100683</v>
      </c>
    </row>
    <row r="74" spans="1:6" ht="15.6" customHeight="1" x14ac:dyDescent="0.25">
      <c r="A74" s="152" t="s">
        <v>61</v>
      </c>
      <c r="B74" s="182">
        <v>78042</v>
      </c>
      <c r="C74" s="182">
        <v>3024</v>
      </c>
      <c r="D74" s="182">
        <v>75018</v>
      </c>
      <c r="E74" s="183">
        <v>0</v>
      </c>
      <c r="F74" s="183">
        <v>78042</v>
      </c>
    </row>
    <row r="75" spans="1:6" ht="15.6" customHeight="1" x14ac:dyDescent="0.25">
      <c r="A75" s="152" t="s">
        <v>62</v>
      </c>
      <c r="B75" s="182">
        <v>179063</v>
      </c>
      <c r="C75" s="182">
        <v>13542</v>
      </c>
      <c r="D75" s="182">
        <v>165521</v>
      </c>
      <c r="E75" s="183">
        <v>61</v>
      </c>
      <c r="F75" s="183">
        <v>179002</v>
      </c>
    </row>
    <row r="76" spans="1:6" ht="15.6" customHeight="1" x14ac:dyDescent="0.25">
      <c r="A76" s="152" t="s">
        <v>63</v>
      </c>
      <c r="B76" s="182">
        <v>38746</v>
      </c>
      <c r="C76" s="182">
        <v>1633</v>
      </c>
      <c r="D76" s="182">
        <v>37113</v>
      </c>
      <c r="E76" s="183">
        <v>0</v>
      </c>
      <c r="F76" s="183">
        <v>38746</v>
      </c>
    </row>
    <row r="77" spans="1:6" ht="15.6" customHeight="1" x14ac:dyDescent="0.25">
      <c r="A77" s="152" t="s">
        <v>64</v>
      </c>
      <c r="B77" s="182">
        <v>1911</v>
      </c>
      <c r="C77" s="182">
        <v>36</v>
      </c>
      <c r="D77" s="182">
        <v>1875</v>
      </c>
      <c r="E77" s="183">
        <v>0</v>
      </c>
      <c r="F77" s="183">
        <v>1911</v>
      </c>
    </row>
    <row r="78" spans="1:6" ht="15.6" customHeight="1" x14ac:dyDescent="0.25">
      <c r="A78" s="152" t="s">
        <v>65</v>
      </c>
      <c r="B78" s="182">
        <v>147212</v>
      </c>
      <c r="C78" s="182">
        <v>6444</v>
      </c>
      <c r="D78" s="182">
        <v>140768</v>
      </c>
      <c r="E78" s="183">
        <v>0</v>
      </c>
      <c r="F78" s="183">
        <v>147212</v>
      </c>
    </row>
    <row r="79" spans="1:6" ht="15.6" customHeight="1" x14ac:dyDescent="0.25">
      <c r="A79" s="152" t="s">
        <v>66</v>
      </c>
      <c r="B79" s="182">
        <v>6175</v>
      </c>
      <c r="C79" s="182">
        <v>119</v>
      </c>
      <c r="D79" s="182">
        <v>6056</v>
      </c>
      <c r="E79" s="183">
        <v>0</v>
      </c>
      <c r="F79" s="183">
        <v>6175</v>
      </c>
    </row>
    <row r="80" spans="1:6" ht="15.6" customHeight="1" x14ac:dyDescent="0.25">
      <c r="A80" s="152" t="s">
        <v>67</v>
      </c>
      <c r="B80" s="182">
        <v>35094</v>
      </c>
      <c r="C80" s="182">
        <v>2501</v>
      </c>
      <c r="D80" s="182">
        <v>32593</v>
      </c>
      <c r="E80" s="183">
        <v>0</v>
      </c>
      <c r="F80" s="183">
        <v>35094</v>
      </c>
    </row>
    <row r="81" spans="1:6" ht="15.6" customHeight="1" x14ac:dyDescent="0.25">
      <c r="A81" s="152" t="s">
        <v>68</v>
      </c>
      <c r="B81" s="182">
        <v>71178</v>
      </c>
      <c r="C81" s="182">
        <v>4291</v>
      </c>
      <c r="D81" s="182">
        <v>66887</v>
      </c>
      <c r="E81" s="183">
        <v>0</v>
      </c>
      <c r="F81" s="183">
        <v>71178</v>
      </c>
    </row>
    <row r="82" spans="1:6" ht="15.6" customHeight="1" x14ac:dyDescent="0.25">
      <c r="A82" s="152" t="s">
        <v>69</v>
      </c>
      <c r="B82" s="182">
        <v>26</v>
      </c>
      <c r="C82" s="182">
        <v>2</v>
      </c>
      <c r="D82" s="182">
        <v>24</v>
      </c>
      <c r="E82" s="183">
        <v>0</v>
      </c>
      <c r="F82" s="183">
        <v>26</v>
      </c>
    </row>
    <row r="83" spans="1:6" ht="15.6" customHeight="1" x14ac:dyDescent="0.25">
      <c r="A83" s="152" t="s">
        <v>70</v>
      </c>
      <c r="B83" s="182">
        <v>10526</v>
      </c>
      <c r="C83" s="182">
        <v>182</v>
      </c>
      <c r="D83" s="182">
        <v>10344</v>
      </c>
      <c r="E83" s="183">
        <v>0</v>
      </c>
      <c r="F83" s="183">
        <v>10526</v>
      </c>
    </row>
    <row r="84" spans="1:6" ht="15.6" customHeight="1" x14ac:dyDescent="0.25">
      <c r="A84" s="152" t="s">
        <v>71</v>
      </c>
      <c r="B84" s="182">
        <v>57961</v>
      </c>
      <c r="C84" s="182">
        <v>4677</v>
      </c>
      <c r="D84" s="182">
        <v>53284</v>
      </c>
      <c r="E84" s="183">
        <v>0</v>
      </c>
      <c r="F84" s="183">
        <v>57961</v>
      </c>
    </row>
    <row r="85" spans="1:6" ht="15.6" customHeight="1" x14ac:dyDescent="0.25">
      <c r="A85" s="152" t="s">
        <v>72</v>
      </c>
      <c r="B85" s="182">
        <v>136246</v>
      </c>
      <c r="C85" s="182">
        <v>14205</v>
      </c>
      <c r="D85" s="182">
        <v>122041</v>
      </c>
      <c r="E85" s="183">
        <v>0</v>
      </c>
      <c r="F85" s="183">
        <v>136246</v>
      </c>
    </row>
    <row r="86" spans="1:6" ht="15.6" customHeight="1" x14ac:dyDescent="0.25">
      <c r="A86" s="152" t="s">
        <v>73</v>
      </c>
      <c r="B86" s="182">
        <v>44408</v>
      </c>
      <c r="C86" s="182">
        <v>3385</v>
      </c>
      <c r="D86" s="182">
        <v>41023</v>
      </c>
      <c r="E86" s="183">
        <v>0</v>
      </c>
      <c r="F86" s="183">
        <v>44408</v>
      </c>
    </row>
    <row r="87" spans="1:6" ht="15.6" customHeight="1" x14ac:dyDescent="0.25">
      <c r="A87" s="152" t="s">
        <v>74</v>
      </c>
      <c r="B87" s="182">
        <v>44409</v>
      </c>
      <c r="C87" s="182">
        <v>3046</v>
      </c>
      <c r="D87" s="182">
        <v>41363</v>
      </c>
      <c r="E87" s="183">
        <v>0</v>
      </c>
      <c r="F87" s="183">
        <v>44409</v>
      </c>
    </row>
    <row r="88" spans="1:6" ht="15.6" customHeight="1" x14ac:dyDescent="0.25">
      <c r="A88" s="152" t="s">
        <v>75</v>
      </c>
      <c r="B88" s="182">
        <v>31476</v>
      </c>
      <c r="C88" s="182">
        <v>7514</v>
      </c>
      <c r="D88" s="182">
        <v>23962</v>
      </c>
      <c r="E88" s="183">
        <v>0</v>
      </c>
      <c r="F88" s="183">
        <v>31476</v>
      </c>
    </row>
    <row r="89" spans="1:6" ht="15.6" customHeight="1" x14ac:dyDescent="0.25">
      <c r="A89" s="152" t="s">
        <v>76</v>
      </c>
      <c r="B89" s="182">
        <v>6368</v>
      </c>
      <c r="C89" s="182">
        <v>266</v>
      </c>
      <c r="D89" s="182">
        <v>6102</v>
      </c>
      <c r="E89" s="183">
        <v>0</v>
      </c>
      <c r="F89" s="183">
        <v>6368</v>
      </c>
    </row>
    <row r="90" spans="1:6" ht="15.6" customHeight="1" x14ac:dyDescent="0.25">
      <c r="A90" s="152" t="s">
        <v>693</v>
      </c>
      <c r="B90" s="182">
        <v>163103</v>
      </c>
      <c r="C90" s="182">
        <v>9084</v>
      </c>
      <c r="D90" s="182">
        <v>154019</v>
      </c>
      <c r="E90" s="183">
        <v>531</v>
      </c>
      <c r="F90" s="183">
        <v>162572</v>
      </c>
    </row>
    <row r="91" spans="1:6" ht="15.6" customHeight="1" x14ac:dyDescent="0.25">
      <c r="A91" s="152" t="s">
        <v>78</v>
      </c>
      <c r="B91" s="182">
        <v>88619</v>
      </c>
      <c r="C91" s="182">
        <v>3664</v>
      </c>
      <c r="D91" s="182">
        <v>84955</v>
      </c>
      <c r="E91" s="183">
        <v>0</v>
      </c>
      <c r="F91" s="183">
        <v>88619</v>
      </c>
    </row>
    <row r="92" spans="1:6" ht="15.6" customHeight="1" x14ac:dyDescent="0.25">
      <c r="A92" s="152" t="s">
        <v>79</v>
      </c>
      <c r="B92" s="182">
        <v>109441</v>
      </c>
      <c r="C92" s="182">
        <v>9596</v>
      </c>
      <c r="D92" s="182">
        <v>99845</v>
      </c>
      <c r="E92" s="183">
        <v>142</v>
      </c>
      <c r="F92" s="183">
        <v>109299</v>
      </c>
    </row>
    <row r="93" spans="1:6" ht="15.6" customHeight="1" x14ac:dyDescent="0.25">
      <c r="A93" s="152" t="s">
        <v>80</v>
      </c>
      <c r="B93" s="182">
        <v>692</v>
      </c>
      <c r="C93" s="182">
        <v>22</v>
      </c>
      <c r="D93" s="182">
        <v>670</v>
      </c>
      <c r="E93" s="183">
        <v>0</v>
      </c>
      <c r="F93" s="183">
        <v>692</v>
      </c>
    </row>
    <row r="94" spans="1:6" ht="15.6" customHeight="1" x14ac:dyDescent="0.25">
      <c r="A94" s="152" t="s">
        <v>81</v>
      </c>
      <c r="B94" s="182">
        <v>7614</v>
      </c>
      <c r="C94" s="182">
        <v>269</v>
      </c>
      <c r="D94" s="182">
        <v>7345</v>
      </c>
      <c r="E94" s="183">
        <v>0</v>
      </c>
      <c r="F94" s="183">
        <v>7614</v>
      </c>
    </row>
    <row r="95" spans="1:6" ht="15.6" customHeight="1" x14ac:dyDescent="0.25">
      <c r="A95" s="152" t="s">
        <v>82</v>
      </c>
      <c r="B95" s="182">
        <v>91865</v>
      </c>
      <c r="C95" s="182">
        <v>7426</v>
      </c>
      <c r="D95" s="182">
        <v>84439</v>
      </c>
      <c r="E95" s="183">
        <v>0</v>
      </c>
      <c r="F95" s="183">
        <v>91865</v>
      </c>
    </row>
    <row r="96" spans="1:6" ht="15.6" customHeight="1" x14ac:dyDescent="0.25">
      <c r="A96" s="152" t="s">
        <v>83</v>
      </c>
      <c r="B96" s="182">
        <v>63910</v>
      </c>
      <c r="C96" s="182">
        <v>3483</v>
      </c>
      <c r="D96" s="182">
        <v>60427</v>
      </c>
      <c r="E96" s="183">
        <v>0</v>
      </c>
      <c r="F96" s="183">
        <v>63910</v>
      </c>
    </row>
    <row r="97" spans="1:6" ht="15.6" customHeight="1" x14ac:dyDescent="0.25">
      <c r="A97" s="152" t="s">
        <v>84</v>
      </c>
      <c r="B97" s="182">
        <v>66609</v>
      </c>
      <c r="C97" s="182">
        <v>1276</v>
      </c>
      <c r="D97" s="182">
        <v>65333</v>
      </c>
      <c r="E97" s="183">
        <v>0</v>
      </c>
      <c r="F97" s="183">
        <v>66609</v>
      </c>
    </row>
    <row r="98" spans="1:6" ht="15.6" customHeight="1" x14ac:dyDescent="0.25">
      <c r="A98" s="152" t="s">
        <v>85</v>
      </c>
      <c r="B98" s="182">
        <v>14912</v>
      </c>
      <c r="C98" s="182">
        <v>756</v>
      </c>
      <c r="D98" s="182">
        <v>14156</v>
      </c>
      <c r="E98" s="183">
        <v>0</v>
      </c>
      <c r="F98" s="183">
        <v>14912</v>
      </c>
    </row>
    <row r="99" spans="1:6" ht="15.6" customHeight="1" x14ac:dyDescent="0.25">
      <c r="A99" s="152" t="s">
        <v>86</v>
      </c>
      <c r="B99" s="182">
        <v>12662</v>
      </c>
      <c r="C99" s="182">
        <v>1030</v>
      </c>
      <c r="D99" s="182">
        <v>11632</v>
      </c>
      <c r="E99" s="183">
        <v>0</v>
      </c>
      <c r="F99" s="183">
        <v>12662</v>
      </c>
    </row>
    <row r="100" spans="1:6" ht="15.6" customHeight="1" x14ac:dyDescent="0.25">
      <c r="A100" s="152" t="s">
        <v>521</v>
      </c>
      <c r="B100" s="182">
        <v>15006</v>
      </c>
      <c r="C100" s="182">
        <v>-2082</v>
      </c>
      <c r="D100" s="182">
        <v>17088</v>
      </c>
      <c r="E100" s="183">
        <v>84</v>
      </c>
      <c r="F100" s="183">
        <v>14922</v>
      </c>
    </row>
    <row r="101" spans="1:6" ht="15.6" customHeight="1" x14ac:dyDescent="0.25">
      <c r="A101" s="184" t="s">
        <v>516</v>
      </c>
      <c r="B101" s="182" t="s">
        <v>516</v>
      </c>
      <c r="C101" s="182" t="s">
        <v>516</v>
      </c>
      <c r="D101" s="182" t="s">
        <v>516</v>
      </c>
      <c r="E101" s="183" t="s">
        <v>516</v>
      </c>
      <c r="F101" s="183" t="s">
        <v>516</v>
      </c>
    </row>
    <row r="102" spans="1:6" ht="15.6" customHeight="1" x14ac:dyDescent="0.25">
      <c r="A102" s="178" t="s">
        <v>516</v>
      </c>
      <c r="B102" s="182" t="s">
        <v>516</v>
      </c>
      <c r="C102" s="182" t="s">
        <v>516</v>
      </c>
      <c r="D102" s="182" t="s">
        <v>516</v>
      </c>
      <c r="E102" s="183" t="s">
        <v>516</v>
      </c>
      <c r="F102" s="183" t="s">
        <v>516</v>
      </c>
    </row>
    <row r="103" spans="1:6" ht="15.6" customHeight="1" x14ac:dyDescent="0.25">
      <c r="A103" s="179" t="s">
        <v>524</v>
      </c>
      <c r="B103" s="180">
        <v>15001</v>
      </c>
      <c r="C103" s="180">
        <v>376</v>
      </c>
      <c r="D103" s="180">
        <v>14625</v>
      </c>
      <c r="E103" s="181">
        <v>1642</v>
      </c>
      <c r="F103" s="181">
        <v>13359</v>
      </c>
    </row>
    <row r="104" spans="1:6" ht="15.6" customHeight="1" x14ac:dyDescent="0.25">
      <c r="A104" s="152" t="s">
        <v>88</v>
      </c>
      <c r="B104" s="182">
        <v>570</v>
      </c>
      <c r="C104" s="182">
        <v>34</v>
      </c>
      <c r="D104" s="182">
        <v>536</v>
      </c>
      <c r="E104" s="183">
        <v>0</v>
      </c>
      <c r="F104" s="183">
        <v>570</v>
      </c>
    </row>
    <row r="105" spans="1:6" ht="15.6" customHeight="1" x14ac:dyDescent="0.25">
      <c r="A105" s="152" t="s">
        <v>89</v>
      </c>
      <c r="B105" s="182">
        <v>2488</v>
      </c>
      <c r="C105" s="182">
        <v>-26</v>
      </c>
      <c r="D105" s="182">
        <v>2514</v>
      </c>
      <c r="E105" s="183">
        <v>0</v>
      </c>
      <c r="F105" s="183">
        <v>2488</v>
      </c>
    </row>
    <row r="106" spans="1:6" ht="15.6" customHeight="1" x14ac:dyDescent="0.25">
      <c r="A106" s="152" t="s">
        <v>143</v>
      </c>
      <c r="B106" s="182">
        <v>11943</v>
      </c>
      <c r="C106" s="182">
        <v>368</v>
      </c>
      <c r="D106" s="182">
        <v>11575</v>
      </c>
      <c r="E106" s="183">
        <v>1642</v>
      </c>
      <c r="F106" s="183">
        <v>10301</v>
      </c>
    </row>
    <row r="107" spans="1:6" ht="15.6" customHeight="1" x14ac:dyDescent="0.25">
      <c r="A107" s="184" t="s">
        <v>516</v>
      </c>
      <c r="B107" s="182" t="s">
        <v>516</v>
      </c>
      <c r="C107" s="182" t="s">
        <v>516</v>
      </c>
      <c r="D107" s="182" t="s">
        <v>516</v>
      </c>
      <c r="E107" s="183" t="s">
        <v>516</v>
      </c>
      <c r="F107" s="183" t="s">
        <v>516</v>
      </c>
    </row>
    <row r="108" spans="1:6" ht="15.6" customHeight="1" x14ac:dyDescent="0.25">
      <c r="A108" s="178" t="s">
        <v>516</v>
      </c>
      <c r="B108" s="182" t="s">
        <v>516</v>
      </c>
      <c r="C108" s="182" t="s">
        <v>516</v>
      </c>
      <c r="D108" s="183" t="s">
        <v>516</v>
      </c>
      <c r="E108" s="183" t="s">
        <v>516</v>
      </c>
      <c r="F108" s="183" t="s">
        <v>516</v>
      </c>
    </row>
    <row r="109" spans="1:6" ht="15.6" customHeight="1" x14ac:dyDescent="0.25">
      <c r="A109" s="179" t="s">
        <v>525</v>
      </c>
      <c r="B109" s="180">
        <v>172720</v>
      </c>
      <c r="C109" s="180">
        <v>12742</v>
      </c>
      <c r="D109" s="180">
        <v>159978</v>
      </c>
      <c r="E109" s="181">
        <v>1236</v>
      </c>
      <c r="F109" s="181">
        <v>171484</v>
      </c>
    </row>
    <row r="110" spans="1:6" ht="15.6" customHeight="1" x14ac:dyDescent="0.25">
      <c r="A110" s="152" t="s">
        <v>91</v>
      </c>
      <c r="B110" s="182">
        <v>18838</v>
      </c>
      <c r="C110" s="182">
        <v>2197</v>
      </c>
      <c r="D110" s="182">
        <v>16641</v>
      </c>
      <c r="E110" s="183">
        <v>0</v>
      </c>
      <c r="F110" s="183">
        <v>18838</v>
      </c>
    </row>
    <row r="111" spans="1:6" ht="15.6" customHeight="1" x14ac:dyDescent="0.25">
      <c r="A111" s="152" t="s">
        <v>143</v>
      </c>
      <c r="B111" s="182">
        <v>153882</v>
      </c>
      <c r="C111" s="182">
        <v>10545</v>
      </c>
      <c r="D111" s="182">
        <v>143337</v>
      </c>
      <c r="E111" s="183">
        <v>1236</v>
      </c>
      <c r="F111" s="183">
        <v>152646</v>
      </c>
    </row>
    <row r="112" spans="1:6" ht="15.6" customHeight="1" x14ac:dyDescent="0.25">
      <c r="A112" s="179" t="s">
        <v>516</v>
      </c>
      <c r="B112" s="182" t="s">
        <v>516</v>
      </c>
      <c r="C112" s="182" t="s">
        <v>516</v>
      </c>
      <c r="D112" s="182" t="s">
        <v>516</v>
      </c>
      <c r="E112" s="183" t="s">
        <v>516</v>
      </c>
      <c r="F112" s="183" t="s">
        <v>516</v>
      </c>
    </row>
    <row r="113" spans="1:6" ht="15.6" customHeight="1" x14ac:dyDescent="0.25">
      <c r="A113" s="178" t="s">
        <v>516</v>
      </c>
      <c r="B113" s="182" t="s">
        <v>516</v>
      </c>
      <c r="C113" s="182" t="s">
        <v>516</v>
      </c>
      <c r="D113" s="183" t="s">
        <v>516</v>
      </c>
      <c r="E113" s="183" t="s">
        <v>516</v>
      </c>
      <c r="F113" s="183" t="s">
        <v>516</v>
      </c>
    </row>
    <row r="114" spans="1:6" ht="15.6" customHeight="1" x14ac:dyDescent="0.25">
      <c r="A114" s="179" t="s">
        <v>526</v>
      </c>
      <c r="B114" s="180">
        <v>143801</v>
      </c>
      <c r="C114" s="180">
        <v>2565</v>
      </c>
      <c r="D114" s="180">
        <v>141236</v>
      </c>
      <c r="E114" s="181">
        <v>144</v>
      </c>
      <c r="F114" s="181">
        <v>143657</v>
      </c>
    </row>
    <row r="115" spans="1:6" ht="15.6" customHeight="1" x14ac:dyDescent="0.25">
      <c r="A115" s="152" t="s">
        <v>93</v>
      </c>
      <c r="B115" s="182">
        <v>3134</v>
      </c>
      <c r="C115" s="182">
        <v>26</v>
      </c>
      <c r="D115" s="182">
        <v>3108</v>
      </c>
      <c r="E115" s="183">
        <v>0</v>
      </c>
      <c r="F115" s="183">
        <v>3134</v>
      </c>
    </row>
    <row r="116" spans="1:6" ht="15.6" customHeight="1" x14ac:dyDescent="0.25">
      <c r="A116" s="152" t="s">
        <v>94</v>
      </c>
      <c r="B116" s="182">
        <v>7272</v>
      </c>
      <c r="C116" s="182">
        <v>62</v>
      </c>
      <c r="D116" s="182">
        <v>7210</v>
      </c>
      <c r="E116" s="183">
        <v>0</v>
      </c>
      <c r="F116" s="183">
        <v>7272</v>
      </c>
    </row>
    <row r="117" spans="1:6" ht="15.6" customHeight="1" x14ac:dyDescent="0.25">
      <c r="A117" s="152" t="s">
        <v>143</v>
      </c>
      <c r="B117" s="182">
        <v>133395</v>
      </c>
      <c r="C117" s="182">
        <v>2477</v>
      </c>
      <c r="D117" s="182">
        <v>130918</v>
      </c>
      <c r="E117" s="183">
        <v>144</v>
      </c>
      <c r="F117" s="183">
        <v>133251</v>
      </c>
    </row>
    <row r="118" spans="1:6" ht="15.6" customHeight="1" x14ac:dyDescent="0.25">
      <c r="A118" s="184" t="s">
        <v>516</v>
      </c>
      <c r="B118" s="182" t="s">
        <v>516</v>
      </c>
      <c r="C118" s="182" t="s">
        <v>516</v>
      </c>
      <c r="D118" s="182" t="s">
        <v>516</v>
      </c>
      <c r="E118" s="183" t="s">
        <v>516</v>
      </c>
      <c r="F118" s="183" t="s">
        <v>516</v>
      </c>
    </row>
    <row r="119" spans="1:6" ht="15.6" customHeight="1" x14ac:dyDescent="0.25">
      <c r="A119" s="178" t="s">
        <v>516</v>
      </c>
      <c r="B119" s="182" t="s">
        <v>516</v>
      </c>
      <c r="C119" s="182" t="s">
        <v>516</v>
      </c>
      <c r="D119" s="183" t="s">
        <v>516</v>
      </c>
      <c r="E119" s="183" t="s">
        <v>516</v>
      </c>
      <c r="F119" s="183" t="s">
        <v>516</v>
      </c>
    </row>
    <row r="120" spans="1:6" ht="15.6" customHeight="1" x14ac:dyDescent="0.25">
      <c r="A120" s="179" t="s">
        <v>527</v>
      </c>
      <c r="B120" s="180">
        <v>208549</v>
      </c>
      <c r="C120" s="180">
        <v>17684</v>
      </c>
      <c r="D120" s="180">
        <v>190865</v>
      </c>
      <c r="E120" s="181">
        <v>0</v>
      </c>
      <c r="F120" s="181">
        <v>208549</v>
      </c>
    </row>
    <row r="121" spans="1:6" ht="15.6" customHeight="1" x14ac:dyDescent="0.25">
      <c r="A121" s="152" t="s">
        <v>96</v>
      </c>
      <c r="B121" s="182">
        <v>7615</v>
      </c>
      <c r="C121" s="182">
        <v>707</v>
      </c>
      <c r="D121" s="182">
        <v>6908</v>
      </c>
      <c r="E121" s="183">
        <v>0</v>
      </c>
      <c r="F121" s="183">
        <v>7615</v>
      </c>
    </row>
    <row r="122" spans="1:6" ht="15.6" customHeight="1" x14ac:dyDescent="0.25">
      <c r="A122" s="152" t="s">
        <v>97</v>
      </c>
      <c r="B122" s="182">
        <v>1364</v>
      </c>
      <c r="C122" s="182">
        <v>14</v>
      </c>
      <c r="D122" s="182">
        <v>1350</v>
      </c>
      <c r="E122" s="183">
        <v>0</v>
      </c>
      <c r="F122" s="183">
        <v>1364</v>
      </c>
    </row>
    <row r="123" spans="1:6" ht="15.6" customHeight="1" x14ac:dyDescent="0.25">
      <c r="A123" s="152" t="s">
        <v>98</v>
      </c>
      <c r="B123" s="182">
        <v>8622</v>
      </c>
      <c r="C123" s="182">
        <v>210</v>
      </c>
      <c r="D123" s="182">
        <v>8412</v>
      </c>
      <c r="E123" s="183">
        <v>0</v>
      </c>
      <c r="F123" s="183">
        <v>8622</v>
      </c>
    </row>
    <row r="124" spans="1:6" ht="15.6" customHeight="1" x14ac:dyDescent="0.25">
      <c r="A124" s="152" t="s">
        <v>99</v>
      </c>
      <c r="B124" s="182">
        <v>738</v>
      </c>
      <c r="C124" s="182">
        <v>-11</v>
      </c>
      <c r="D124" s="182">
        <v>749</v>
      </c>
      <c r="E124" s="183">
        <v>0</v>
      </c>
      <c r="F124" s="183">
        <v>738</v>
      </c>
    </row>
    <row r="125" spans="1:6" ht="15.6" customHeight="1" x14ac:dyDescent="0.25">
      <c r="A125" s="152" t="s">
        <v>143</v>
      </c>
      <c r="B125" s="182">
        <v>190210</v>
      </c>
      <c r="C125" s="182">
        <v>16764</v>
      </c>
      <c r="D125" s="182">
        <v>173446</v>
      </c>
      <c r="E125" s="183">
        <v>0</v>
      </c>
      <c r="F125" s="183">
        <v>190210</v>
      </c>
    </row>
    <row r="126" spans="1:6" ht="15.6" customHeight="1" x14ac:dyDescent="0.25">
      <c r="A126" s="184" t="s">
        <v>516</v>
      </c>
      <c r="B126" s="182" t="s">
        <v>516</v>
      </c>
      <c r="C126" s="182" t="s">
        <v>516</v>
      </c>
      <c r="D126" s="183" t="s">
        <v>516</v>
      </c>
      <c r="E126" s="183" t="s">
        <v>516</v>
      </c>
      <c r="F126" s="183" t="s">
        <v>516</v>
      </c>
    </row>
    <row r="127" spans="1:6" ht="15.6" customHeight="1" x14ac:dyDescent="0.25">
      <c r="A127" s="178" t="s">
        <v>516</v>
      </c>
      <c r="B127" s="180" t="s">
        <v>516</v>
      </c>
      <c r="C127" s="180" t="s">
        <v>516</v>
      </c>
      <c r="D127" s="180" t="s">
        <v>516</v>
      </c>
      <c r="E127" s="181" t="s">
        <v>516</v>
      </c>
      <c r="F127" s="181" t="s">
        <v>516</v>
      </c>
    </row>
    <row r="128" spans="1:6" ht="15.6" customHeight="1" x14ac:dyDescent="0.25">
      <c r="A128" s="179" t="s">
        <v>528</v>
      </c>
      <c r="B128" s="180">
        <v>357470</v>
      </c>
      <c r="C128" s="180">
        <v>35950</v>
      </c>
      <c r="D128" s="180">
        <v>321520</v>
      </c>
      <c r="E128" s="181">
        <v>16</v>
      </c>
      <c r="F128" s="181">
        <v>357454</v>
      </c>
    </row>
    <row r="129" spans="1:6" ht="15.6" customHeight="1" x14ac:dyDescent="0.25">
      <c r="A129" s="152" t="s">
        <v>101</v>
      </c>
      <c r="B129" s="182">
        <v>443</v>
      </c>
      <c r="C129" s="182">
        <v>43</v>
      </c>
      <c r="D129" s="182">
        <v>400</v>
      </c>
      <c r="E129" s="183">
        <v>0</v>
      </c>
      <c r="F129" s="183">
        <v>443</v>
      </c>
    </row>
    <row r="130" spans="1:6" ht="15.6" customHeight="1" x14ac:dyDescent="0.25">
      <c r="A130" s="152" t="s">
        <v>102</v>
      </c>
      <c r="B130" s="182">
        <v>17036</v>
      </c>
      <c r="C130" s="182">
        <v>623</v>
      </c>
      <c r="D130" s="182">
        <v>16413</v>
      </c>
      <c r="E130" s="183">
        <v>0</v>
      </c>
      <c r="F130" s="183">
        <v>17036</v>
      </c>
    </row>
    <row r="131" spans="1:6" ht="15.6" customHeight="1" x14ac:dyDescent="0.25">
      <c r="A131" s="152" t="s">
        <v>103</v>
      </c>
      <c r="B131" s="182">
        <v>20195</v>
      </c>
      <c r="C131" s="182">
        <v>658</v>
      </c>
      <c r="D131" s="182">
        <v>19537</v>
      </c>
      <c r="E131" s="183">
        <v>0</v>
      </c>
      <c r="F131" s="183">
        <v>20195</v>
      </c>
    </row>
    <row r="132" spans="1:6" ht="15.6" customHeight="1" x14ac:dyDescent="0.25">
      <c r="A132" s="152" t="s">
        <v>143</v>
      </c>
      <c r="B132" s="182">
        <v>319796</v>
      </c>
      <c r="C132" s="182">
        <v>34626</v>
      </c>
      <c r="D132" s="182">
        <v>285170</v>
      </c>
      <c r="E132" s="183">
        <v>16</v>
      </c>
      <c r="F132" s="183">
        <v>319780</v>
      </c>
    </row>
    <row r="133" spans="1:6" ht="15.6" customHeight="1" x14ac:dyDescent="0.25">
      <c r="A133" s="184" t="s">
        <v>516</v>
      </c>
      <c r="B133" s="182" t="s">
        <v>516</v>
      </c>
      <c r="C133" s="182" t="s">
        <v>516</v>
      </c>
      <c r="D133" s="182" t="s">
        <v>516</v>
      </c>
      <c r="E133" s="183" t="s">
        <v>516</v>
      </c>
      <c r="F133" s="183" t="s">
        <v>516</v>
      </c>
    </row>
    <row r="134" spans="1:6" ht="15.6" customHeight="1" x14ac:dyDescent="0.25">
      <c r="A134" s="178" t="s">
        <v>516</v>
      </c>
      <c r="B134" s="182" t="s">
        <v>516</v>
      </c>
      <c r="C134" s="182" t="s">
        <v>516</v>
      </c>
      <c r="D134" s="183" t="s">
        <v>516</v>
      </c>
      <c r="E134" s="183" t="s">
        <v>516</v>
      </c>
      <c r="F134" s="183" t="s">
        <v>516</v>
      </c>
    </row>
    <row r="135" spans="1:6" ht="15.6" customHeight="1" x14ac:dyDescent="0.25">
      <c r="A135" s="179" t="s">
        <v>529</v>
      </c>
      <c r="B135" s="180">
        <v>68943</v>
      </c>
      <c r="C135" s="180">
        <v>1412</v>
      </c>
      <c r="D135" s="180">
        <v>67531</v>
      </c>
      <c r="E135" s="181">
        <v>3944</v>
      </c>
      <c r="F135" s="181">
        <v>64999</v>
      </c>
    </row>
    <row r="136" spans="1:6" ht="15.6" customHeight="1" x14ac:dyDescent="0.25">
      <c r="A136" s="152" t="s">
        <v>105</v>
      </c>
      <c r="B136" s="182">
        <v>556</v>
      </c>
      <c r="C136" s="182">
        <v>-11</v>
      </c>
      <c r="D136" s="182">
        <v>567</v>
      </c>
      <c r="E136" s="183">
        <v>0</v>
      </c>
      <c r="F136" s="183">
        <v>556</v>
      </c>
    </row>
    <row r="137" spans="1:6" ht="15.6" customHeight="1" x14ac:dyDescent="0.25">
      <c r="A137" s="152" t="s">
        <v>106</v>
      </c>
      <c r="B137" s="182">
        <v>12266</v>
      </c>
      <c r="C137" s="182">
        <v>220</v>
      </c>
      <c r="D137" s="182">
        <v>12046</v>
      </c>
      <c r="E137" s="183">
        <v>318</v>
      </c>
      <c r="F137" s="183">
        <v>11948</v>
      </c>
    </row>
    <row r="138" spans="1:6" ht="15.6" customHeight="1" x14ac:dyDescent="0.25">
      <c r="A138" s="152" t="s">
        <v>143</v>
      </c>
      <c r="B138" s="182">
        <v>56121</v>
      </c>
      <c r="C138" s="182">
        <v>1203</v>
      </c>
      <c r="D138" s="182">
        <v>54918</v>
      </c>
      <c r="E138" s="183">
        <v>3626</v>
      </c>
      <c r="F138" s="183">
        <v>52495</v>
      </c>
    </row>
    <row r="139" spans="1:6" ht="15.6" customHeight="1" x14ac:dyDescent="0.25">
      <c r="A139" s="184" t="s">
        <v>516</v>
      </c>
      <c r="B139" s="182" t="s">
        <v>516</v>
      </c>
      <c r="C139" s="182" t="s">
        <v>516</v>
      </c>
      <c r="D139" s="182" t="s">
        <v>516</v>
      </c>
      <c r="E139" s="183" t="s">
        <v>516</v>
      </c>
      <c r="F139" s="183" t="s">
        <v>516</v>
      </c>
    </row>
    <row r="140" spans="1:6" ht="15.6" customHeight="1" x14ac:dyDescent="0.25">
      <c r="A140" s="178" t="s">
        <v>516</v>
      </c>
      <c r="B140" s="182" t="s">
        <v>516</v>
      </c>
      <c r="C140" s="182" t="s">
        <v>516</v>
      </c>
      <c r="D140" s="183" t="s">
        <v>516</v>
      </c>
      <c r="E140" s="183" t="s">
        <v>516</v>
      </c>
      <c r="F140" s="183" t="s">
        <v>516</v>
      </c>
    </row>
    <row r="141" spans="1:6" ht="15.6" customHeight="1" x14ac:dyDescent="0.25">
      <c r="A141" s="179" t="s">
        <v>530</v>
      </c>
      <c r="B141" s="180">
        <v>35621</v>
      </c>
      <c r="C141" s="180">
        <v>759</v>
      </c>
      <c r="D141" s="180">
        <v>34862</v>
      </c>
      <c r="E141" s="181">
        <v>2491</v>
      </c>
      <c r="F141" s="181">
        <v>33130</v>
      </c>
    </row>
    <row r="142" spans="1:6" ht="15.6" customHeight="1" x14ac:dyDescent="0.25">
      <c r="A142" s="152" t="s">
        <v>108</v>
      </c>
      <c r="B142" s="182">
        <v>7677</v>
      </c>
      <c r="C142" s="182">
        <v>40</v>
      </c>
      <c r="D142" s="182">
        <v>7637</v>
      </c>
      <c r="E142" s="183">
        <v>0</v>
      </c>
      <c r="F142" s="183">
        <v>7677</v>
      </c>
    </row>
    <row r="143" spans="1:6" ht="15.6" customHeight="1" x14ac:dyDescent="0.25">
      <c r="A143" s="152" t="s">
        <v>143</v>
      </c>
      <c r="B143" s="182">
        <v>27944</v>
      </c>
      <c r="C143" s="182">
        <v>719</v>
      </c>
      <c r="D143" s="182">
        <v>27225</v>
      </c>
      <c r="E143" s="183">
        <v>2491</v>
      </c>
      <c r="F143" s="183">
        <v>25453</v>
      </c>
    </row>
    <row r="144" spans="1:6" ht="15.6" customHeight="1" x14ac:dyDescent="0.25">
      <c r="A144" s="184" t="s">
        <v>516</v>
      </c>
      <c r="B144" s="182" t="s">
        <v>516</v>
      </c>
      <c r="C144" s="182" t="s">
        <v>516</v>
      </c>
      <c r="D144" s="182" t="s">
        <v>516</v>
      </c>
      <c r="E144" s="183" t="s">
        <v>516</v>
      </c>
      <c r="F144" s="183" t="s">
        <v>516</v>
      </c>
    </row>
    <row r="145" spans="1:6" ht="15.6" customHeight="1" x14ac:dyDescent="0.25">
      <c r="A145" s="178" t="s">
        <v>516</v>
      </c>
      <c r="B145" s="182" t="s">
        <v>516</v>
      </c>
      <c r="C145" s="182" t="s">
        <v>516</v>
      </c>
      <c r="D145" s="183" t="s">
        <v>516</v>
      </c>
      <c r="E145" s="183" t="s">
        <v>516</v>
      </c>
      <c r="F145" s="183" t="s">
        <v>516</v>
      </c>
    </row>
    <row r="146" spans="1:6" ht="15.6" customHeight="1" x14ac:dyDescent="0.25">
      <c r="A146" s="179" t="s">
        <v>531</v>
      </c>
      <c r="B146" s="180">
        <v>16726</v>
      </c>
      <c r="C146" s="180">
        <v>304</v>
      </c>
      <c r="D146" s="180">
        <v>16422</v>
      </c>
      <c r="E146" s="181">
        <v>1650</v>
      </c>
      <c r="F146" s="181">
        <v>15076</v>
      </c>
    </row>
    <row r="147" spans="1:6" ht="15.6" customHeight="1" x14ac:dyDescent="0.25">
      <c r="A147" s="152" t="s">
        <v>110</v>
      </c>
      <c r="B147" s="182">
        <v>1702</v>
      </c>
      <c r="C147" s="182">
        <v>-26</v>
      </c>
      <c r="D147" s="182">
        <v>1728</v>
      </c>
      <c r="E147" s="183">
        <v>0</v>
      </c>
      <c r="F147" s="183">
        <v>1702</v>
      </c>
    </row>
    <row r="148" spans="1:6" ht="15.6" customHeight="1" x14ac:dyDescent="0.25">
      <c r="A148" s="152" t="s">
        <v>111</v>
      </c>
      <c r="B148" s="182">
        <v>173</v>
      </c>
      <c r="C148" s="182">
        <v>4</v>
      </c>
      <c r="D148" s="182">
        <v>169</v>
      </c>
      <c r="E148" s="183">
        <v>0</v>
      </c>
      <c r="F148" s="183">
        <v>173</v>
      </c>
    </row>
    <row r="149" spans="1:6" ht="15.6" customHeight="1" x14ac:dyDescent="0.25">
      <c r="A149" s="152" t="s">
        <v>143</v>
      </c>
      <c r="B149" s="182">
        <v>14851</v>
      </c>
      <c r="C149" s="182">
        <v>326</v>
      </c>
      <c r="D149" s="182">
        <v>14525</v>
      </c>
      <c r="E149" s="183">
        <v>1650</v>
      </c>
      <c r="F149" s="183">
        <v>13201</v>
      </c>
    </row>
    <row r="150" spans="1:6" ht="15.6" customHeight="1" x14ac:dyDescent="0.25">
      <c r="A150" s="152" t="s">
        <v>516</v>
      </c>
      <c r="B150" s="182" t="s">
        <v>516</v>
      </c>
      <c r="C150" s="182" t="s">
        <v>516</v>
      </c>
      <c r="D150" s="182" t="s">
        <v>516</v>
      </c>
      <c r="E150" s="183" t="s">
        <v>516</v>
      </c>
      <c r="F150" s="183" t="s">
        <v>516</v>
      </c>
    </row>
    <row r="151" spans="1:6" ht="15.6" customHeight="1" x14ac:dyDescent="0.25">
      <c r="A151" s="179" t="s">
        <v>516</v>
      </c>
      <c r="B151" s="182" t="s">
        <v>516</v>
      </c>
      <c r="C151" s="182" t="s">
        <v>516</v>
      </c>
      <c r="D151" s="182" t="s">
        <v>516</v>
      </c>
      <c r="E151" s="183" t="s">
        <v>516</v>
      </c>
      <c r="F151" s="183" t="s">
        <v>516</v>
      </c>
    </row>
    <row r="152" spans="1:6" ht="15.6" customHeight="1" x14ac:dyDescent="0.25">
      <c r="A152" s="179" t="s">
        <v>532</v>
      </c>
      <c r="B152" s="180">
        <v>936811</v>
      </c>
      <c r="C152" s="180">
        <v>72548</v>
      </c>
      <c r="D152" s="180">
        <v>864263</v>
      </c>
      <c r="E152" s="181">
        <v>631</v>
      </c>
      <c r="F152" s="181">
        <v>936180</v>
      </c>
    </row>
    <row r="153" spans="1:6" ht="15.6" customHeight="1" x14ac:dyDescent="0.25">
      <c r="A153" s="152" t="s">
        <v>113</v>
      </c>
      <c r="B153" s="182">
        <v>13415</v>
      </c>
      <c r="C153" s="182">
        <v>760</v>
      </c>
      <c r="D153" s="182">
        <v>12655</v>
      </c>
      <c r="E153" s="183">
        <v>0</v>
      </c>
      <c r="F153" s="183">
        <v>13415</v>
      </c>
    </row>
    <row r="154" spans="1:6" ht="15.6" customHeight="1" x14ac:dyDescent="0.25">
      <c r="A154" s="152" t="s">
        <v>114</v>
      </c>
      <c r="B154" s="182">
        <v>1407</v>
      </c>
      <c r="C154" s="182">
        <v>-18</v>
      </c>
      <c r="D154" s="182">
        <v>1425</v>
      </c>
      <c r="E154" s="183">
        <v>0</v>
      </c>
      <c r="F154" s="183">
        <v>1407</v>
      </c>
    </row>
    <row r="155" spans="1:6" ht="15.6" customHeight="1" x14ac:dyDescent="0.25">
      <c r="A155" s="152" t="s">
        <v>115</v>
      </c>
      <c r="B155" s="182">
        <v>891207</v>
      </c>
      <c r="C155" s="182">
        <v>69423</v>
      </c>
      <c r="D155" s="182">
        <v>821784</v>
      </c>
      <c r="E155" s="183">
        <v>631</v>
      </c>
      <c r="F155" s="183">
        <v>890576</v>
      </c>
    </row>
    <row r="156" spans="1:6" ht="15.6" customHeight="1" x14ac:dyDescent="0.25">
      <c r="A156" s="152" t="s">
        <v>116</v>
      </c>
      <c r="B156" s="182">
        <v>23503</v>
      </c>
      <c r="C156" s="182">
        <v>2141</v>
      </c>
      <c r="D156" s="182">
        <v>21362</v>
      </c>
      <c r="E156" s="183">
        <v>0</v>
      </c>
      <c r="F156" s="183">
        <v>23503</v>
      </c>
    </row>
    <row r="157" spans="1:6" ht="15.6" customHeight="1" x14ac:dyDescent="0.25">
      <c r="A157" s="152" t="s">
        <v>117</v>
      </c>
      <c r="B157" s="182">
        <v>7279</v>
      </c>
      <c r="C157" s="182">
        <v>242</v>
      </c>
      <c r="D157" s="182">
        <v>7037</v>
      </c>
      <c r="E157" s="183">
        <v>0</v>
      </c>
      <c r="F157" s="183">
        <v>7279</v>
      </c>
    </row>
    <row r="158" spans="1:6" ht="15.6" customHeight="1" x14ac:dyDescent="0.25">
      <c r="A158" s="178" t="s">
        <v>516</v>
      </c>
      <c r="B158" s="182" t="s">
        <v>516</v>
      </c>
      <c r="C158" s="182" t="s">
        <v>516</v>
      </c>
      <c r="D158" s="182" t="s">
        <v>516</v>
      </c>
      <c r="E158" s="183" t="s">
        <v>516</v>
      </c>
      <c r="F158" s="183" t="s">
        <v>516</v>
      </c>
    </row>
    <row r="159" spans="1:6" ht="15.6" customHeight="1" x14ac:dyDescent="0.25">
      <c r="A159" s="178" t="s">
        <v>516</v>
      </c>
      <c r="B159" s="182" t="s">
        <v>516</v>
      </c>
      <c r="C159" s="182" t="s">
        <v>516</v>
      </c>
      <c r="D159" s="182" t="s">
        <v>516</v>
      </c>
      <c r="E159" s="183" t="s">
        <v>516</v>
      </c>
      <c r="F159" s="183" t="s">
        <v>516</v>
      </c>
    </row>
    <row r="160" spans="1:6" ht="15.6" customHeight="1" x14ac:dyDescent="0.25">
      <c r="A160" s="179" t="s">
        <v>533</v>
      </c>
      <c r="B160" s="180">
        <v>313381</v>
      </c>
      <c r="C160" s="180">
        <v>15762</v>
      </c>
      <c r="D160" s="180">
        <v>297619</v>
      </c>
      <c r="E160" s="181">
        <v>2595</v>
      </c>
      <c r="F160" s="181">
        <v>310786</v>
      </c>
    </row>
    <row r="161" spans="1:6" ht="15.6" customHeight="1" x14ac:dyDescent="0.25">
      <c r="A161" s="152" t="s">
        <v>119</v>
      </c>
      <c r="B161" s="182">
        <v>1536</v>
      </c>
      <c r="C161" s="182">
        <v>-162</v>
      </c>
      <c r="D161" s="182">
        <v>1698</v>
      </c>
      <c r="E161" s="183">
        <v>0</v>
      </c>
      <c r="F161" s="183">
        <v>1536</v>
      </c>
    </row>
    <row r="162" spans="1:6" ht="15.6" customHeight="1" x14ac:dyDescent="0.25">
      <c r="A162" s="152" t="s">
        <v>120</v>
      </c>
      <c r="B162" s="182">
        <v>54071</v>
      </c>
      <c r="C162" s="182">
        <v>2148</v>
      </c>
      <c r="D162" s="182">
        <v>51923</v>
      </c>
      <c r="E162" s="183">
        <v>51</v>
      </c>
      <c r="F162" s="183">
        <v>54020</v>
      </c>
    </row>
    <row r="163" spans="1:6" ht="15.6" customHeight="1" x14ac:dyDescent="0.25">
      <c r="A163" s="152" t="s">
        <v>143</v>
      </c>
      <c r="B163" s="182">
        <v>257774</v>
      </c>
      <c r="C163" s="182">
        <v>13776</v>
      </c>
      <c r="D163" s="182">
        <v>243998</v>
      </c>
      <c r="E163" s="183">
        <v>2544</v>
      </c>
      <c r="F163" s="183">
        <v>255230</v>
      </c>
    </row>
    <row r="164" spans="1:6" ht="15.6" customHeight="1" x14ac:dyDescent="0.25">
      <c r="A164" s="184" t="s">
        <v>516</v>
      </c>
      <c r="B164" s="182" t="s">
        <v>516</v>
      </c>
      <c r="C164" s="182" t="s">
        <v>516</v>
      </c>
      <c r="D164" s="182" t="s">
        <v>516</v>
      </c>
      <c r="E164" s="183" t="s">
        <v>516</v>
      </c>
      <c r="F164" s="183" t="s">
        <v>516</v>
      </c>
    </row>
    <row r="165" spans="1:6" ht="15.6" customHeight="1" x14ac:dyDescent="0.25">
      <c r="A165" s="178" t="s">
        <v>516</v>
      </c>
      <c r="B165" s="182" t="s">
        <v>516</v>
      </c>
      <c r="C165" s="182" t="s">
        <v>516</v>
      </c>
      <c r="D165" s="183" t="s">
        <v>516</v>
      </c>
      <c r="E165" s="183" t="s">
        <v>516</v>
      </c>
      <c r="F165" s="183" t="s">
        <v>516</v>
      </c>
    </row>
    <row r="166" spans="1:6" ht="15.6" customHeight="1" x14ac:dyDescent="0.25">
      <c r="A166" s="179" t="s">
        <v>534</v>
      </c>
      <c r="B166" s="180">
        <v>105157</v>
      </c>
      <c r="C166" s="180">
        <v>9461</v>
      </c>
      <c r="D166" s="180">
        <v>95696</v>
      </c>
      <c r="E166" s="181">
        <v>0</v>
      </c>
      <c r="F166" s="181">
        <v>105157</v>
      </c>
    </row>
    <row r="167" spans="1:6" ht="15.6" customHeight="1" x14ac:dyDescent="0.25">
      <c r="A167" s="152" t="s">
        <v>122</v>
      </c>
      <c r="B167" s="182">
        <v>376</v>
      </c>
      <c r="C167" s="182">
        <v>38</v>
      </c>
      <c r="D167" s="182">
        <v>338</v>
      </c>
      <c r="E167" s="183">
        <v>0</v>
      </c>
      <c r="F167" s="183">
        <v>376</v>
      </c>
    </row>
    <row r="168" spans="1:6" ht="15.6" customHeight="1" x14ac:dyDescent="0.25">
      <c r="A168" s="152" t="s">
        <v>123</v>
      </c>
      <c r="B168" s="182">
        <v>2927</v>
      </c>
      <c r="C168" s="182">
        <v>251</v>
      </c>
      <c r="D168" s="182">
        <v>2676</v>
      </c>
      <c r="E168" s="183">
        <v>0</v>
      </c>
      <c r="F168" s="183">
        <v>2927</v>
      </c>
    </row>
    <row r="169" spans="1:6" ht="15.6" customHeight="1" x14ac:dyDescent="0.25">
      <c r="A169" s="152" t="s">
        <v>124</v>
      </c>
      <c r="B169" s="182">
        <v>4625</v>
      </c>
      <c r="C169" s="182">
        <v>201</v>
      </c>
      <c r="D169" s="182">
        <v>4424</v>
      </c>
      <c r="E169" s="183">
        <v>0</v>
      </c>
      <c r="F169" s="183">
        <v>4625</v>
      </c>
    </row>
    <row r="170" spans="1:6" ht="15.6" customHeight="1" x14ac:dyDescent="0.25">
      <c r="A170" s="152" t="s">
        <v>125</v>
      </c>
      <c r="B170" s="182">
        <v>6</v>
      </c>
      <c r="C170" s="182">
        <v>-10</v>
      </c>
      <c r="D170" s="182">
        <v>16</v>
      </c>
      <c r="E170" s="183">
        <v>0</v>
      </c>
      <c r="F170" s="183">
        <v>6</v>
      </c>
    </row>
    <row r="171" spans="1:6" ht="15.6" customHeight="1" x14ac:dyDescent="0.25">
      <c r="A171" s="152" t="s">
        <v>126</v>
      </c>
      <c r="B171" s="182">
        <v>82760</v>
      </c>
      <c r="C171" s="182">
        <v>7580</v>
      </c>
      <c r="D171" s="182">
        <v>75180</v>
      </c>
      <c r="E171" s="183">
        <v>0</v>
      </c>
      <c r="F171" s="183">
        <v>82760</v>
      </c>
    </row>
    <row r="172" spans="1:6" ht="15.6" customHeight="1" x14ac:dyDescent="0.25">
      <c r="A172" s="152" t="s">
        <v>143</v>
      </c>
      <c r="B172" s="182">
        <v>14463</v>
      </c>
      <c r="C172" s="182">
        <v>1401</v>
      </c>
      <c r="D172" s="182">
        <v>13062</v>
      </c>
      <c r="E172" s="183">
        <v>0</v>
      </c>
      <c r="F172" s="183">
        <v>14463</v>
      </c>
    </row>
    <row r="173" spans="1:6" ht="15.6" customHeight="1" x14ac:dyDescent="0.25">
      <c r="A173" s="184" t="s">
        <v>516</v>
      </c>
      <c r="B173" s="182" t="s">
        <v>516</v>
      </c>
      <c r="C173" s="182" t="s">
        <v>516</v>
      </c>
      <c r="D173" s="182" t="s">
        <v>516</v>
      </c>
      <c r="E173" s="183" t="s">
        <v>516</v>
      </c>
      <c r="F173" s="183" t="s">
        <v>516</v>
      </c>
    </row>
    <row r="174" spans="1:6" ht="15.6" customHeight="1" x14ac:dyDescent="0.25">
      <c r="A174" s="178" t="s">
        <v>516</v>
      </c>
      <c r="B174" s="182" t="s">
        <v>516</v>
      </c>
      <c r="C174" s="182" t="s">
        <v>516</v>
      </c>
      <c r="D174" s="183" t="s">
        <v>516</v>
      </c>
      <c r="E174" s="183" t="s">
        <v>516</v>
      </c>
      <c r="F174" s="183" t="s">
        <v>516</v>
      </c>
    </row>
    <row r="175" spans="1:6" ht="15.6" customHeight="1" x14ac:dyDescent="0.25">
      <c r="A175" s="179" t="s">
        <v>535</v>
      </c>
      <c r="B175" s="180">
        <v>12161</v>
      </c>
      <c r="C175" s="180">
        <v>612</v>
      </c>
      <c r="D175" s="180">
        <v>11549</v>
      </c>
      <c r="E175" s="181">
        <v>1518</v>
      </c>
      <c r="F175" s="181">
        <v>10643</v>
      </c>
    </row>
    <row r="176" spans="1:6" ht="15.6" customHeight="1" x14ac:dyDescent="0.25">
      <c r="A176" s="152" t="s">
        <v>128</v>
      </c>
      <c r="B176" s="182">
        <v>2333</v>
      </c>
      <c r="C176" s="182">
        <v>102</v>
      </c>
      <c r="D176" s="182">
        <v>2231</v>
      </c>
      <c r="E176" s="183">
        <v>0</v>
      </c>
      <c r="F176" s="183">
        <v>2333</v>
      </c>
    </row>
    <row r="177" spans="1:6" ht="15.6" customHeight="1" x14ac:dyDescent="0.25">
      <c r="A177" s="152" t="s">
        <v>129</v>
      </c>
      <c r="B177" s="182">
        <v>2829</v>
      </c>
      <c r="C177" s="182">
        <v>51</v>
      </c>
      <c r="D177" s="182">
        <v>2778</v>
      </c>
      <c r="E177" s="183">
        <v>1101</v>
      </c>
      <c r="F177" s="183">
        <v>1728</v>
      </c>
    </row>
    <row r="178" spans="1:6" ht="15.6" customHeight="1" x14ac:dyDescent="0.25">
      <c r="A178" s="152" t="s">
        <v>143</v>
      </c>
      <c r="B178" s="182">
        <v>6999</v>
      </c>
      <c r="C178" s="182">
        <v>459</v>
      </c>
      <c r="D178" s="182">
        <v>6540</v>
      </c>
      <c r="E178" s="183">
        <v>417</v>
      </c>
      <c r="F178" s="183">
        <v>6582</v>
      </c>
    </row>
    <row r="179" spans="1:6" ht="15.6" customHeight="1" x14ac:dyDescent="0.25">
      <c r="A179" s="184" t="s">
        <v>516</v>
      </c>
      <c r="B179" s="182" t="s">
        <v>516</v>
      </c>
      <c r="C179" s="182" t="s">
        <v>516</v>
      </c>
      <c r="D179" s="182" t="s">
        <v>516</v>
      </c>
      <c r="E179" s="183" t="s">
        <v>516</v>
      </c>
      <c r="F179" s="183" t="s">
        <v>516</v>
      </c>
    </row>
    <row r="180" spans="1:6" ht="15.6" customHeight="1" x14ac:dyDescent="0.25">
      <c r="A180" s="178" t="s">
        <v>516</v>
      </c>
      <c r="B180" s="182" t="s">
        <v>516</v>
      </c>
      <c r="C180" s="182" t="s">
        <v>516</v>
      </c>
      <c r="D180" s="183" t="s">
        <v>516</v>
      </c>
      <c r="E180" s="183" t="s">
        <v>516</v>
      </c>
      <c r="F180" s="183" t="s">
        <v>516</v>
      </c>
    </row>
    <row r="181" spans="1:6" ht="15.6" customHeight="1" x14ac:dyDescent="0.25">
      <c r="A181" s="179" t="s">
        <v>536</v>
      </c>
      <c r="B181" s="180">
        <v>48263</v>
      </c>
      <c r="C181" s="180">
        <v>1874</v>
      </c>
      <c r="D181" s="180">
        <v>46389</v>
      </c>
      <c r="E181" s="181">
        <v>3304</v>
      </c>
      <c r="F181" s="181">
        <v>44959</v>
      </c>
    </row>
    <row r="182" spans="1:6" ht="15.6" customHeight="1" x14ac:dyDescent="0.25">
      <c r="A182" s="152" t="s">
        <v>131</v>
      </c>
      <c r="B182" s="182">
        <v>3209</v>
      </c>
      <c r="C182" s="182">
        <v>-443</v>
      </c>
      <c r="D182" s="182">
        <v>3652</v>
      </c>
      <c r="E182" s="183">
        <v>955</v>
      </c>
      <c r="F182" s="183">
        <v>2254</v>
      </c>
    </row>
    <row r="183" spans="1:6" ht="15.6" customHeight="1" x14ac:dyDescent="0.25">
      <c r="A183" s="152" t="s">
        <v>132</v>
      </c>
      <c r="B183" s="182">
        <v>613</v>
      </c>
      <c r="C183" s="182">
        <v>11</v>
      </c>
      <c r="D183" s="182">
        <v>602</v>
      </c>
      <c r="E183" s="183">
        <v>0</v>
      </c>
      <c r="F183" s="183">
        <v>613</v>
      </c>
    </row>
    <row r="184" spans="1:6" ht="15.6" customHeight="1" x14ac:dyDescent="0.25">
      <c r="A184" s="152" t="s">
        <v>133</v>
      </c>
      <c r="B184" s="182">
        <v>1699</v>
      </c>
      <c r="C184" s="182">
        <v>239</v>
      </c>
      <c r="D184" s="182">
        <v>1460</v>
      </c>
      <c r="E184" s="183">
        <v>0</v>
      </c>
      <c r="F184" s="183">
        <v>1699</v>
      </c>
    </row>
    <row r="185" spans="1:6" ht="15.6" customHeight="1" x14ac:dyDescent="0.25">
      <c r="A185" s="152" t="s">
        <v>134</v>
      </c>
      <c r="B185" s="182">
        <v>1831</v>
      </c>
      <c r="C185" s="182">
        <v>77</v>
      </c>
      <c r="D185" s="182">
        <v>1754</v>
      </c>
      <c r="E185" s="183">
        <v>0</v>
      </c>
      <c r="F185" s="183">
        <v>1831</v>
      </c>
    </row>
    <row r="186" spans="1:6" ht="15.6" customHeight="1" x14ac:dyDescent="0.25">
      <c r="A186" s="152" t="s">
        <v>135</v>
      </c>
      <c r="B186" s="182">
        <v>3442</v>
      </c>
      <c r="C186" s="182">
        <v>438</v>
      </c>
      <c r="D186" s="182">
        <v>3004</v>
      </c>
      <c r="E186" s="183">
        <v>0</v>
      </c>
      <c r="F186" s="183">
        <v>3442</v>
      </c>
    </row>
    <row r="187" spans="1:6" ht="15.6" customHeight="1" x14ac:dyDescent="0.25">
      <c r="A187" s="152" t="s">
        <v>136</v>
      </c>
      <c r="B187" s="182">
        <v>7917</v>
      </c>
      <c r="C187" s="182">
        <v>-55</v>
      </c>
      <c r="D187" s="182">
        <v>7972</v>
      </c>
      <c r="E187" s="183">
        <v>404</v>
      </c>
      <c r="F187" s="183">
        <v>7513</v>
      </c>
    </row>
    <row r="188" spans="1:6" ht="15.6" customHeight="1" x14ac:dyDescent="0.25">
      <c r="A188" s="152" t="s">
        <v>143</v>
      </c>
      <c r="B188" s="182">
        <v>29552</v>
      </c>
      <c r="C188" s="182">
        <v>1607</v>
      </c>
      <c r="D188" s="182">
        <v>27945</v>
      </c>
      <c r="E188" s="183">
        <v>1945</v>
      </c>
      <c r="F188" s="183">
        <v>27607</v>
      </c>
    </row>
    <row r="189" spans="1:6" ht="15.6" customHeight="1" x14ac:dyDescent="0.25">
      <c r="A189" s="184" t="s">
        <v>516</v>
      </c>
      <c r="B189" s="182" t="s">
        <v>516</v>
      </c>
      <c r="C189" s="182" t="s">
        <v>516</v>
      </c>
      <c r="D189" s="182" t="s">
        <v>516</v>
      </c>
      <c r="E189" s="183" t="s">
        <v>516</v>
      </c>
      <c r="F189" s="183" t="s">
        <v>516</v>
      </c>
    </row>
    <row r="190" spans="1:6" ht="15.6" customHeight="1" x14ac:dyDescent="0.25">
      <c r="A190" s="178" t="s">
        <v>516</v>
      </c>
      <c r="B190" s="182" t="s">
        <v>516</v>
      </c>
      <c r="C190" s="182" t="s">
        <v>516</v>
      </c>
      <c r="D190" s="183" t="s">
        <v>516</v>
      </c>
      <c r="E190" s="183" t="s">
        <v>516</v>
      </c>
      <c r="F190" s="183" t="s">
        <v>516</v>
      </c>
    </row>
    <row r="191" spans="1:6" ht="15.6" customHeight="1" x14ac:dyDescent="0.25">
      <c r="A191" s="179" t="s">
        <v>537</v>
      </c>
      <c r="B191" s="180">
        <v>17224</v>
      </c>
      <c r="C191" s="180">
        <v>285</v>
      </c>
      <c r="D191" s="180">
        <v>16939</v>
      </c>
      <c r="E191" s="181">
        <v>749</v>
      </c>
      <c r="F191" s="181">
        <v>16475</v>
      </c>
    </row>
    <row r="192" spans="1:6" ht="15.6" customHeight="1" x14ac:dyDescent="0.25">
      <c r="A192" s="152" t="s">
        <v>138</v>
      </c>
      <c r="B192" s="182">
        <v>498</v>
      </c>
      <c r="C192" s="182">
        <v>42</v>
      </c>
      <c r="D192" s="182">
        <v>456</v>
      </c>
      <c r="E192" s="183">
        <v>0</v>
      </c>
      <c r="F192" s="183">
        <v>498</v>
      </c>
    </row>
    <row r="193" spans="1:6" ht="15.6" customHeight="1" x14ac:dyDescent="0.25">
      <c r="A193" s="152" t="s">
        <v>139</v>
      </c>
      <c r="B193" s="182">
        <v>354</v>
      </c>
      <c r="C193" s="182">
        <v>76</v>
      </c>
      <c r="D193" s="182">
        <v>278</v>
      </c>
      <c r="E193" s="183">
        <v>0</v>
      </c>
      <c r="F193" s="183">
        <v>354</v>
      </c>
    </row>
    <row r="194" spans="1:6" ht="15.6" customHeight="1" x14ac:dyDescent="0.25">
      <c r="A194" s="152" t="s">
        <v>140</v>
      </c>
      <c r="B194" s="182">
        <v>1969</v>
      </c>
      <c r="C194" s="182">
        <v>-30</v>
      </c>
      <c r="D194" s="182">
        <v>1999</v>
      </c>
      <c r="E194" s="183">
        <v>0</v>
      </c>
      <c r="F194" s="183">
        <v>1969</v>
      </c>
    </row>
    <row r="195" spans="1:6" ht="15.6" customHeight="1" x14ac:dyDescent="0.25">
      <c r="A195" s="152" t="s">
        <v>143</v>
      </c>
      <c r="B195" s="182">
        <v>14403</v>
      </c>
      <c r="C195" s="182">
        <v>197</v>
      </c>
      <c r="D195" s="182">
        <v>14206</v>
      </c>
      <c r="E195" s="183">
        <v>749</v>
      </c>
      <c r="F195" s="183">
        <v>13654</v>
      </c>
    </row>
    <row r="196" spans="1:6" ht="15.6" customHeight="1" x14ac:dyDescent="0.25">
      <c r="A196" s="178" t="s">
        <v>516</v>
      </c>
      <c r="B196" s="182" t="s">
        <v>516</v>
      </c>
      <c r="C196" s="182" t="s">
        <v>516</v>
      </c>
      <c r="D196" s="182" t="s">
        <v>516</v>
      </c>
      <c r="E196" s="183" t="s">
        <v>516</v>
      </c>
      <c r="F196" s="183" t="s">
        <v>516</v>
      </c>
    </row>
    <row r="197" spans="1:6" ht="15.6" customHeight="1" x14ac:dyDescent="0.25">
      <c r="A197" s="178" t="s">
        <v>516</v>
      </c>
      <c r="B197" s="182" t="s">
        <v>516</v>
      </c>
      <c r="C197" s="182" t="s">
        <v>516</v>
      </c>
      <c r="D197" s="183" t="s">
        <v>516</v>
      </c>
      <c r="E197" s="183" t="s">
        <v>516</v>
      </c>
      <c r="F197" s="183" t="s">
        <v>516</v>
      </c>
    </row>
    <row r="198" spans="1:6" ht="15.6" customHeight="1" x14ac:dyDescent="0.25">
      <c r="A198" s="179" t="s">
        <v>538</v>
      </c>
      <c r="B198" s="180">
        <v>13087</v>
      </c>
      <c r="C198" s="180">
        <v>203</v>
      </c>
      <c r="D198" s="180">
        <v>12884</v>
      </c>
      <c r="E198" s="181">
        <v>983</v>
      </c>
      <c r="F198" s="181">
        <v>12104</v>
      </c>
    </row>
    <row r="199" spans="1:6" ht="15.6" customHeight="1" x14ac:dyDescent="0.25">
      <c r="A199" s="152" t="s">
        <v>142</v>
      </c>
      <c r="B199" s="182">
        <v>1747</v>
      </c>
      <c r="C199" s="182">
        <v>67</v>
      </c>
      <c r="D199" s="182">
        <v>1680</v>
      </c>
      <c r="E199" s="183">
        <v>0</v>
      </c>
      <c r="F199" s="183">
        <v>1747</v>
      </c>
    </row>
    <row r="200" spans="1:6" ht="15.6" customHeight="1" x14ac:dyDescent="0.25">
      <c r="A200" s="152" t="s">
        <v>143</v>
      </c>
      <c r="B200" s="182">
        <v>11340</v>
      </c>
      <c r="C200" s="182">
        <v>136</v>
      </c>
      <c r="D200" s="182">
        <v>11204</v>
      </c>
      <c r="E200" s="183">
        <v>983</v>
      </c>
      <c r="F200" s="183">
        <v>10357</v>
      </c>
    </row>
    <row r="201" spans="1:6" ht="15.6" customHeight="1" x14ac:dyDescent="0.25">
      <c r="A201" s="184" t="s">
        <v>516</v>
      </c>
      <c r="B201" s="182" t="s">
        <v>516</v>
      </c>
      <c r="C201" s="182" t="s">
        <v>516</v>
      </c>
      <c r="D201" s="182" t="s">
        <v>516</v>
      </c>
      <c r="E201" s="183" t="s">
        <v>516</v>
      </c>
      <c r="F201" s="183" t="s">
        <v>516</v>
      </c>
    </row>
    <row r="202" spans="1:6" ht="15.6" customHeight="1" x14ac:dyDescent="0.25">
      <c r="A202" s="178" t="s">
        <v>516</v>
      </c>
      <c r="B202" s="182" t="s">
        <v>516</v>
      </c>
      <c r="C202" s="182" t="s">
        <v>516</v>
      </c>
      <c r="D202" s="183" t="s">
        <v>516</v>
      </c>
      <c r="E202" s="183" t="s">
        <v>516</v>
      </c>
      <c r="F202" s="183" t="s">
        <v>516</v>
      </c>
    </row>
    <row r="203" spans="1:6" ht="15.6" customHeight="1" x14ac:dyDescent="0.25">
      <c r="A203" s="179" t="s">
        <v>539</v>
      </c>
      <c r="B203" s="180">
        <v>16297</v>
      </c>
      <c r="C203" s="180">
        <v>434</v>
      </c>
      <c r="D203" s="180">
        <v>15863</v>
      </c>
      <c r="E203" s="181">
        <v>2916</v>
      </c>
      <c r="F203" s="181">
        <v>13381</v>
      </c>
    </row>
    <row r="204" spans="1:6" ht="15.6" customHeight="1" x14ac:dyDescent="0.25">
      <c r="A204" s="152" t="s">
        <v>145</v>
      </c>
      <c r="B204" s="182">
        <v>3571</v>
      </c>
      <c r="C204" s="182">
        <v>126</v>
      </c>
      <c r="D204" s="182">
        <v>3445</v>
      </c>
      <c r="E204" s="183">
        <v>0</v>
      </c>
      <c r="F204" s="183">
        <v>3571</v>
      </c>
    </row>
    <row r="205" spans="1:6" ht="15.6" customHeight="1" x14ac:dyDescent="0.25">
      <c r="A205" s="152" t="s">
        <v>146</v>
      </c>
      <c r="B205" s="182">
        <v>2036</v>
      </c>
      <c r="C205" s="182">
        <v>55</v>
      </c>
      <c r="D205" s="182">
        <v>1981</v>
      </c>
      <c r="E205" s="183">
        <v>0</v>
      </c>
      <c r="F205" s="183">
        <v>2036</v>
      </c>
    </row>
    <row r="206" spans="1:6" ht="15.6" customHeight="1" x14ac:dyDescent="0.25">
      <c r="A206" s="152" t="s">
        <v>143</v>
      </c>
      <c r="B206" s="182">
        <v>10690</v>
      </c>
      <c r="C206" s="182">
        <v>253</v>
      </c>
      <c r="D206" s="182">
        <v>10437</v>
      </c>
      <c r="E206" s="183">
        <v>2916</v>
      </c>
      <c r="F206" s="183">
        <v>7774</v>
      </c>
    </row>
    <row r="207" spans="1:6" ht="15.6" customHeight="1" x14ac:dyDescent="0.25">
      <c r="A207" s="179" t="s">
        <v>516</v>
      </c>
      <c r="B207" s="182" t="s">
        <v>516</v>
      </c>
      <c r="C207" s="182" t="s">
        <v>516</v>
      </c>
      <c r="D207" s="182" t="s">
        <v>516</v>
      </c>
      <c r="E207" s="183" t="s">
        <v>516</v>
      </c>
      <c r="F207" s="183" t="s">
        <v>516</v>
      </c>
    </row>
    <row r="208" spans="1:6" ht="15.6" customHeight="1" x14ac:dyDescent="0.25">
      <c r="A208" s="178" t="s">
        <v>516</v>
      </c>
      <c r="B208" s="182" t="s">
        <v>516</v>
      </c>
      <c r="C208" s="182" t="s">
        <v>516</v>
      </c>
      <c r="D208" s="183" t="s">
        <v>516</v>
      </c>
      <c r="E208" s="183" t="s">
        <v>516</v>
      </c>
      <c r="F208" s="183" t="s">
        <v>516</v>
      </c>
    </row>
    <row r="209" spans="1:6" ht="15.6" customHeight="1" x14ac:dyDescent="0.25">
      <c r="A209" s="179" t="s">
        <v>540</v>
      </c>
      <c r="B209" s="180">
        <v>14663</v>
      </c>
      <c r="C209" s="180">
        <v>-136</v>
      </c>
      <c r="D209" s="180">
        <v>14799</v>
      </c>
      <c r="E209" s="181">
        <v>2557</v>
      </c>
      <c r="F209" s="181">
        <v>12106</v>
      </c>
    </row>
    <row r="210" spans="1:6" ht="15.6" customHeight="1" x14ac:dyDescent="0.25">
      <c r="A210" s="152" t="s">
        <v>148</v>
      </c>
      <c r="B210" s="182">
        <v>3051</v>
      </c>
      <c r="C210" s="182">
        <v>-1495</v>
      </c>
      <c r="D210" s="182">
        <v>4546</v>
      </c>
      <c r="E210" s="183">
        <v>1347</v>
      </c>
      <c r="F210" s="183">
        <v>1704</v>
      </c>
    </row>
    <row r="211" spans="1:6" ht="15.6" customHeight="1" x14ac:dyDescent="0.25">
      <c r="A211" s="152" t="s">
        <v>149</v>
      </c>
      <c r="B211" s="182">
        <v>864</v>
      </c>
      <c r="C211" s="182">
        <v>-14</v>
      </c>
      <c r="D211" s="182">
        <v>878</v>
      </c>
      <c r="E211" s="183">
        <v>0</v>
      </c>
      <c r="F211" s="183">
        <v>864</v>
      </c>
    </row>
    <row r="212" spans="1:6" ht="15.6" customHeight="1" x14ac:dyDescent="0.25">
      <c r="A212" s="152" t="s">
        <v>150</v>
      </c>
      <c r="B212" s="182">
        <v>765</v>
      </c>
      <c r="C212" s="182">
        <v>-12</v>
      </c>
      <c r="D212" s="182">
        <v>777</v>
      </c>
      <c r="E212" s="183">
        <v>0</v>
      </c>
      <c r="F212" s="183">
        <v>765</v>
      </c>
    </row>
    <row r="213" spans="1:6" ht="15.6" customHeight="1" x14ac:dyDescent="0.25">
      <c r="A213" s="152" t="s">
        <v>143</v>
      </c>
      <c r="B213" s="182">
        <v>9983</v>
      </c>
      <c r="C213" s="182">
        <v>1385</v>
      </c>
      <c r="D213" s="182">
        <v>8598</v>
      </c>
      <c r="E213" s="183">
        <v>1210</v>
      </c>
      <c r="F213" s="183">
        <v>8773</v>
      </c>
    </row>
    <row r="214" spans="1:6" ht="15.6" customHeight="1" x14ac:dyDescent="0.25">
      <c r="A214" s="184" t="s">
        <v>516</v>
      </c>
      <c r="B214" s="182" t="s">
        <v>516</v>
      </c>
      <c r="C214" s="182" t="s">
        <v>516</v>
      </c>
      <c r="D214" s="182" t="s">
        <v>516</v>
      </c>
      <c r="E214" s="183" t="s">
        <v>516</v>
      </c>
      <c r="F214" s="183" t="s">
        <v>516</v>
      </c>
    </row>
    <row r="215" spans="1:6" ht="15.6" customHeight="1" x14ac:dyDescent="0.25">
      <c r="A215" s="178" t="s">
        <v>516</v>
      </c>
      <c r="B215" s="182" t="s">
        <v>516</v>
      </c>
      <c r="C215" s="182" t="s">
        <v>516</v>
      </c>
      <c r="D215" s="183" t="s">
        <v>516</v>
      </c>
      <c r="E215" s="183" t="s">
        <v>516</v>
      </c>
      <c r="F215" s="183" t="s">
        <v>516</v>
      </c>
    </row>
    <row r="216" spans="1:6" ht="15.6" customHeight="1" x14ac:dyDescent="0.25">
      <c r="A216" s="179" t="s">
        <v>541</v>
      </c>
      <c r="B216" s="180">
        <v>27426</v>
      </c>
      <c r="C216" s="180">
        <v>-305</v>
      </c>
      <c r="D216" s="180">
        <v>27731</v>
      </c>
      <c r="E216" s="181">
        <v>1539</v>
      </c>
      <c r="F216" s="181">
        <v>25887</v>
      </c>
    </row>
    <row r="217" spans="1:6" ht="15.6" customHeight="1" x14ac:dyDescent="0.25">
      <c r="A217" s="152" t="s">
        <v>152</v>
      </c>
      <c r="B217" s="182">
        <v>2871</v>
      </c>
      <c r="C217" s="182">
        <v>-59</v>
      </c>
      <c r="D217" s="182">
        <v>2930</v>
      </c>
      <c r="E217" s="183">
        <v>0</v>
      </c>
      <c r="F217" s="183">
        <v>2871</v>
      </c>
    </row>
    <row r="218" spans="1:6" ht="15.6" customHeight="1" x14ac:dyDescent="0.25">
      <c r="A218" s="152" t="s">
        <v>153</v>
      </c>
      <c r="B218" s="182">
        <v>5172</v>
      </c>
      <c r="C218" s="182">
        <v>171</v>
      </c>
      <c r="D218" s="182">
        <v>5001</v>
      </c>
      <c r="E218" s="183">
        <v>0</v>
      </c>
      <c r="F218" s="183">
        <v>5172</v>
      </c>
    </row>
    <row r="219" spans="1:6" ht="15.6" customHeight="1" x14ac:dyDescent="0.25">
      <c r="A219" s="152" t="s">
        <v>154</v>
      </c>
      <c r="B219" s="182">
        <v>1817</v>
      </c>
      <c r="C219" s="182">
        <v>-10</v>
      </c>
      <c r="D219" s="182">
        <v>1827</v>
      </c>
      <c r="E219" s="183">
        <v>0</v>
      </c>
      <c r="F219" s="183">
        <v>1817</v>
      </c>
    </row>
    <row r="220" spans="1:6" ht="15.6" customHeight="1" x14ac:dyDescent="0.25">
      <c r="A220" s="152" t="s">
        <v>143</v>
      </c>
      <c r="B220" s="182">
        <v>17566</v>
      </c>
      <c r="C220" s="182">
        <v>-407</v>
      </c>
      <c r="D220" s="182">
        <v>17973</v>
      </c>
      <c r="E220" s="183">
        <v>1539</v>
      </c>
      <c r="F220" s="183">
        <v>16027</v>
      </c>
    </row>
    <row r="221" spans="1:6" ht="15.6" customHeight="1" x14ac:dyDescent="0.25">
      <c r="A221" s="184" t="s">
        <v>516</v>
      </c>
      <c r="B221" s="182" t="s">
        <v>516</v>
      </c>
      <c r="C221" s="182" t="s">
        <v>516</v>
      </c>
      <c r="D221" s="182" t="s">
        <v>516</v>
      </c>
      <c r="E221" s="183" t="s">
        <v>516</v>
      </c>
      <c r="F221" s="183" t="s">
        <v>516</v>
      </c>
    </row>
    <row r="222" spans="1:6" ht="15.6" customHeight="1" x14ac:dyDescent="0.25">
      <c r="A222" s="178" t="s">
        <v>516</v>
      </c>
      <c r="B222" s="182" t="s">
        <v>516</v>
      </c>
      <c r="C222" s="182" t="s">
        <v>516</v>
      </c>
      <c r="D222" s="183" t="s">
        <v>516</v>
      </c>
      <c r="E222" s="183" t="s">
        <v>516</v>
      </c>
      <c r="F222" s="183" t="s">
        <v>516</v>
      </c>
    </row>
    <row r="223" spans="1:6" ht="15.6" customHeight="1" x14ac:dyDescent="0.25">
      <c r="A223" s="179" t="s">
        <v>542</v>
      </c>
      <c r="B223" s="180">
        <v>39057</v>
      </c>
      <c r="C223" s="180">
        <v>-83</v>
      </c>
      <c r="D223" s="180">
        <v>39140</v>
      </c>
      <c r="E223" s="181">
        <v>0</v>
      </c>
      <c r="F223" s="181">
        <v>39057</v>
      </c>
    </row>
    <row r="224" spans="1:6" ht="15.6" customHeight="1" x14ac:dyDescent="0.25">
      <c r="A224" s="152" t="s">
        <v>156</v>
      </c>
      <c r="B224" s="182">
        <v>7659</v>
      </c>
      <c r="C224" s="182">
        <v>504</v>
      </c>
      <c r="D224" s="182">
        <v>7155</v>
      </c>
      <c r="E224" s="183">
        <v>0</v>
      </c>
      <c r="F224" s="183">
        <v>7659</v>
      </c>
    </row>
    <row r="225" spans="1:6" ht="15.6" customHeight="1" x14ac:dyDescent="0.25">
      <c r="A225" s="152" t="s">
        <v>157</v>
      </c>
      <c r="B225" s="182">
        <v>4951</v>
      </c>
      <c r="C225" s="182">
        <v>311</v>
      </c>
      <c r="D225" s="182">
        <v>4640</v>
      </c>
      <c r="E225" s="183">
        <v>0</v>
      </c>
      <c r="F225" s="183">
        <v>4951</v>
      </c>
    </row>
    <row r="226" spans="1:6" ht="15.6" customHeight="1" x14ac:dyDescent="0.25">
      <c r="A226" s="152" t="s">
        <v>143</v>
      </c>
      <c r="B226" s="182">
        <v>26447</v>
      </c>
      <c r="C226" s="182">
        <v>-898</v>
      </c>
      <c r="D226" s="182">
        <v>27345</v>
      </c>
      <c r="E226" s="183">
        <v>0</v>
      </c>
      <c r="F226" s="183">
        <v>26447</v>
      </c>
    </row>
    <row r="227" spans="1:6" ht="15.6" customHeight="1" x14ac:dyDescent="0.25">
      <c r="A227" s="184" t="s">
        <v>516</v>
      </c>
      <c r="B227" s="182" t="s">
        <v>516</v>
      </c>
      <c r="C227" s="182" t="s">
        <v>516</v>
      </c>
      <c r="D227" s="182" t="s">
        <v>516</v>
      </c>
      <c r="E227" s="183" t="s">
        <v>516</v>
      </c>
      <c r="F227" s="183" t="s">
        <v>516</v>
      </c>
    </row>
    <row r="228" spans="1:6" ht="15.6" customHeight="1" x14ac:dyDescent="0.25">
      <c r="A228" s="178" t="s">
        <v>516</v>
      </c>
      <c r="B228" s="182" t="s">
        <v>516</v>
      </c>
      <c r="C228" s="182" t="s">
        <v>516</v>
      </c>
      <c r="D228" s="183" t="s">
        <v>516</v>
      </c>
      <c r="E228" s="183" t="s">
        <v>516</v>
      </c>
      <c r="F228" s="183" t="s">
        <v>516</v>
      </c>
    </row>
    <row r="229" spans="1:6" ht="15.6" customHeight="1" x14ac:dyDescent="0.25">
      <c r="A229" s="179" t="s">
        <v>543</v>
      </c>
      <c r="B229" s="180">
        <v>181882</v>
      </c>
      <c r="C229" s="180">
        <v>9104</v>
      </c>
      <c r="D229" s="180">
        <v>172778</v>
      </c>
      <c r="E229" s="181">
        <v>470</v>
      </c>
      <c r="F229" s="181">
        <v>181412</v>
      </c>
    </row>
    <row r="230" spans="1:6" ht="15.6" customHeight="1" x14ac:dyDescent="0.25">
      <c r="A230" s="152" t="s">
        <v>159</v>
      </c>
      <c r="B230" s="182">
        <v>8074</v>
      </c>
      <c r="C230" s="182">
        <v>355</v>
      </c>
      <c r="D230" s="182">
        <v>7719</v>
      </c>
      <c r="E230" s="183">
        <v>0</v>
      </c>
      <c r="F230" s="183">
        <v>8074</v>
      </c>
    </row>
    <row r="231" spans="1:6" ht="15.6" customHeight="1" x14ac:dyDescent="0.25">
      <c r="A231" s="152" t="s">
        <v>694</v>
      </c>
      <c r="B231" s="182">
        <v>9</v>
      </c>
      <c r="C231" s="182">
        <v>-3</v>
      </c>
      <c r="D231" s="182">
        <v>12</v>
      </c>
      <c r="E231" s="183">
        <v>0</v>
      </c>
      <c r="F231" s="183">
        <v>9</v>
      </c>
    </row>
    <row r="232" spans="1:6" ht="15.6" customHeight="1" x14ac:dyDescent="0.25">
      <c r="A232" s="152" t="s">
        <v>143</v>
      </c>
      <c r="B232" s="182">
        <v>173799</v>
      </c>
      <c r="C232" s="182">
        <v>8752</v>
      </c>
      <c r="D232" s="182">
        <v>165047</v>
      </c>
      <c r="E232" s="183">
        <v>470</v>
      </c>
      <c r="F232" s="183">
        <v>173329</v>
      </c>
    </row>
    <row r="233" spans="1:6" ht="15.6" customHeight="1" x14ac:dyDescent="0.25">
      <c r="A233" s="179" t="s">
        <v>516</v>
      </c>
      <c r="B233" s="182" t="s">
        <v>516</v>
      </c>
      <c r="C233" s="182" t="s">
        <v>516</v>
      </c>
      <c r="D233" s="182" t="s">
        <v>516</v>
      </c>
      <c r="E233" s="183" t="s">
        <v>516</v>
      </c>
      <c r="F233" s="183" t="s">
        <v>516</v>
      </c>
    </row>
    <row r="234" spans="1:6" ht="15.6" customHeight="1" x14ac:dyDescent="0.25">
      <c r="A234" s="178" t="s">
        <v>516</v>
      </c>
      <c r="B234" s="182" t="s">
        <v>516</v>
      </c>
      <c r="C234" s="182" t="s">
        <v>516</v>
      </c>
      <c r="D234" s="183" t="s">
        <v>516</v>
      </c>
      <c r="E234" s="183" t="s">
        <v>516</v>
      </c>
      <c r="F234" s="183" t="s">
        <v>516</v>
      </c>
    </row>
    <row r="235" spans="1:6" ht="15.6" customHeight="1" x14ac:dyDescent="0.25">
      <c r="A235" s="179" t="s">
        <v>544</v>
      </c>
      <c r="B235" s="180">
        <v>102138</v>
      </c>
      <c r="C235" s="180">
        <v>3352</v>
      </c>
      <c r="D235" s="180">
        <v>98786</v>
      </c>
      <c r="E235" s="181">
        <v>91</v>
      </c>
      <c r="F235" s="181">
        <v>102047</v>
      </c>
    </row>
    <row r="236" spans="1:6" ht="15.6" customHeight="1" x14ac:dyDescent="0.25">
      <c r="A236" s="152" t="s">
        <v>162</v>
      </c>
      <c r="B236" s="182">
        <v>11018</v>
      </c>
      <c r="C236" s="182">
        <v>2182</v>
      </c>
      <c r="D236" s="182">
        <v>8836</v>
      </c>
      <c r="E236" s="183">
        <v>0</v>
      </c>
      <c r="F236" s="183">
        <v>11018</v>
      </c>
    </row>
    <row r="237" spans="1:6" ht="15.6" customHeight="1" x14ac:dyDescent="0.25">
      <c r="A237" s="152" t="s">
        <v>163</v>
      </c>
      <c r="B237" s="182">
        <v>2579</v>
      </c>
      <c r="C237" s="182">
        <v>356</v>
      </c>
      <c r="D237" s="182">
        <v>2223</v>
      </c>
      <c r="E237" s="183">
        <v>0</v>
      </c>
      <c r="F237" s="183">
        <v>2579</v>
      </c>
    </row>
    <row r="238" spans="1:6" ht="15.6" customHeight="1" x14ac:dyDescent="0.25">
      <c r="A238" s="152" t="s">
        <v>164</v>
      </c>
      <c r="B238" s="182">
        <v>10993</v>
      </c>
      <c r="C238" s="182">
        <v>502</v>
      </c>
      <c r="D238" s="182">
        <v>10491</v>
      </c>
      <c r="E238" s="183">
        <v>0</v>
      </c>
      <c r="F238" s="183">
        <v>10993</v>
      </c>
    </row>
    <row r="239" spans="1:6" ht="15.6" customHeight="1" x14ac:dyDescent="0.25">
      <c r="A239" s="152" t="s">
        <v>143</v>
      </c>
      <c r="B239" s="182">
        <v>77548</v>
      </c>
      <c r="C239" s="182">
        <v>312</v>
      </c>
      <c r="D239" s="182">
        <v>77236</v>
      </c>
      <c r="E239" s="183">
        <v>91</v>
      </c>
      <c r="F239" s="183">
        <v>77457</v>
      </c>
    </row>
    <row r="240" spans="1:6" ht="15.6" customHeight="1" x14ac:dyDescent="0.25">
      <c r="A240" s="179" t="s">
        <v>516</v>
      </c>
      <c r="B240" s="182" t="s">
        <v>516</v>
      </c>
      <c r="C240" s="182" t="s">
        <v>516</v>
      </c>
      <c r="D240" s="182" t="s">
        <v>516</v>
      </c>
      <c r="E240" s="183" t="s">
        <v>516</v>
      </c>
      <c r="F240" s="183" t="s">
        <v>516</v>
      </c>
    </row>
    <row r="241" spans="1:6" ht="15.6" customHeight="1" x14ac:dyDescent="0.25">
      <c r="A241" s="178" t="s">
        <v>516</v>
      </c>
      <c r="B241" s="182" t="s">
        <v>516</v>
      </c>
      <c r="C241" s="182" t="s">
        <v>516</v>
      </c>
      <c r="D241" s="183" t="s">
        <v>516</v>
      </c>
      <c r="E241" s="183" t="s">
        <v>516</v>
      </c>
      <c r="F241" s="183" t="s">
        <v>516</v>
      </c>
    </row>
    <row r="242" spans="1:6" ht="15.6" customHeight="1" x14ac:dyDescent="0.25">
      <c r="A242" s="179" t="s">
        <v>545</v>
      </c>
      <c r="B242" s="180">
        <v>1379302</v>
      </c>
      <c r="C242" s="180">
        <v>150076</v>
      </c>
      <c r="D242" s="180">
        <v>1229226</v>
      </c>
      <c r="E242" s="181">
        <v>638</v>
      </c>
      <c r="F242" s="181">
        <v>1378664</v>
      </c>
    </row>
    <row r="243" spans="1:6" ht="15.6" customHeight="1" x14ac:dyDescent="0.25">
      <c r="A243" s="152" t="s">
        <v>166</v>
      </c>
      <c r="B243" s="182">
        <v>38297</v>
      </c>
      <c r="C243" s="182">
        <v>3576</v>
      </c>
      <c r="D243" s="182">
        <v>34721</v>
      </c>
      <c r="E243" s="183">
        <v>0</v>
      </c>
      <c r="F243" s="183">
        <v>38297</v>
      </c>
    </row>
    <row r="244" spans="1:6" ht="15.6" customHeight="1" x14ac:dyDescent="0.25">
      <c r="A244" s="152" t="s">
        <v>167</v>
      </c>
      <c r="B244" s="182">
        <v>373058</v>
      </c>
      <c r="C244" s="182">
        <v>37349</v>
      </c>
      <c r="D244" s="182">
        <v>335709</v>
      </c>
      <c r="E244" s="183">
        <v>530</v>
      </c>
      <c r="F244" s="183">
        <v>372528</v>
      </c>
    </row>
    <row r="245" spans="1:6" ht="15.6" customHeight="1" x14ac:dyDescent="0.25">
      <c r="A245" s="152" t="s">
        <v>168</v>
      </c>
      <c r="B245" s="182">
        <v>26411</v>
      </c>
      <c r="C245" s="182">
        <v>1870</v>
      </c>
      <c r="D245" s="182">
        <v>24541</v>
      </c>
      <c r="E245" s="183">
        <v>0</v>
      </c>
      <c r="F245" s="183">
        <v>26411</v>
      </c>
    </row>
    <row r="246" spans="1:6" ht="15.6" customHeight="1" x14ac:dyDescent="0.25">
      <c r="A246" s="152" t="s">
        <v>143</v>
      </c>
      <c r="B246" s="182">
        <v>941536</v>
      </c>
      <c r="C246" s="182">
        <v>107281</v>
      </c>
      <c r="D246" s="182">
        <v>834255</v>
      </c>
      <c r="E246" s="183">
        <v>108</v>
      </c>
      <c r="F246" s="183">
        <v>941428</v>
      </c>
    </row>
    <row r="247" spans="1:6" ht="15.6" customHeight="1" x14ac:dyDescent="0.25">
      <c r="A247" s="184" t="s">
        <v>516</v>
      </c>
      <c r="B247" s="182" t="s">
        <v>516</v>
      </c>
      <c r="C247" s="182" t="s">
        <v>516</v>
      </c>
      <c r="D247" s="182" t="s">
        <v>516</v>
      </c>
      <c r="E247" s="183" t="s">
        <v>516</v>
      </c>
      <c r="F247" s="183" t="s">
        <v>516</v>
      </c>
    </row>
    <row r="248" spans="1:6" ht="15.6" customHeight="1" x14ac:dyDescent="0.25">
      <c r="A248" s="178" t="s">
        <v>516</v>
      </c>
      <c r="B248" s="182" t="s">
        <v>516</v>
      </c>
      <c r="C248" s="182" t="s">
        <v>516</v>
      </c>
      <c r="D248" s="183" t="s">
        <v>516</v>
      </c>
      <c r="E248" s="183" t="s">
        <v>516</v>
      </c>
      <c r="F248" s="183" t="s">
        <v>516</v>
      </c>
    </row>
    <row r="249" spans="1:6" ht="15.6" customHeight="1" x14ac:dyDescent="0.25">
      <c r="A249" s="179" t="s">
        <v>546</v>
      </c>
      <c r="B249" s="180">
        <v>20210</v>
      </c>
      <c r="C249" s="180">
        <v>283</v>
      </c>
      <c r="D249" s="180">
        <v>19927</v>
      </c>
      <c r="E249" s="181">
        <v>1526</v>
      </c>
      <c r="F249" s="181">
        <v>18684</v>
      </c>
    </row>
    <row r="250" spans="1:6" ht="15.6" customHeight="1" x14ac:dyDescent="0.25">
      <c r="A250" s="152" t="s">
        <v>170</v>
      </c>
      <c r="B250" s="182">
        <v>2679</v>
      </c>
      <c r="C250" s="182">
        <v>-114</v>
      </c>
      <c r="D250" s="182">
        <v>2793</v>
      </c>
      <c r="E250" s="183">
        <v>0</v>
      </c>
      <c r="F250" s="183">
        <v>2679</v>
      </c>
    </row>
    <row r="251" spans="1:6" ht="15.6" customHeight="1" x14ac:dyDescent="0.25">
      <c r="A251" s="152" t="s">
        <v>171</v>
      </c>
      <c r="B251" s="182">
        <v>384</v>
      </c>
      <c r="C251" s="182">
        <v>20</v>
      </c>
      <c r="D251" s="182">
        <v>364</v>
      </c>
      <c r="E251" s="183">
        <v>0</v>
      </c>
      <c r="F251" s="183">
        <v>384</v>
      </c>
    </row>
    <row r="252" spans="1:6" ht="15.6" customHeight="1" x14ac:dyDescent="0.25">
      <c r="A252" s="152" t="s">
        <v>172</v>
      </c>
      <c r="B252" s="182">
        <v>186</v>
      </c>
      <c r="C252" s="182">
        <v>-25</v>
      </c>
      <c r="D252" s="182">
        <v>211</v>
      </c>
      <c r="E252" s="183">
        <v>0</v>
      </c>
      <c r="F252" s="183">
        <v>186</v>
      </c>
    </row>
    <row r="253" spans="1:6" ht="15.6" customHeight="1" x14ac:dyDescent="0.25">
      <c r="A253" s="152" t="s">
        <v>173</v>
      </c>
      <c r="B253" s="182">
        <v>560</v>
      </c>
      <c r="C253" s="182">
        <v>-38</v>
      </c>
      <c r="D253" s="182">
        <v>598</v>
      </c>
      <c r="E253" s="183">
        <v>0</v>
      </c>
      <c r="F253" s="183">
        <v>560</v>
      </c>
    </row>
    <row r="254" spans="1:6" ht="15.6" customHeight="1" x14ac:dyDescent="0.25">
      <c r="A254" s="152" t="s">
        <v>174</v>
      </c>
      <c r="B254" s="182">
        <v>291</v>
      </c>
      <c r="C254" s="182">
        <v>2</v>
      </c>
      <c r="D254" s="182">
        <v>289</v>
      </c>
      <c r="E254" s="183">
        <v>0</v>
      </c>
      <c r="F254" s="183">
        <v>291</v>
      </c>
    </row>
    <row r="255" spans="1:6" ht="15.6" customHeight="1" x14ac:dyDescent="0.25">
      <c r="A255" s="152" t="s">
        <v>143</v>
      </c>
      <c r="B255" s="182">
        <v>16110</v>
      </c>
      <c r="C255" s="182">
        <v>438</v>
      </c>
      <c r="D255" s="182">
        <v>15672</v>
      </c>
      <c r="E255" s="183">
        <v>1526</v>
      </c>
      <c r="F255" s="183">
        <v>14584</v>
      </c>
    </row>
    <row r="256" spans="1:6" ht="15.6" customHeight="1" x14ac:dyDescent="0.25">
      <c r="A256" s="184" t="s">
        <v>516</v>
      </c>
      <c r="B256" s="182" t="s">
        <v>516</v>
      </c>
      <c r="C256" s="182" t="s">
        <v>516</v>
      </c>
      <c r="D256" s="182" t="s">
        <v>516</v>
      </c>
      <c r="E256" s="183" t="s">
        <v>516</v>
      </c>
      <c r="F256" s="183" t="s">
        <v>516</v>
      </c>
    </row>
    <row r="257" spans="1:6" ht="15.6" customHeight="1" x14ac:dyDescent="0.25">
      <c r="A257" s="178" t="s">
        <v>516</v>
      </c>
      <c r="B257" s="182" t="s">
        <v>516</v>
      </c>
      <c r="C257" s="182" t="s">
        <v>516</v>
      </c>
      <c r="D257" s="183" t="s">
        <v>516</v>
      </c>
      <c r="E257" s="183" t="s">
        <v>516</v>
      </c>
      <c r="F257" s="183" t="s">
        <v>516</v>
      </c>
    </row>
    <row r="258" spans="1:6" ht="15.6" customHeight="1" x14ac:dyDescent="0.25">
      <c r="A258" s="179" t="s">
        <v>547</v>
      </c>
      <c r="B258" s="180">
        <v>148962</v>
      </c>
      <c r="C258" s="180">
        <v>10934</v>
      </c>
      <c r="D258" s="180">
        <v>138028</v>
      </c>
      <c r="E258" s="181">
        <v>0</v>
      </c>
      <c r="F258" s="181">
        <v>148962</v>
      </c>
    </row>
    <row r="259" spans="1:6" ht="15.6" customHeight="1" x14ac:dyDescent="0.25">
      <c r="A259" s="152" t="s">
        <v>176</v>
      </c>
      <c r="B259" s="182">
        <v>5483</v>
      </c>
      <c r="C259" s="182">
        <v>286</v>
      </c>
      <c r="D259" s="182">
        <v>5197</v>
      </c>
      <c r="E259" s="183">
        <v>0</v>
      </c>
      <c r="F259" s="183">
        <v>5483</v>
      </c>
    </row>
    <row r="260" spans="1:6" ht="15.6" customHeight="1" x14ac:dyDescent="0.25">
      <c r="A260" s="152" t="s">
        <v>177</v>
      </c>
      <c r="B260" s="182">
        <v>4138</v>
      </c>
      <c r="C260" s="182">
        <v>237</v>
      </c>
      <c r="D260" s="182">
        <v>3901</v>
      </c>
      <c r="E260" s="183">
        <v>0</v>
      </c>
      <c r="F260" s="183">
        <v>4138</v>
      </c>
    </row>
    <row r="261" spans="1:6" ht="15.6" customHeight="1" x14ac:dyDescent="0.25">
      <c r="A261" s="152" t="s">
        <v>178</v>
      </c>
      <c r="B261" s="182">
        <v>419</v>
      </c>
      <c r="C261" s="182">
        <v>4</v>
      </c>
      <c r="D261" s="182">
        <v>415</v>
      </c>
      <c r="E261" s="183">
        <v>0</v>
      </c>
      <c r="F261" s="183">
        <v>419</v>
      </c>
    </row>
    <row r="262" spans="1:6" ht="15.6" customHeight="1" x14ac:dyDescent="0.25">
      <c r="A262" s="152" t="s">
        <v>179</v>
      </c>
      <c r="B262" s="182">
        <v>24192</v>
      </c>
      <c r="C262" s="182">
        <v>2263</v>
      </c>
      <c r="D262" s="182">
        <v>21929</v>
      </c>
      <c r="E262" s="183">
        <v>0</v>
      </c>
      <c r="F262" s="183">
        <v>24192</v>
      </c>
    </row>
    <row r="263" spans="1:6" ht="15.6" customHeight="1" x14ac:dyDescent="0.25">
      <c r="A263" s="152" t="s">
        <v>695</v>
      </c>
      <c r="B263" s="182">
        <v>16086</v>
      </c>
      <c r="C263" s="182">
        <v>863</v>
      </c>
      <c r="D263" s="182">
        <v>15223</v>
      </c>
      <c r="E263" s="183">
        <v>0</v>
      </c>
      <c r="F263" s="183">
        <v>16086</v>
      </c>
    </row>
    <row r="264" spans="1:6" ht="15.6" customHeight="1" x14ac:dyDescent="0.25">
      <c r="A264" s="152" t="s">
        <v>521</v>
      </c>
      <c r="B264" s="182">
        <v>98644</v>
      </c>
      <c r="C264" s="182">
        <v>7281</v>
      </c>
      <c r="D264" s="182">
        <v>91363</v>
      </c>
      <c r="E264" s="183">
        <v>0</v>
      </c>
      <c r="F264" s="183">
        <v>98644</v>
      </c>
    </row>
    <row r="265" spans="1:6" ht="15.6" customHeight="1" x14ac:dyDescent="0.25">
      <c r="A265" s="184" t="s">
        <v>516</v>
      </c>
      <c r="B265" s="182" t="s">
        <v>516</v>
      </c>
      <c r="C265" s="182" t="s">
        <v>516</v>
      </c>
      <c r="D265" s="182" t="s">
        <v>516</v>
      </c>
      <c r="E265" s="183" t="s">
        <v>516</v>
      </c>
      <c r="F265" s="183" t="s">
        <v>516</v>
      </c>
    </row>
    <row r="266" spans="1:6" ht="15.6" customHeight="1" x14ac:dyDescent="0.25">
      <c r="A266" s="178" t="s">
        <v>516</v>
      </c>
      <c r="B266" s="182" t="s">
        <v>516</v>
      </c>
      <c r="C266" s="182" t="s">
        <v>516</v>
      </c>
      <c r="D266" s="183" t="s">
        <v>516</v>
      </c>
      <c r="E266" s="183" t="s">
        <v>516</v>
      </c>
      <c r="F266" s="183" t="s">
        <v>516</v>
      </c>
    </row>
    <row r="267" spans="1:6" ht="15.6" customHeight="1" x14ac:dyDescent="0.25">
      <c r="A267" s="179" t="s">
        <v>548</v>
      </c>
      <c r="B267" s="180">
        <v>50418</v>
      </c>
      <c r="C267" s="180">
        <v>672</v>
      </c>
      <c r="D267" s="180">
        <v>49746</v>
      </c>
      <c r="E267" s="181">
        <v>7363</v>
      </c>
      <c r="F267" s="181">
        <v>43055</v>
      </c>
    </row>
    <row r="268" spans="1:6" ht="15.6" customHeight="1" x14ac:dyDescent="0.25">
      <c r="A268" s="152" t="s">
        <v>182</v>
      </c>
      <c r="B268" s="182">
        <v>497</v>
      </c>
      <c r="C268" s="182">
        <v>8</v>
      </c>
      <c r="D268" s="182">
        <v>489</v>
      </c>
      <c r="E268" s="183">
        <v>0</v>
      </c>
      <c r="F268" s="183">
        <v>497</v>
      </c>
    </row>
    <row r="269" spans="1:6" ht="15.6" customHeight="1" x14ac:dyDescent="0.25">
      <c r="A269" s="152" t="s">
        <v>183</v>
      </c>
      <c r="B269" s="182">
        <v>121</v>
      </c>
      <c r="C269" s="182">
        <v>0</v>
      </c>
      <c r="D269" s="182">
        <v>121</v>
      </c>
      <c r="E269" s="183">
        <v>0</v>
      </c>
      <c r="F269" s="183">
        <v>121</v>
      </c>
    </row>
    <row r="270" spans="1:6" ht="15.6" customHeight="1" x14ac:dyDescent="0.25">
      <c r="A270" s="152" t="s">
        <v>184</v>
      </c>
      <c r="B270" s="182">
        <v>218</v>
      </c>
      <c r="C270" s="182">
        <v>-12</v>
      </c>
      <c r="D270" s="182">
        <v>230</v>
      </c>
      <c r="E270" s="183">
        <v>0</v>
      </c>
      <c r="F270" s="183">
        <v>218</v>
      </c>
    </row>
    <row r="271" spans="1:6" ht="15.6" customHeight="1" x14ac:dyDescent="0.25">
      <c r="A271" s="152" t="s">
        <v>185</v>
      </c>
      <c r="B271" s="182">
        <v>900</v>
      </c>
      <c r="C271" s="182">
        <v>-33</v>
      </c>
      <c r="D271" s="182">
        <v>933</v>
      </c>
      <c r="E271" s="183">
        <v>0</v>
      </c>
      <c r="F271" s="183">
        <v>900</v>
      </c>
    </row>
    <row r="272" spans="1:6" ht="15.6" customHeight="1" x14ac:dyDescent="0.25">
      <c r="A272" s="152" t="s">
        <v>186</v>
      </c>
      <c r="B272" s="182">
        <v>2196</v>
      </c>
      <c r="C272" s="182">
        <v>-82</v>
      </c>
      <c r="D272" s="182">
        <v>2278</v>
      </c>
      <c r="E272" s="183">
        <v>0</v>
      </c>
      <c r="F272" s="183">
        <v>2196</v>
      </c>
    </row>
    <row r="273" spans="1:6" ht="15.6" customHeight="1" x14ac:dyDescent="0.25">
      <c r="A273" s="152" t="s">
        <v>187</v>
      </c>
      <c r="B273" s="182">
        <v>955</v>
      </c>
      <c r="C273" s="182">
        <v>63</v>
      </c>
      <c r="D273" s="182">
        <v>892</v>
      </c>
      <c r="E273" s="183">
        <v>0</v>
      </c>
      <c r="F273" s="183">
        <v>955</v>
      </c>
    </row>
    <row r="274" spans="1:6" ht="15.6" customHeight="1" x14ac:dyDescent="0.25">
      <c r="A274" s="152" t="s">
        <v>188</v>
      </c>
      <c r="B274" s="182">
        <v>703</v>
      </c>
      <c r="C274" s="182">
        <v>17</v>
      </c>
      <c r="D274" s="182">
        <v>686</v>
      </c>
      <c r="E274" s="183">
        <v>0</v>
      </c>
      <c r="F274" s="183">
        <v>703</v>
      </c>
    </row>
    <row r="275" spans="1:6" ht="15.6" customHeight="1" x14ac:dyDescent="0.25">
      <c r="A275" s="152" t="s">
        <v>190</v>
      </c>
      <c r="B275" s="182">
        <v>240</v>
      </c>
      <c r="C275" s="182">
        <v>-10</v>
      </c>
      <c r="D275" s="182">
        <v>250</v>
      </c>
      <c r="E275" s="183">
        <v>0</v>
      </c>
      <c r="F275" s="183">
        <v>240</v>
      </c>
    </row>
    <row r="276" spans="1:6" ht="15.6" customHeight="1" x14ac:dyDescent="0.25">
      <c r="A276" s="152" t="s">
        <v>191</v>
      </c>
      <c r="B276" s="182">
        <v>2182</v>
      </c>
      <c r="C276" s="182">
        <v>94</v>
      </c>
      <c r="D276" s="182">
        <v>2088</v>
      </c>
      <c r="E276" s="183">
        <v>1644</v>
      </c>
      <c r="F276" s="183">
        <v>538</v>
      </c>
    </row>
    <row r="277" spans="1:6" ht="15.6" customHeight="1" x14ac:dyDescent="0.25">
      <c r="A277" s="152" t="s">
        <v>192</v>
      </c>
      <c r="B277" s="182">
        <v>7721</v>
      </c>
      <c r="C277" s="182">
        <v>1619</v>
      </c>
      <c r="D277" s="182">
        <v>6102</v>
      </c>
      <c r="E277" s="183">
        <v>1658</v>
      </c>
      <c r="F277" s="183">
        <v>6063</v>
      </c>
    </row>
    <row r="278" spans="1:6" ht="15.6" customHeight="1" x14ac:dyDescent="0.25">
      <c r="A278" s="152" t="s">
        <v>193</v>
      </c>
      <c r="B278" s="182">
        <v>1921</v>
      </c>
      <c r="C278" s="182">
        <v>72</v>
      </c>
      <c r="D278" s="182">
        <v>1849</v>
      </c>
      <c r="E278" s="183">
        <v>0</v>
      </c>
      <c r="F278" s="183">
        <v>1921</v>
      </c>
    </row>
    <row r="279" spans="1:6" ht="15.6" customHeight="1" x14ac:dyDescent="0.25">
      <c r="A279" s="152" t="s">
        <v>143</v>
      </c>
      <c r="B279" s="182">
        <v>32764</v>
      </c>
      <c r="C279" s="182">
        <v>-1064</v>
      </c>
      <c r="D279" s="182">
        <v>33828</v>
      </c>
      <c r="E279" s="183">
        <v>4061</v>
      </c>
      <c r="F279" s="183">
        <v>28703</v>
      </c>
    </row>
    <row r="280" spans="1:6" ht="15.6" customHeight="1" x14ac:dyDescent="0.25">
      <c r="A280" s="184" t="s">
        <v>516</v>
      </c>
      <c r="B280" s="182" t="s">
        <v>516</v>
      </c>
      <c r="C280" s="182" t="s">
        <v>516</v>
      </c>
      <c r="D280" s="182" t="s">
        <v>516</v>
      </c>
      <c r="E280" s="183" t="s">
        <v>516</v>
      </c>
      <c r="F280" s="183" t="s">
        <v>516</v>
      </c>
    </row>
    <row r="281" spans="1:6" ht="15.6" customHeight="1" x14ac:dyDescent="0.25">
      <c r="A281" s="178" t="s">
        <v>516</v>
      </c>
      <c r="B281" s="182" t="s">
        <v>516</v>
      </c>
      <c r="C281" s="182" t="s">
        <v>516</v>
      </c>
      <c r="D281" s="183" t="s">
        <v>516</v>
      </c>
      <c r="E281" s="183" t="s">
        <v>516</v>
      </c>
      <c r="F281" s="183" t="s">
        <v>516</v>
      </c>
    </row>
    <row r="282" spans="1:6" ht="15.6" customHeight="1" x14ac:dyDescent="0.25">
      <c r="A282" s="179" t="s">
        <v>549</v>
      </c>
      <c r="B282" s="180">
        <v>14611</v>
      </c>
      <c r="C282" s="180">
        <v>-150</v>
      </c>
      <c r="D282" s="180">
        <v>14761</v>
      </c>
      <c r="E282" s="181">
        <v>1068</v>
      </c>
      <c r="F282" s="181">
        <v>13543</v>
      </c>
    </row>
    <row r="283" spans="1:6" ht="15.6" customHeight="1" x14ac:dyDescent="0.25">
      <c r="A283" s="152" t="s">
        <v>195</v>
      </c>
      <c r="B283" s="182">
        <v>2425</v>
      </c>
      <c r="C283" s="182">
        <v>-81</v>
      </c>
      <c r="D283" s="182">
        <v>2506</v>
      </c>
      <c r="E283" s="183">
        <v>0</v>
      </c>
      <c r="F283" s="183">
        <v>2425</v>
      </c>
    </row>
    <row r="284" spans="1:6" ht="15.6" customHeight="1" x14ac:dyDescent="0.25">
      <c r="A284" s="152" t="s">
        <v>143</v>
      </c>
      <c r="B284" s="182">
        <v>12186</v>
      </c>
      <c r="C284" s="182">
        <v>-69</v>
      </c>
      <c r="D284" s="182">
        <v>12255</v>
      </c>
      <c r="E284" s="183">
        <v>1068</v>
      </c>
      <c r="F284" s="183">
        <v>11118</v>
      </c>
    </row>
    <row r="285" spans="1:6" ht="15.6" customHeight="1" x14ac:dyDescent="0.25">
      <c r="A285" s="184" t="s">
        <v>516</v>
      </c>
      <c r="B285" s="182" t="s">
        <v>516</v>
      </c>
      <c r="C285" s="182" t="s">
        <v>516</v>
      </c>
      <c r="D285" s="182" t="s">
        <v>516</v>
      </c>
      <c r="E285" s="183" t="s">
        <v>516</v>
      </c>
      <c r="F285" s="183" t="s">
        <v>516</v>
      </c>
    </row>
    <row r="286" spans="1:6" ht="15.6" customHeight="1" x14ac:dyDescent="0.25">
      <c r="A286" s="178" t="s">
        <v>516</v>
      </c>
      <c r="B286" s="182" t="s">
        <v>516</v>
      </c>
      <c r="C286" s="182" t="s">
        <v>516</v>
      </c>
      <c r="D286" s="183" t="s">
        <v>516</v>
      </c>
      <c r="E286" s="183" t="s">
        <v>516</v>
      </c>
      <c r="F286" s="183" t="s">
        <v>516</v>
      </c>
    </row>
    <row r="287" spans="1:6" ht="15.6" customHeight="1" x14ac:dyDescent="0.25">
      <c r="A287" s="179" t="s">
        <v>550</v>
      </c>
      <c r="B287" s="180">
        <v>8479</v>
      </c>
      <c r="C287" s="180">
        <v>-391</v>
      </c>
      <c r="D287" s="180">
        <v>8870</v>
      </c>
      <c r="E287" s="181">
        <v>1394</v>
      </c>
      <c r="F287" s="181">
        <v>7085</v>
      </c>
    </row>
    <row r="288" spans="1:6" ht="15.6" customHeight="1" x14ac:dyDescent="0.25">
      <c r="A288" s="152" t="s">
        <v>197</v>
      </c>
      <c r="B288" s="182">
        <v>1226</v>
      </c>
      <c r="C288" s="182">
        <v>-11</v>
      </c>
      <c r="D288" s="182">
        <v>1237</v>
      </c>
      <c r="E288" s="183">
        <v>0</v>
      </c>
      <c r="F288" s="183">
        <v>1226</v>
      </c>
    </row>
    <row r="289" spans="1:6" ht="15.6" customHeight="1" x14ac:dyDescent="0.25">
      <c r="A289" s="152" t="s">
        <v>143</v>
      </c>
      <c r="B289" s="182">
        <v>7253</v>
      </c>
      <c r="C289" s="182">
        <v>-380</v>
      </c>
      <c r="D289" s="182">
        <v>7633</v>
      </c>
      <c r="E289" s="183">
        <v>1394</v>
      </c>
      <c r="F289" s="183">
        <v>5859</v>
      </c>
    </row>
    <row r="290" spans="1:6" ht="15.6" customHeight="1" x14ac:dyDescent="0.25">
      <c r="A290" s="179" t="s">
        <v>516</v>
      </c>
      <c r="B290" s="182" t="s">
        <v>516</v>
      </c>
      <c r="C290" s="182" t="s">
        <v>516</v>
      </c>
      <c r="D290" s="182" t="s">
        <v>516</v>
      </c>
      <c r="E290" s="183" t="s">
        <v>516</v>
      </c>
      <c r="F290" s="183" t="s">
        <v>516</v>
      </c>
    </row>
    <row r="291" spans="1:6" ht="15.6" customHeight="1" x14ac:dyDescent="0.25">
      <c r="A291" s="178" t="s">
        <v>516</v>
      </c>
      <c r="B291" s="182" t="s">
        <v>516</v>
      </c>
      <c r="C291" s="182" t="s">
        <v>516</v>
      </c>
      <c r="D291" s="183" t="s">
        <v>516</v>
      </c>
      <c r="E291" s="183" t="s">
        <v>516</v>
      </c>
      <c r="F291" s="183" t="s">
        <v>516</v>
      </c>
    </row>
    <row r="292" spans="1:6" ht="15.6" customHeight="1" x14ac:dyDescent="0.25">
      <c r="A292" s="179" t="s">
        <v>696</v>
      </c>
      <c r="B292" s="180">
        <v>331724</v>
      </c>
      <c r="C292" s="180">
        <v>34677</v>
      </c>
      <c r="D292" s="180">
        <v>297047</v>
      </c>
      <c r="E292" s="181">
        <v>1068</v>
      </c>
      <c r="F292" s="181">
        <v>330656</v>
      </c>
    </row>
    <row r="293" spans="1:6" ht="15.6" customHeight="1" x14ac:dyDescent="0.25">
      <c r="A293" s="152" t="s">
        <v>199</v>
      </c>
      <c r="B293" s="182">
        <v>1881</v>
      </c>
      <c r="C293" s="182">
        <v>71</v>
      </c>
      <c r="D293" s="182">
        <v>1810</v>
      </c>
      <c r="E293" s="183">
        <v>0</v>
      </c>
      <c r="F293" s="183">
        <v>1881</v>
      </c>
    </row>
    <row r="294" spans="1:6" ht="15.6" customHeight="1" x14ac:dyDescent="0.25">
      <c r="A294" s="152" t="s">
        <v>200</v>
      </c>
      <c r="B294" s="182">
        <v>35807</v>
      </c>
      <c r="C294" s="182">
        <v>7065</v>
      </c>
      <c r="D294" s="182">
        <v>28742</v>
      </c>
      <c r="E294" s="183">
        <v>0</v>
      </c>
      <c r="F294" s="183">
        <v>35807</v>
      </c>
    </row>
    <row r="295" spans="1:6" ht="15.6" customHeight="1" x14ac:dyDescent="0.25">
      <c r="A295" s="152" t="s">
        <v>201</v>
      </c>
      <c r="B295" s="182">
        <v>20880</v>
      </c>
      <c r="C295" s="182">
        <v>2322</v>
      </c>
      <c r="D295" s="182">
        <v>18558</v>
      </c>
      <c r="E295" s="183">
        <v>0</v>
      </c>
      <c r="F295" s="183">
        <v>20880</v>
      </c>
    </row>
    <row r="296" spans="1:6" ht="15.6" customHeight="1" x14ac:dyDescent="0.25">
      <c r="A296" s="152" t="s">
        <v>202</v>
      </c>
      <c r="B296" s="182">
        <v>7291</v>
      </c>
      <c r="C296" s="182">
        <v>3213</v>
      </c>
      <c r="D296" s="182">
        <v>4078</v>
      </c>
      <c r="E296" s="183">
        <v>0</v>
      </c>
      <c r="F296" s="183">
        <v>7291</v>
      </c>
    </row>
    <row r="297" spans="1:6" ht="15.6" customHeight="1" x14ac:dyDescent="0.25">
      <c r="A297" s="152" t="s">
        <v>203</v>
      </c>
      <c r="B297" s="182">
        <v>15205</v>
      </c>
      <c r="C297" s="182">
        <v>6476</v>
      </c>
      <c r="D297" s="182">
        <v>8729</v>
      </c>
      <c r="E297" s="183">
        <v>0</v>
      </c>
      <c r="F297" s="183">
        <v>15205</v>
      </c>
    </row>
    <row r="298" spans="1:6" ht="15.6" customHeight="1" x14ac:dyDescent="0.25">
      <c r="A298" s="152" t="s">
        <v>204</v>
      </c>
      <c r="B298" s="182">
        <v>1355</v>
      </c>
      <c r="C298" s="182">
        <v>257</v>
      </c>
      <c r="D298" s="182">
        <v>1098</v>
      </c>
      <c r="E298" s="183">
        <v>0</v>
      </c>
      <c r="F298" s="183">
        <v>1355</v>
      </c>
    </row>
    <row r="299" spans="1:6" ht="15.6" customHeight="1" x14ac:dyDescent="0.25">
      <c r="A299" s="152" t="s">
        <v>205</v>
      </c>
      <c r="B299" s="182">
        <v>14821</v>
      </c>
      <c r="C299" s="182">
        <v>895</v>
      </c>
      <c r="D299" s="182">
        <v>13926</v>
      </c>
      <c r="E299" s="183">
        <v>0</v>
      </c>
      <c r="F299" s="183">
        <v>14821</v>
      </c>
    </row>
    <row r="300" spans="1:6" ht="15.6" customHeight="1" x14ac:dyDescent="0.25">
      <c r="A300" s="152" t="s">
        <v>206</v>
      </c>
      <c r="B300" s="182">
        <v>21913</v>
      </c>
      <c r="C300" s="182">
        <v>1796</v>
      </c>
      <c r="D300" s="182">
        <v>20117</v>
      </c>
      <c r="E300" s="183">
        <v>0</v>
      </c>
      <c r="F300" s="183">
        <v>21913</v>
      </c>
    </row>
    <row r="301" spans="1:6" ht="15.6" customHeight="1" x14ac:dyDescent="0.25">
      <c r="A301" s="152" t="s">
        <v>207</v>
      </c>
      <c r="B301" s="182">
        <v>5623</v>
      </c>
      <c r="C301" s="182">
        <v>522</v>
      </c>
      <c r="D301" s="182">
        <v>5101</v>
      </c>
      <c r="E301" s="183">
        <v>0</v>
      </c>
      <c r="F301" s="183">
        <v>5623</v>
      </c>
    </row>
    <row r="302" spans="1:6" ht="15.6" customHeight="1" x14ac:dyDescent="0.25">
      <c r="A302" s="152" t="s">
        <v>208</v>
      </c>
      <c r="B302" s="182">
        <v>11675</v>
      </c>
      <c r="C302" s="182">
        <v>2272</v>
      </c>
      <c r="D302" s="182">
        <v>9403</v>
      </c>
      <c r="E302" s="183">
        <v>0</v>
      </c>
      <c r="F302" s="183">
        <v>11675</v>
      </c>
    </row>
    <row r="303" spans="1:6" ht="15.6" customHeight="1" x14ac:dyDescent="0.25">
      <c r="A303" s="152" t="s">
        <v>209</v>
      </c>
      <c r="B303" s="182">
        <v>1775</v>
      </c>
      <c r="C303" s="182">
        <v>312</v>
      </c>
      <c r="D303" s="182">
        <v>1463</v>
      </c>
      <c r="E303" s="183">
        <v>0</v>
      </c>
      <c r="F303" s="183">
        <v>1775</v>
      </c>
    </row>
    <row r="304" spans="1:6" ht="15.6" customHeight="1" x14ac:dyDescent="0.25">
      <c r="A304" s="152" t="s">
        <v>210</v>
      </c>
      <c r="B304" s="182">
        <v>14283</v>
      </c>
      <c r="C304" s="182">
        <v>1913</v>
      </c>
      <c r="D304" s="182">
        <v>12370</v>
      </c>
      <c r="E304" s="183">
        <v>0</v>
      </c>
      <c r="F304" s="183">
        <v>14283</v>
      </c>
    </row>
    <row r="305" spans="1:6" ht="15.6" customHeight="1" x14ac:dyDescent="0.25">
      <c r="A305" s="152" t="s">
        <v>211</v>
      </c>
      <c r="B305" s="182">
        <v>16317</v>
      </c>
      <c r="C305" s="182">
        <v>2366</v>
      </c>
      <c r="D305" s="182">
        <v>13951</v>
      </c>
      <c r="E305" s="183">
        <v>0</v>
      </c>
      <c r="F305" s="183">
        <v>16317</v>
      </c>
    </row>
    <row r="306" spans="1:6" ht="15.6" customHeight="1" x14ac:dyDescent="0.25">
      <c r="A306" s="152" t="s">
        <v>212</v>
      </c>
      <c r="B306" s="182">
        <v>4021</v>
      </c>
      <c r="C306" s="182">
        <v>565</v>
      </c>
      <c r="D306" s="182">
        <v>3456</v>
      </c>
      <c r="E306" s="183">
        <v>0</v>
      </c>
      <c r="F306" s="183">
        <v>4021</v>
      </c>
    </row>
    <row r="307" spans="1:6" ht="15.6" customHeight="1" x14ac:dyDescent="0.25">
      <c r="A307" s="152" t="s">
        <v>521</v>
      </c>
      <c r="B307" s="182">
        <v>158877</v>
      </c>
      <c r="C307" s="182">
        <v>4632</v>
      </c>
      <c r="D307" s="182">
        <v>154245</v>
      </c>
      <c r="E307" s="183">
        <v>1068</v>
      </c>
      <c r="F307" s="183">
        <v>157809</v>
      </c>
    </row>
    <row r="308" spans="1:6" ht="15.6" customHeight="1" x14ac:dyDescent="0.25">
      <c r="A308" s="184" t="s">
        <v>516</v>
      </c>
      <c r="B308" s="182" t="s">
        <v>516</v>
      </c>
      <c r="C308" s="182" t="s">
        <v>516</v>
      </c>
      <c r="D308" s="182" t="s">
        <v>516</v>
      </c>
      <c r="E308" s="183" t="s">
        <v>516</v>
      </c>
      <c r="F308" s="183" t="s">
        <v>516</v>
      </c>
    </row>
    <row r="309" spans="1:6" ht="15.6" customHeight="1" x14ac:dyDescent="0.25">
      <c r="A309" s="178" t="s">
        <v>516</v>
      </c>
      <c r="B309" s="182" t="s">
        <v>516</v>
      </c>
      <c r="C309" s="182" t="s">
        <v>516</v>
      </c>
      <c r="D309" s="183" t="s">
        <v>516</v>
      </c>
      <c r="E309" s="183" t="s">
        <v>516</v>
      </c>
      <c r="F309" s="183" t="s">
        <v>516</v>
      </c>
    </row>
    <row r="310" spans="1:6" ht="15.6" customHeight="1" x14ac:dyDescent="0.25">
      <c r="A310" s="179" t="s">
        <v>552</v>
      </c>
      <c r="B310" s="180">
        <v>698468</v>
      </c>
      <c r="C310" s="180">
        <v>79714</v>
      </c>
      <c r="D310" s="180">
        <v>618754</v>
      </c>
      <c r="E310" s="181">
        <v>283</v>
      </c>
      <c r="F310" s="181">
        <v>698185</v>
      </c>
    </row>
    <row r="311" spans="1:6" ht="15.6" customHeight="1" x14ac:dyDescent="0.25">
      <c r="A311" s="152" t="s">
        <v>697</v>
      </c>
      <c r="B311" s="182">
        <v>50137</v>
      </c>
      <c r="C311" s="182">
        <v>6280</v>
      </c>
      <c r="D311" s="182">
        <v>43857</v>
      </c>
      <c r="E311" s="183">
        <v>5</v>
      </c>
      <c r="F311" s="183">
        <v>50132</v>
      </c>
    </row>
    <row r="312" spans="1:6" ht="15.6" customHeight="1" x14ac:dyDescent="0.25">
      <c r="A312" s="186" t="s">
        <v>215</v>
      </c>
      <c r="B312" s="182">
        <v>175063</v>
      </c>
      <c r="C312" s="182">
        <v>20758</v>
      </c>
      <c r="D312" s="182">
        <v>154305</v>
      </c>
      <c r="E312" s="183">
        <v>29</v>
      </c>
      <c r="F312" s="183">
        <v>175034</v>
      </c>
    </row>
    <row r="313" spans="1:6" ht="15.6" customHeight="1" x14ac:dyDescent="0.25">
      <c r="A313" s="186" t="s">
        <v>698</v>
      </c>
      <c r="B313" s="182">
        <v>30945</v>
      </c>
      <c r="C313" s="182">
        <v>30945</v>
      </c>
      <c r="D313" s="182">
        <v>0</v>
      </c>
      <c r="E313" s="183">
        <v>0</v>
      </c>
      <c r="F313" s="183">
        <v>30945</v>
      </c>
    </row>
    <row r="314" spans="1:6" ht="15.6" customHeight="1" x14ac:dyDescent="0.25">
      <c r="A314" s="152" t="s">
        <v>218</v>
      </c>
      <c r="B314" s="182">
        <v>79106</v>
      </c>
      <c r="C314" s="182">
        <v>16808</v>
      </c>
      <c r="D314" s="182">
        <v>62298</v>
      </c>
      <c r="E314" s="183">
        <v>68</v>
      </c>
      <c r="F314" s="183">
        <v>79038</v>
      </c>
    </row>
    <row r="315" spans="1:6" ht="15.6" customHeight="1" x14ac:dyDescent="0.25">
      <c r="A315" s="152" t="s">
        <v>219</v>
      </c>
      <c r="B315" s="182">
        <v>6328</v>
      </c>
      <c r="C315" s="182">
        <v>51</v>
      </c>
      <c r="D315" s="182">
        <v>6277</v>
      </c>
      <c r="E315" s="183">
        <v>0</v>
      </c>
      <c r="F315" s="183">
        <v>6328</v>
      </c>
    </row>
    <row r="316" spans="1:6" ht="15.6" customHeight="1" x14ac:dyDescent="0.25">
      <c r="A316" s="152" t="s">
        <v>220</v>
      </c>
      <c r="B316" s="182">
        <v>6659</v>
      </c>
      <c r="C316" s="182">
        <v>190</v>
      </c>
      <c r="D316" s="182">
        <v>6469</v>
      </c>
      <c r="E316" s="183">
        <v>0</v>
      </c>
      <c r="F316" s="183">
        <v>6659</v>
      </c>
    </row>
    <row r="317" spans="1:6" ht="15.6" customHeight="1" x14ac:dyDescent="0.25">
      <c r="A317" s="152" t="s">
        <v>521</v>
      </c>
      <c r="B317" s="182">
        <v>350230</v>
      </c>
      <c r="C317" s="182">
        <v>4682</v>
      </c>
      <c r="D317" s="182">
        <v>345548</v>
      </c>
      <c r="E317" s="183">
        <v>181</v>
      </c>
      <c r="F317" s="183">
        <v>350049</v>
      </c>
    </row>
    <row r="318" spans="1:6" ht="15.6" customHeight="1" x14ac:dyDescent="0.25">
      <c r="A318" s="179" t="s">
        <v>516</v>
      </c>
      <c r="B318" s="182" t="s">
        <v>516</v>
      </c>
      <c r="C318" s="182" t="s">
        <v>516</v>
      </c>
      <c r="D318" s="182" t="s">
        <v>516</v>
      </c>
      <c r="E318" s="183" t="s">
        <v>516</v>
      </c>
      <c r="F318" s="183" t="s">
        <v>516</v>
      </c>
    </row>
    <row r="319" spans="1:6" ht="15.6" customHeight="1" x14ac:dyDescent="0.25">
      <c r="A319" s="178" t="s">
        <v>516</v>
      </c>
      <c r="B319" s="182" t="s">
        <v>516</v>
      </c>
      <c r="C319" s="182" t="s">
        <v>516</v>
      </c>
      <c r="D319" s="183" t="s">
        <v>516</v>
      </c>
      <c r="E319" s="183" t="s">
        <v>516</v>
      </c>
      <c r="F319" s="183" t="s">
        <v>516</v>
      </c>
    </row>
    <row r="320" spans="1:6" ht="15.6" customHeight="1" x14ac:dyDescent="0.25">
      <c r="A320" s="179" t="s">
        <v>553</v>
      </c>
      <c r="B320" s="180">
        <v>287899</v>
      </c>
      <c r="C320" s="180">
        <v>12412</v>
      </c>
      <c r="D320" s="180">
        <v>275487</v>
      </c>
      <c r="E320" s="181">
        <v>1111</v>
      </c>
      <c r="F320" s="181">
        <v>286788</v>
      </c>
    </row>
    <row r="321" spans="1:6" ht="15.6" customHeight="1" x14ac:dyDescent="0.25">
      <c r="A321" s="152" t="s">
        <v>222</v>
      </c>
      <c r="B321" s="182">
        <v>189625</v>
      </c>
      <c r="C321" s="182">
        <v>8249</v>
      </c>
      <c r="D321" s="182">
        <v>181376</v>
      </c>
      <c r="E321" s="183">
        <v>1111</v>
      </c>
      <c r="F321" s="183">
        <v>188514</v>
      </c>
    </row>
    <row r="322" spans="1:6" ht="15.6" customHeight="1" x14ac:dyDescent="0.25">
      <c r="A322" s="152" t="s">
        <v>143</v>
      </c>
      <c r="B322" s="182">
        <v>98274</v>
      </c>
      <c r="C322" s="182">
        <v>4163</v>
      </c>
      <c r="D322" s="182">
        <v>94111</v>
      </c>
      <c r="E322" s="183">
        <v>0</v>
      </c>
      <c r="F322" s="183">
        <v>98274</v>
      </c>
    </row>
    <row r="323" spans="1:6" ht="15.6" customHeight="1" x14ac:dyDescent="0.25">
      <c r="A323" s="184" t="s">
        <v>516</v>
      </c>
      <c r="B323" s="182" t="s">
        <v>516</v>
      </c>
      <c r="C323" s="182" t="s">
        <v>516</v>
      </c>
      <c r="D323" s="182" t="s">
        <v>516</v>
      </c>
      <c r="E323" s="183" t="s">
        <v>516</v>
      </c>
      <c r="F323" s="183" t="s">
        <v>516</v>
      </c>
    </row>
    <row r="324" spans="1:6" ht="15.6" customHeight="1" x14ac:dyDescent="0.25">
      <c r="A324" s="178" t="s">
        <v>516</v>
      </c>
      <c r="B324" s="182" t="s">
        <v>516</v>
      </c>
      <c r="C324" s="182" t="s">
        <v>516</v>
      </c>
      <c r="D324" s="183" t="s">
        <v>516</v>
      </c>
      <c r="E324" s="183" t="s">
        <v>516</v>
      </c>
      <c r="F324" s="183" t="s">
        <v>516</v>
      </c>
    </row>
    <row r="325" spans="1:6" ht="15.6" customHeight="1" x14ac:dyDescent="0.25">
      <c r="A325" s="179" t="s">
        <v>554</v>
      </c>
      <c r="B325" s="180">
        <v>41015</v>
      </c>
      <c r="C325" s="180">
        <v>214</v>
      </c>
      <c r="D325" s="180">
        <v>40801</v>
      </c>
      <c r="E325" s="181">
        <v>0</v>
      </c>
      <c r="F325" s="181">
        <v>41015</v>
      </c>
    </row>
    <row r="326" spans="1:6" ht="15.6" customHeight="1" x14ac:dyDescent="0.25">
      <c r="A326" s="152" t="s">
        <v>224</v>
      </c>
      <c r="B326" s="182">
        <v>1142</v>
      </c>
      <c r="C326" s="182">
        <v>29</v>
      </c>
      <c r="D326" s="182">
        <v>1113</v>
      </c>
      <c r="E326" s="183">
        <v>0</v>
      </c>
      <c r="F326" s="183">
        <v>1142</v>
      </c>
    </row>
    <row r="327" spans="1:6" ht="15.6" customHeight="1" x14ac:dyDescent="0.25">
      <c r="A327" s="152" t="s">
        <v>225</v>
      </c>
      <c r="B327" s="182">
        <v>713</v>
      </c>
      <c r="C327" s="182">
        <v>11</v>
      </c>
      <c r="D327" s="182">
        <v>702</v>
      </c>
      <c r="E327" s="183">
        <v>0</v>
      </c>
      <c r="F327" s="183">
        <v>713</v>
      </c>
    </row>
    <row r="328" spans="1:6" ht="15.6" customHeight="1" x14ac:dyDescent="0.25">
      <c r="A328" s="152" t="s">
        <v>226</v>
      </c>
      <c r="B328" s="182">
        <v>2270</v>
      </c>
      <c r="C328" s="182">
        <v>25</v>
      </c>
      <c r="D328" s="182">
        <v>2245</v>
      </c>
      <c r="E328" s="183">
        <v>0</v>
      </c>
      <c r="F328" s="183">
        <v>2270</v>
      </c>
    </row>
    <row r="329" spans="1:6" ht="15.6" customHeight="1" x14ac:dyDescent="0.25">
      <c r="A329" s="152" t="s">
        <v>139</v>
      </c>
      <c r="B329" s="182">
        <v>509</v>
      </c>
      <c r="C329" s="182">
        <v>23</v>
      </c>
      <c r="D329" s="182">
        <v>486</v>
      </c>
      <c r="E329" s="183">
        <v>0</v>
      </c>
      <c r="F329" s="183">
        <v>509</v>
      </c>
    </row>
    <row r="330" spans="1:6" ht="15.6" customHeight="1" x14ac:dyDescent="0.25">
      <c r="A330" s="152" t="s">
        <v>227</v>
      </c>
      <c r="B330" s="182">
        <v>1305</v>
      </c>
      <c r="C330" s="182">
        <v>-20</v>
      </c>
      <c r="D330" s="182">
        <v>1325</v>
      </c>
      <c r="E330" s="183">
        <v>0</v>
      </c>
      <c r="F330" s="183">
        <v>1305</v>
      </c>
    </row>
    <row r="331" spans="1:6" ht="15.6" customHeight="1" x14ac:dyDescent="0.25">
      <c r="A331" s="152" t="s">
        <v>228</v>
      </c>
      <c r="B331" s="182">
        <v>118</v>
      </c>
      <c r="C331" s="182">
        <v>-16</v>
      </c>
      <c r="D331" s="182">
        <v>134</v>
      </c>
      <c r="E331" s="183">
        <v>0</v>
      </c>
      <c r="F331" s="183">
        <v>118</v>
      </c>
    </row>
    <row r="332" spans="1:6" ht="15.6" customHeight="1" x14ac:dyDescent="0.25">
      <c r="A332" s="152" t="s">
        <v>229</v>
      </c>
      <c r="B332" s="182">
        <v>2898</v>
      </c>
      <c r="C332" s="182">
        <v>130</v>
      </c>
      <c r="D332" s="182">
        <v>2768</v>
      </c>
      <c r="E332" s="183">
        <v>0</v>
      </c>
      <c r="F332" s="183">
        <v>2898</v>
      </c>
    </row>
    <row r="333" spans="1:6" ht="15.6" customHeight="1" x14ac:dyDescent="0.25">
      <c r="A333" s="152" t="s">
        <v>230</v>
      </c>
      <c r="B333" s="182">
        <v>502</v>
      </c>
      <c r="C333" s="182">
        <v>0</v>
      </c>
      <c r="D333" s="182">
        <v>502</v>
      </c>
      <c r="E333" s="183">
        <v>0</v>
      </c>
      <c r="F333" s="183">
        <v>502</v>
      </c>
    </row>
    <row r="334" spans="1:6" ht="15.6" customHeight="1" x14ac:dyDescent="0.25">
      <c r="A334" s="152" t="s">
        <v>143</v>
      </c>
      <c r="B334" s="182">
        <v>31558</v>
      </c>
      <c r="C334" s="182">
        <v>32</v>
      </c>
      <c r="D334" s="182">
        <v>31526</v>
      </c>
      <c r="E334" s="183">
        <v>0</v>
      </c>
      <c r="F334" s="183">
        <v>31558</v>
      </c>
    </row>
    <row r="335" spans="1:6" ht="15.6" customHeight="1" x14ac:dyDescent="0.25">
      <c r="A335" s="184" t="s">
        <v>516</v>
      </c>
      <c r="B335" s="182" t="s">
        <v>516</v>
      </c>
      <c r="C335" s="182" t="s">
        <v>516</v>
      </c>
      <c r="D335" s="182" t="s">
        <v>516</v>
      </c>
      <c r="E335" s="183" t="s">
        <v>516</v>
      </c>
      <c r="F335" s="183" t="s">
        <v>516</v>
      </c>
    </row>
    <row r="336" spans="1:6" ht="15.6" customHeight="1" x14ac:dyDescent="0.25">
      <c r="A336" s="178" t="s">
        <v>516</v>
      </c>
      <c r="B336" s="182" t="s">
        <v>516</v>
      </c>
      <c r="C336" s="182" t="s">
        <v>516</v>
      </c>
      <c r="D336" s="183" t="s">
        <v>516</v>
      </c>
      <c r="E336" s="183" t="s">
        <v>516</v>
      </c>
      <c r="F336" s="183" t="s">
        <v>516</v>
      </c>
    </row>
    <row r="337" spans="1:6" ht="15.6" customHeight="1" x14ac:dyDescent="0.25">
      <c r="A337" s="179" t="s">
        <v>555</v>
      </c>
      <c r="B337" s="180">
        <v>8719</v>
      </c>
      <c r="C337" s="180">
        <v>354</v>
      </c>
      <c r="D337" s="180">
        <v>8365</v>
      </c>
      <c r="E337" s="181">
        <v>1654</v>
      </c>
      <c r="F337" s="181">
        <v>7065</v>
      </c>
    </row>
    <row r="338" spans="1:6" ht="15.6" customHeight="1" x14ac:dyDescent="0.25">
      <c r="A338" s="152" t="s">
        <v>232</v>
      </c>
      <c r="B338" s="182">
        <v>954</v>
      </c>
      <c r="C338" s="182">
        <v>-42</v>
      </c>
      <c r="D338" s="182">
        <v>996</v>
      </c>
      <c r="E338" s="183">
        <v>0</v>
      </c>
      <c r="F338" s="183">
        <v>954</v>
      </c>
    </row>
    <row r="339" spans="1:6" ht="15.6" customHeight="1" x14ac:dyDescent="0.25">
      <c r="A339" s="152" t="s">
        <v>143</v>
      </c>
      <c r="B339" s="182">
        <v>7765</v>
      </c>
      <c r="C339" s="182">
        <v>396</v>
      </c>
      <c r="D339" s="182">
        <v>7369</v>
      </c>
      <c r="E339" s="183">
        <v>1654</v>
      </c>
      <c r="F339" s="183">
        <v>6111</v>
      </c>
    </row>
    <row r="340" spans="1:6" ht="15.6" customHeight="1" x14ac:dyDescent="0.25">
      <c r="A340" s="179" t="s">
        <v>516</v>
      </c>
      <c r="B340" s="182" t="s">
        <v>516</v>
      </c>
      <c r="C340" s="182" t="s">
        <v>516</v>
      </c>
      <c r="D340" s="182" t="s">
        <v>516</v>
      </c>
      <c r="E340" s="183" t="s">
        <v>516</v>
      </c>
      <c r="F340" s="183" t="s">
        <v>516</v>
      </c>
    </row>
    <row r="341" spans="1:6" ht="15.6" customHeight="1" x14ac:dyDescent="0.25">
      <c r="A341" s="178" t="s">
        <v>516</v>
      </c>
      <c r="B341" s="182" t="s">
        <v>516</v>
      </c>
      <c r="C341" s="182" t="s">
        <v>516</v>
      </c>
      <c r="D341" s="183" t="s">
        <v>516</v>
      </c>
      <c r="E341" s="183" t="s">
        <v>516</v>
      </c>
      <c r="F341" s="183" t="s">
        <v>516</v>
      </c>
    </row>
    <row r="342" spans="1:6" ht="15.6" customHeight="1" x14ac:dyDescent="0.25">
      <c r="A342" s="179" t="s">
        <v>556</v>
      </c>
      <c r="B342" s="180">
        <v>19377</v>
      </c>
      <c r="C342" s="180">
        <v>153</v>
      </c>
      <c r="D342" s="180">
        <v>19224</v>
      </c>
      <c r="E342" s="181">
        <v>1673</v>
      </c>
      <c r="F342" s="181">
        <v>17704</v>
      </c>
    </row>
    <row r="343" spans="1:6" ht="15.6" customHeight="1" x14ac:dyDescent="0.25">
      <c r="A343" s="152" t="s">
        <v>234</v>
      </c>
      <c r="B343" s="182">
        <v>782</v>
      </c>
      <c r="C343" s="182">
        <v>-61</v>
      </c>
      <c r="D343" s="182">
        <v>843</v>
      </c>
      <c r="E343" s="183">
        <v>32</v>
      </c>
      <c r="F343" s="183">
        <v>750</v>
      </c>
    </row>
    <row r="344" spans="1:6" ht="15.6" customHeight="1" x14ac:dyDescent="0.25">
      <c r="A344" s="152" t="s">
        <v>235</v>
      </c>
      <c r="B344" s="182">
        <v>325</v>
      </c>
      <c r="C344" s="182">
        <v>-27</v>
      </c>
      <c r="D344" s="182">
        <v>352</v>
      </c>
      <c r="E344" s="183">
        <v>0</v>
      </c>
      <c r="F344" s="183">
        <v>325</v>
      </c>
    </row>
    <row r="345" spans="1:6" ht="15.6" customHeight="1" x14ac:dyDescent="0.25">
      <c r="A345" s="152" t="s">
        <v>699</v>
      </c>
      <c r="B345" s="182">
        <v>3021</v>
      </c>
      <c r="C345" s="182">
        <v>-28</v>
      </c>
      <c r="D345" s="182">
        <v>3049</v>
      </c>
      <c r="E345" s="183">
        <v>0</v>
      </c>
      <c r="F345" s="183">
        <v>3021</v>
      </c>
    </row>
    <row r="346" spans="1:6" ht="15.6" customHeight="1" x14ac:dyDescent="0.25">
      <c r="A346" s="152" t="s">
        <v>521</v>
      </c>
      <c r="B346" s="182">
        <v>15249</v>
      </c>
      <c r="C346" s="182">
        <v>269</v>
      </c>
      <c r="D346" s="182">
        <v>14980</v>
      </c>
      <c r="E346" s="183">
        <v>1641</v>
      </c>
      <c r="F346" s="183">
        <v>13608</v>
      </c>
    </row>
    <row r="347" spans="1:6" ht="15.6" customHeight="1" x14ac:dyDescent="0.25">
      <c r="A347" s="184" t="s">
        <v>516</v>
      </c>
      <c r="B347" s="182" t="s">
        <v>516</v>
      </c>
      <c r="C347" s="182" t="s">
        <v>516</v>
      </c>
      <c r="D347" s="182" t="s">
        <v>516</v>
      </c>
      <c r="E347" s="183" t="s">
        <v>516</v>
      </c>
      <c r="F347" s="183" t="s">
        <v>516</v>
      </c>
    </row>
    <row r="348" spans="1:6" ht="15.6" customHeight="1" x14ac:dyDescent="0.25">
      <c r="A348" s="178" t="s">
        <v>516</v>
      </c>
      <c r="B348" s="182" t="s">
        <v>516</v>
      </c>
      <c r="C348" s="182" t="s">
        <v>516</v>
      </c>
      <c r="D348" s="183" t="s">
        <v>516</v>
      </c>
      <c r="E348" s="183" t="s">
        <v>516</v>
      </c>
      <c r="F348" s="183" t="s">
        <v>516</v>
      </c>
    </row>
    <row r="349" spans="1:6" ht="15.6" customHeight="1" x14ac:dyDescent="0.25">
      <c r="A349" s="179" t="s">
        <v>557</v>
      </c>
      <c r="B349" s="180">
        <v>368782</v>
      </c>
      <c r="C349" s="180">
        <v>45949</v>
      </c>
      <c r="D349" s="180">
        <v>322833</v>
      </c>
      <c r="E349" s="181">
        <v>193</v>
      </c>
      <c r="F349" s="181">
        <v>368589</v>
      </c>
    </row>
    <row r="350" spans="1:6" ht="15.6" customHeight="1" x14ac:dyDescent="0.25">
      <c r="A350" s="152" t="s">
        <v>238</v>
      </c>
      <c r="B350" s="182">
        <v>1579</v>
      </c>
      <c r="C350" s="182">
        <v>76</v>
      </c>
      <c r="D350" s="182">
        <v>1503</v>
      </c>
      <c r="E350" s="183">
        <v>0</v>
      </c>
      <c r="F350" s="183">
        <v>1579</v>
      </c>
    </row>
    <row r="351" spans="1:6" ht="15.6" customHeight="1" x14ac:dyDescent="0.25">
      <c r="A351" s="152" t="s">
        <v>239</v>
      </c>
      <c r="B351" s="182">
        <v>54652</v>
      </c>
      <c r="C351" s="182">
        <v>5106</v>
      </c>
      <c r="D351" s="182">
        <v>49546</v>
      </c>
      <c r="E351" s="183">
        <v>28</v>
      </c>
      <c r="F351" s="183">
        <v>54624</v>
      </c>
    </row>
    <row r="352" spans="1:6" ht="15.6" customHeight="1" x14ac:dyDescent="0.25">
      <c r="A352" s="152" t="s">
        <v>240</v>
      </c>
      <c r="B352" s="182">
        <v>1184</v>
      </c>
      <c r="C352" s="182">
        <v>13</v>
      </c>
      <c r="D352" s="182">
        <v>1171</v>
      </c>
      <c r="E352" s="183">
        <v>0</v>
      </c>
      <c r="F352" s="183">
        <v>1184</v>
      </c>
    </row>
    <row r="353" spans="1:6" ht="15.6" customHeight="1" x14ac:dyDescent="0.25">
      <c r="A353" s="152" t="s">
        <v>241</v>
      </c>
      <c r="B353" s="182">
        <v>3888</v>
      </c>
      <c r="C353" s="182">
        <v>52</v>
      </c>
      <c r="D353" s="182">
        <v>3836</v>
      </c>
      <c r="E353" s="183">
        <v>0</v>
      </c>
      <c r="F353" s="183">
        <v>3888</v>
      </c>
    </row>
    <row r="354" spans="1:6" ht="15.6" customHeight="1" x14ac:dyDescent="0.25">
      <c r="A354" s="152" t="s">
        <v>242</v>
      </c>
      <c r="B354" s="182">
        <v>2411</v>
      </c>
      <c r="C354" s="182">
        <v>13</v>
      </c>
      <c r="D354" s="182">
        <v>2398</v>
      </c>
      <c r="E354" s="183">
        <v>0</v>
      </c>
      <c r="F354" s="183">
        <v>2411</v>
      </c>
    </row>
    <row r="355" spans="1:6" ht="15.6" customHeight="1" x14ac:dyDescent="0.25">
      <c r="A355" s="152" t="s">
        <v>243</v>
      </c>
      <c r="B355" s="182">
        <v>13204</v>
      </c>
      <c r="C355" s="182">
        <v>598</v>
      </c>
      <c r="D355" s="182">
        <v>12606</v>
      </c>
      <c r="E355" s="183">
        <v>48</v>
      </c>
      <c r="F355" s="183">
        <v>13156</v>
      </c>
    </row>
    <row r="356" spans="1:6" ht="15.6" customHeight="1" x14ac:dyDescent="0.25">
      <c r="A356" s="152" t="s">
        <v>143</v>
      </c>
      <c r="B356" s="182">
        <v>291864</v>
      </c>
      <c r="C356" s="182">
        <v>40091</v>
      </c>
      <c r="D356" s="182">
        <v>251773</v>
      </c>
      <c r="E356" s="183">
        <v>117</v>
      </c>
      <c r="F356" s="183">
        <v>291747</v>
      </c>
    </row>
    <row r="357" spans="1:6" ht="15.6" customHeight="1" x14ac:dyDescent="0.25">
      <c r="A357" s="179" t="s">
        <v>516</v>
      </c>
      <c r="B357" s="182" t="s">
        <v>516</v>
      </c>
      <c r="C357" s="182" t="s">
        <v>516</v>
      </c>
      <c r="D357" s="182" t="s">
        <v>516</v>
      </c>
      <c r="E357" s="183" t="s">
        <v>516</v>
      </c>
      <c r="F357" s="183" t="s">
        <v>516</v>
      </c>
    </row>
    <row r="358" spans="1:6" ht="15.6" customHeight="1" x14ac:dyDescent="0.25">
      <c r="A358" s="178" t="s">
        <v>516</v>
      </c>
      <c r="B358" s="182" t="s">
        <v>516</v>
      </c>
      <c r="C358" s="182" t="s">
        <v>516</v>
      </c>
      <c r="D358" s="183" t="s">
        <v>516</v>
      </c>
      <c r="E358" s="183" t="s">
        <v>516</v>
      </c>
      <c r="F358" s="183" t="s">
        <v>516</v>
      </c>
    </row>
    <row r="359" spans="1:6" ht="15.6" customHeight="1" x14ac:dyDescent="0.25">
      <c r="A359" s="179" t="s">
        <v>700</v>
      </c>
      <c r="B359" s="180">
        <v>349267</v>
      </c>
      <c r="C359" s="180">
        <v>17964</v>
      </c>
      <c r="D359" s="180">
        <v>331303</v>
      </c>
      <c r="E359" s="181">
        <v>5310</v>
      </c>
      <c r="F359" s="181">
        <v>343957</v>
      </c>
    </row>
    <row r="360" spans="1:6" ht="15.6" customHeight="1" x14ac:dyDescent="0.25">
      <c r="A360" s="152" t="s">
        <v>245</v>
      </c>
      <c r="B360" s="182">
        <v>4979</v>
      </c>
      <c r="C360" s="182">
        <v>487</v>
      </c>
      <c r="D360" s="182">
        <v>4492</v>
      </c>
      <c r="E360" s="183">
        <v>6</v>
      </c>
      <c r="F360" s="183">
        <v>4973</v>
      </c>
    </row>
    <row r="361" spans="1:6" ht="15.6" customHeight="1" x14ac:dyDescent="0.25">
      <c r="A361" s="152" t="s">
        <v>246</v>
      </c>
      <c r="B361" s="182">
        <v>1805</v>
      </c>
      <c r="C361" s="182">
        <v>72</v>
      </c>
      <c r="D361" s="182">
        <v>1733</v>
      </c>
      <c r="E361" s="183">
        <v>0</v>
      </c>
      <c r="F361" s="183">
        <v>1805</v>
      </c>
    </row>
    <row r="362" spans="1:6" ht="15.6" customHeight="1" x14ac:dyDescent="0.25">
      <c r="A362" s="152" t="s">
        <v>247</v>
      </c>
      <c r="B362" s="182">
        <v>457</v>
      </c>
      <c r="C362" s="182">
        <v>5</v>
      </c>
      <c r="D362" s="182">
        <v>452</v>
      </c>
      <c r="E362" s="183">
        <v>0</v>
      </c>
      <c r="F362" s="183">
        <v>457</v>
      </c>
    </row>
    <row r="363" spans="1:6" ht="15.6" customHeight="1" x14ac:dyDescent="0.25">
      <c r="A363" s="152" t="s">
        <v>248</v>
      </c>
      <c r="B363" s="182">
        <v>59668</v>
      </c>
      <c r="C363" s="182">
        <v>3353</v>
      </c>
      <c r="D363" s="182">
        <v>56315</v>
      </c>
      <c r="E363" s="183">
        <v>144</v>
      </c>
      <c r="F363" s="183">
        <v>59524</v>
      </c>
    </row>
    <row r="364" spans="1:6" ht="15.6" customHeight="1" x14ac:dyDescent="0.25">
      <c r="A364" s="152" t="s">
        <v>249</v>
      </c>
      <c r="B364" s="182">
        <v>546</v>
      </c>
      <c r="C364" s="182">
        <v>40</v>
      </c>
      <c r="D364" s="182">
        <v>506</v>
      </c>
      <c r="E364" s="183">
        <v>0</v>
      </c>
      <c r="F364" s="183">
        <v>546</v>
      </c>
    </row>
    <row r="365" spans="1:6" ht="15.6" customHeight="1" x14ac:dyDescent="0.25">
      <c r="A365" s="152" t="s">
        <v>521</v>
      </c>
      <c r="B365" s="182">
        <v>281812</v>
      </c>
      <c r="C365" s="182">
        <v>14007</v>
      </c>
      <c r="D365" s="182">
        <v>267805</v>
      </c>
      <c r="E365" s="183">
        <v>5160</v>
      </c>
      <c r="F365" s="183">
        <v>276652</v>
      </c>
    </row>
    <row r="366" spans="1:6" ht="15.6" customHeight="1" x14ac:dyDescent="0.25">
      <c r="A366" s="184" t="s">
        <v>516</v>
      </c>
      <c r="B366" s="182" t="s">
        <v>516</v>
      </c>
      <c r="C366" s="182" t="s">
        <v>516</v>
      </c>
      <c r="D366" s="182" t="s">
        <v>516</v>
      </c>
      <c r="E366" s="183" t="s">
        <v>516</v>
      </c>
      <c r="F366" s="183" t="s">
        <v>516</v>
      </c>
    </row>
    <row r="367" spans="1:6" ht="15.6" customHeight="1" x14ac:dyDescent="0.25">
      <c r="A367" s="178" t="s">
        <v>516</v>
      </c>
      <c r="B367" s="182" t="s">
        <v>516</v>
      </c>
      <c r="C367" s="182" t="s">
        <v>516</v>
      </c>
      <c r="D367" s="183" t="s">
        <v>516</v>
      </c>
      <c r="E367" s="183" t="s">
        <v>516</v>
      </c>
      <c r="F367" s="183" t="s">
        <v>516</v>
      </c>
    </row>
    <row r="368" spans="1:6" ht="15.6" customHeight="1" x14ac:dyDescent="0.25">
      <c r="A368" s="179" t="s">
        <v>559</v>
      </c>
      <c r="B368" s="180">
        <v>153022</v>
      </c>
      <c r="C368" s="180">
        <v>6704</v>
      </c>
      <c r="D368" s="180">
        <v>146318</v>
      </c>
      <c r="E368" s="181">
        <v>1990</v>
      </c>
      <c r="F368" s="181">
        <v>151032</v>
      </c>
    </row>
    <row r="369" spans="1:6" ht="15.6" customHeight="1" x14ac:dyDescent="0.25">
      <c r="A369" s="152" t="s">
        <v>252</v>
      </c>
      <c r="B369" s="182">
        <v>809</v>
      </c>
      <c r="C369" s="182">
        <v>-8</v>
      </c>
      <c r="D369" s="182">
        <v>817</v>
      </c>
      <c r="E369" s="183">
        <v>0</v>
      </c>
      <c r="F369" s="183">
        <v>809</v>
      </c>
    </row>
    <row r="370" spans="1:6" ht="15.6" customHeight="1" x14ac:dyDescent="0.25">
      <c r="A370" s="152" t="s">
        <v>253</v>
      </c>
      <c r="B370" s="182">
        <v>134</v>
      </c>
      <c r="C370" s="182">
        <v>-221</v>
      </c>
      <c r="D370" s="182">
        <v>355</v>
      </c>
      <c r="E370" s="183">
        <v>0</v>
      </c>
      <c r="F370" s="183">
        <v>134</v>
      </c>
    </row>
    <row r="371" spans="1:6" ht="15.6" customHeight="1" x14ac:dyDescent="0.25">
      <c r="A371" s="152" t="s">
        <v>254</v>
      </c>
      <c r="B371" s="182">
        <v>2044</v>
      </c>
      <c r="C371" s="182">
        <v>48</v>
      </c>
      <c r="D371" s="182">
        <v>1996</v>
      </c>
      <c r="E371" s="183">
        <v>0</v>
      </c>
      <c r="F371" s="183">
        <v>2044</v>
      </c>
    </row>
    <row r="372" spans="1:6" ht="15.6" customHeight="1" x14ac:dyDescent="0.25">
      <c r="A372" s="152" t="s">
        <v>255</v>
      </c>
      <c r="B372" s="182">
        <v>16183</v>
      </c>
      <c r="C372" s="182">
        <v>590</v>
      </c>
      <c r="D372" s="182">
        <v>15593</v>
      </c>
      <c r="E372" s="183">
        <v>24</v>
      </c>
      <c r="F372" s="183">
        <v>16159</v>
      </c>
    </row>
    <row r="373" spans="1:6" ht="15.6" customHeight="1" x14ac:dyDescent="0.25">
      <c r="A373" s="152" t="s">
        <v>143</v>
      </c>
      <c r="B373" s="182">
        <v>133852</v>
      </c>
      <c r="C373" s="182">
        <v>6295</v>
      </c>
      <c r="D373" s="182">
        <v>127557</v>
      </c>
      <c r="E373" s="183">
        <v>1966</v>
      </c>
      <c r="F373" s="183">
        <v>131886</v>
      </c>
    </row>
    <row r="374" spans="1:6" ht="15.6" customHeight="1" x14ac:dyDescent="0.25">
      <c r="A374" s="184" t="s">
        <v>516</v>
      </c>
      <c r="B374" s="182" t="s">
        <v>516</v>
      </c>
      <c r="C374" s="182" t="s">
        <v>516</v>
      </c>
      <c r="D374" s="182" t="s">
        <v>516</v>
      </c>
      <c r="E374" s="183" t="s">
        <v>516</v>
      </c>
      <c r="F374" s="183" t="s">
        <v>516</v>
      </c>
    </row>
    <row r="375" spans="1:6" ht="15.6" customHeight="1" x14ac:dyDescent="0.25">
      <c r="A375" s="178" t="s">
        <v>516</v>
      </c>
      <c r="B375" s="182" t="s">
        <v>516</v>
      </c>
      <c r="C375" s="182" t="s">
        <v>516</v>
      </c>
      <c r="D375" s="183" t="s">
        <v>516</v>
      </c>
      <c r="E375" s="183" t="s">
        <v>516</v>
      </c>
      <c r="F375" s="183" t="s">
        <v>516</v>
      </c>
    </row>
    <row r="376" spans="1:6" ht="15.6" customHeight="1" x14ac:dyDescent="0.25">
      <c r="A376" s="179" t="s">
        <v>702</v>
      </c>
      <c r="B376" s="180">
        <v>2743095</v>
      </c>
      <c r="C376" s="180">
        <v>246638</v>
      </c>
      <c r="D376" s="180">
        <v>2496457</v>
      </c>
      <c r="E376" s="181">
        <v>9970</v>
      </c>
      <c r="F376" s="181">
        <v>2733125</v>
      </c>
    </row>
    <row r="377" spans="1:6" ht="15.6" customHeight="1" x14ac:dyDescent="0.25">
      <c r="A377" s="152" t="s">
        <v>257</v>
      </c>
      <c r="B377" s="182">
        <v>37694</v>
      </c>
      <c r="C377" s="182">
        <v>1932</v>
      </c>
      <c r="D377" s="182">
        <v>35762</v>
      </c>
      <c r="E377" s="187">
        <v>0</v>
      </c>
      <c r="F377" s="187">
        <v>37694</v>
      </c>
    </row>
    <row r="378" spans="1:6" ht="15.6" customHeight="1" x14ac:dyDescent="0.25">
      <c r="A378" s="152" t="s">
        <v>258</v>
      </c>
      <c r="B378" s="182">
        <v>2924</v>
      </c>
      <c r="C378" s="182">
        <v>411</v>
      </c>
      <c r="D378" s="182">
        <v>2513</v>
      </c>
      <c r="E378" s="183">
        <v>0</v>
      </c>
      <c r="F378" s="183">
        <v>2924</v>
      </c>
    </row>
    <row r="379" spans="1:6" ht="15.6" customHeight="1" x14ac:dyDescent="0.25">
      <c r="A379" s="152" t="s">
        <v>259</v>
      </c>
      <c r="B379" s="182">
        <v>5826</v>
      </c>
      <c r="C379" s="182">
        <v>198</v>
      </c>
      <c r="D379" s="182">
        <v>5628</v>
      </c>
      <c r="E379" s="183">
        <v>0</v>
      </c>
      <c r="F379" s="183">
        <v>5826</v>
      </c>
    </row>
    <row r="380" spans="1:6" ht="15.6" customHeight="1" x14ac:dyDescent="0.25">
      <c r="A380" s="152" t="s">
        <v>260</v>
      </c>
      <c r="B380" s="182">
        <v>3176</v>
      </c>
      <c r="C380" s="182">
        <v>121</v>
      </c>
      <c r="D380" s="182">
        <v>3055</v>
      </c>
      <c r="E380" s="183">
        <v>0</v>
      </c>
      <c r="F380" s="183">
        <v>3176</v>
      </c>
    </row>
    <row r="381" spans="1:6" ht="15.6" customHeight="1" x14ac:dyDescent="0.25">
      <c r="A381" s="152" t="s">
        <v>703</v>
      </c>
      <c r="B381" s="182">
        <v>49808</v>
      </c>
      <c r="C381" s="182">
        <v>3032</v>
      </c>
      <c r="D381" s="182">
        <v>46776</v>
      </c>
      <c r="E381" s="183">
        <v>0</v>
      </c>
      <c r="F381" s="183">
        <v>49808</v>
      </c>
    </row>
    <row r="382" spans="1:6" ht="15.6" customHeight="1" x14ac:dyDescent="0.25">
      <c r="A382" s="152" t="s">
        <v>262</v>
      </c>
      <c r="B382" s="182">
        <v>45222</v>
      </c>
      <c r="C382" s="182">
        <v>4936</v>
      </c>
      <c r="D382" s="182">
        <v>40286</v>
      </c>
      <c r="E382" s="183">
        <v>0</v>
      </c>
      <c r="F382" s="183">
        <v>45222</v>
      </c>
    </row>
    <row r="383" spans="1:6" ht="15.6" customHeight="1" x14ac:dyDescent="0.25">
      <c r="A383" s="152" t="s">
        <v>704</v>
      </c>
      <c r="B383" s="182">
        <v>64167</v>
      </c>
      <c r="C383" s="182">
        <v>18458</v>
      </c>
      <c r="D383" s="183">
        <v>45709</v>
      </c>
      <c r="E383" s="183">
        <v>0</v>
      </c>
      <c r="F383" s="183">
        <v>64167</v>
      </c>
    </row>
    <row r="384" spans="1:6" ht="15.6" customHeight="1" x14ac:dyDescent="0.25">
      <c r="A384" s="152" t="s">
        <v>264</v>
      </c>
      <c r="B384" s="182">
        <v>2153</v>
      </c>
      <c r="C384" s="182">
        <v>-172</v>
      </c>
      <c r="D384" s="182">
        <v>2325</v>
      </c>
      <c r="E384" s="183">
        <v>0</v>
      </c>
      <c r="F384" s="183">
        <v>2153</v>
      </c>
    </row>
    <row r="385" spans="1:6" ht="15.6" customHeight="1" x14ac:dyDescent="0.25">
      <c r="A385" s="152" t="s">
        <v>265</v>
      </c>
      <c r="B385" s="182">
        <v>13017</v>
      </c>
      <c r="C385" s="182">
        <v>1772</v>
      </c>
      <c r="D385" s="182">
        <v>11245</v>
      </c>
      <c r="E385" s="183">
        <v>24</v>
      </c>
      <c r="F385" s="183">
        <v>12993</v>
      </c>
    </row>
    <row r="386" spans="1:6" ht="15.6" customHeight="1" x14ac:dyDescent="0.25">
      <c r="A386" s="152" t="s">
        <v>266</v>
      </c>
      <c r="B386" s="182">
        <v>920</v>
      </c>
      <c r="C386" s="182">
        <v>1</v>
      </c>
      <c r="D386" s="182">
        <v>919</v>
      </c>
      <c r="E386" s="183">
        <v>0</v>
      </c>
      <c r="F386" s="183">
        <v>920</v>
      </c>
    </row>
    <row r="387" spans="1:6" ht="15.6" customHeight="1" x14ac:dyDescent="0.25">
      <c r="A387" s="152" t="s">
        <v>705</v>
      </c>
      <c r="B387" s="182">
        <v>236114</v>
      </c>
      <c r="C387" s="182">
        <v>11447</v>
      </c>
      <c r="D387" s="182">
        <v>224667</v>
      </c>
      <c r="E387" s="183">
        <v>0</v>
      </c>
      <c r="F387" s="183">
        <v>236114</v>
      </c>
    </row>
    <row r="388" spans="1:6" ht="15.6" customHeight="1" x14ac:dyDescent="0.25">
      <c r="A388" s="152" t="s">
        <v>268</v>
      </c>
      <c r="B388" s="182">
        <v>23532</v>
      </c>
      <c r="C388" s="182">
        <v>1788</v>
      </c>
      <c r="D388" s="182">
        <v>21744</v>
      </c>
      <c r="E388" s="183">
        <v>0</v>
      </c>
      <c r="F388" s="183">
        <v>23532</v>
      </c>
    </row>
    <row r="389" spans="1:6" ht="15.6" customHeight="1" x14ac:dyDescent="0.25">
      <c r="A389" s="152" t="s">
        <v>706</v>
      </c>
      <c r="B389" s="182">
        <v>73627</v>
      </c>
      <c r="C389" s="182">
        <v>13118</v>
      </c>
      <c r="D389" s="182">
        <v>60509</v>
      </c>
      <c r="E389" s="183">
        <v>16</v>
      </c>
      <c r="F389" s="183">
        <v>73611</v>
      </c>
    </row>
    <row r="390" spans="1:6" ht="15.6" customHeight="1" x14ac:dyDescent="0.25">
      <c r="A390" s="152" t="s">
        <v>270</v>
      </c>
      <c r="B390" s="182">
        <v>84</v>
      </c>
      <c r="C390" s="182">
        <v>-2</v>
      </c>
      <c r="D390" s="182">
        <v>86</v>
      </c>
      <c r="E390" s="183">
        <v>0</v>
      </c>
      <c r="F390" s="183">
        <v>84</v>
      </c>
    </row>
    <row r="391" spans="1:6" ht="15.6" customHeight="1" x14ac:dyDescent="0.25">
      <c r="A391" s="152" t="s">
        <v>1336</v>
      </c>
      <c r="B391" s="182">
        <v>0</v>
      </c>
      <c r="C391" s="182">
        <v>-18</v>
      </c>
      <c r="D391" s="182">
        <v>18</v>
      </c>
      <c r="E391" s="183">
        <v>0</v>
      </c>
      <c r="F391" s="183">
        <v>0</v>
      </c>
    </row>
    <row r="392" spans="1:6" ht="15.6" customHeight="1" x14ac:dyDescent="0.25">
      <c r="A392" s="152" t="s">
        <v>271</v>
      </c>
      <c r="B392" s="182">
        <v>12854</v>
      </c>
      <c r="C392" s="182">
        <v>510</v>
      </c>
      <c r="D392" s="182">
        <v>12344</v>
      </c>
      <c r="E392" s="183">
        <v>0</v>
      </c>
      <c r="F392" s="183">
        <v>12854</v>
      </c>
    </row>
    <row r="393" spans="1:6" ht="15.6" customHeight="1" x14ac:dyDescent="0.25">
      <c r="A393" s="152" t="s">
        <v>272</v>
      </c>
      <c r="B393" s="182">
        <v>832</v>
      </c>
      <c r="C393" s="182">
        <v>-6</v>
      </c>
      <c r="D393" s="182">
        <v>838</v>
      </c>
      <c r="E393" s="183">
        <v>0</v>
      </c>
      <c r="F393" s="183">
        <v>832</v>
      </c>
    </row>
    <row r="394" spans="1:6" ht="15.6" customHeight="1" x14ac:dyDescent="0.25">
      <c r="A394" s="152" t="s">
        <v>708</v>
      </c>
      <c r="B394" s="182">
        <v>467872</v>
      </c>
      <c r="C394" s="182">
        <v>68364</v>
      </c>
      <c r="D394" s="183">
        <v>399508</v>
      </c>
      <c r="E394" s="183">
        <v>2717</v>
      </c>
      <c r="F394" s="183">
        <v>465155</v>
      </c>
    </row>
    <row r="395" spans="1:6" ht="15.6" customHeight="1" x14ac:dyDescent="0.25">
      <c r="A395" s="152" t="s">
        <v>709</v>
      </c>
      <c r="B395" s="182">
        <v>92588</v>
      </c>
      <c r="C395" s="182">
        <v>4810</v>
      </c>
      <c r="D395" s="182">
        <v>87778</v>
      </c>
      <c r="E395" s="183">
        <v>0</v>
      </c>
      <c r="F395" s="183">
        <v>92588</v>
      </c>
    </row>
    <row r="396" spans="1:6" ht="15.6" customHeight="1" x14ac:dyDescent="0.25">
      <c r="A396" s="152" t="s">
        <v>710</v>
      </c>
      <c r="B396" s="182">
        <v>113201</v>
      </c>
      <c r="C396" s="182">
        <v>6035</v>
      </c>
      <c r="D396" s="182">
        <v>107166</v>
      </c>
      <c r="E396" s="183">
        <v>0</v>
      </c>
      <c r="F396" s="183">
        <v>113201</v>
      </c>
    </row>
    <row r="397" spans="1:6" ht="15.6" customHeight="1" x14ac:dyDescent="0.25">
      <c r="A397" s="152" t="s">
        <v>276</v>
      </c>
      <c r="B397" s="182">
        <v>30586</v>
      </c>
      <c r="C397" s="182">
        <v>1225</v>
      </c>
      <c r="D397" s="182">
        <v>29361</v>
      </c>
      <c r="E397" s="183">
        <v>12</v>
      </c>
      <c r="F397" s="183">
        <v>30574</v>
      </c>
    </row>
    <row r="398" spans="1:6" ht="15.6" customHeight="1" x14ac:dyDescent="0.25">
      <c r="A398" s="152" t="s">
        <v>277</v>
      </c>
      <c r="B398" s="182">
        <v>10761</v>
      </c>
      <c r="C398" s="182">
        <v>268</v>
      </c>
      <c r="D398" s="182">
        <v>10493</v>
      </c>
      <c r="E398" s="183">
        <v>0</v>
      </c>
      <c r="F398" s="183">
        <v>10761</v>
      </c>
    </row>
    <row r="399" spans="1:6" ht="15.6" customHeight="1" x14ac:dyDescent="0.25">
      <c r="A399" s="152" t="s">
        <v>278</v>
      </c>
      <c r="B399" s="182">
        <v>14217</v>
      </c>
      <c r="C399" s="182">
        <v>408</v>
      </c>
      <c r="D399" s="182">
        <v>13809</v>
      </c>
      <c r="E399" s="183">
        <v>0</v>
      </c>
      <c r="F399" s="183">
        <v>14217</v>
      </c>
    </row>
    <row r="400" spans="1:6" ht="15.6" customHeight="1" x14ac:dyDescent="0.25">
      <c r="A400" s="152" t="s">
        <v>279</v>
      </c>
      <c r="B400" s="182">
        <v>8973</v>
      </c>
      <c r="C400" s="182">
        <v>1836</v>
      </c>
      <c r="D400" s="182">
        <v>7137</v>
      </c>
      <c r="E400" s="183">
        <v>0</v>
      </c>
      <c r="F400" s="183">
        <v>8973</v>
      </c>
    </row>
    <row r="401" spans="1:6" ht="15.6" customHeight="1" x14ac:dyDescent="0.25">
      <c r="A401" s="152" t="s">
        <v>711</v>
      </c>
      <c r="B401" s="182">
        <v>63780</v>
      </c>
      <c r="C401" s="182">
        <v>4868</v>
      </c>
      <c r="D401" s="183">
        <v>58912</v>
      </c>
      <c r="E401" s="183">
        <v>0</v>
      </c>
      <c r="F401" s="183">
        <v>63780</v>
      </c>
    </row>
    <row r="402" spans="1:6" ht="15.6" customHeight="1" x14ac:dyDescent="0.25">
      <c r="A402" s="152" t="s">
        <v>282</v>
      </c>
      <c r="B402" s="182">
        <v>45437</v>
      </c>
      <c r="C402" s="182">
        <v>3914</v>
      </c>
      <c r="D402" s="182">
        <v>41523</v>
      </c>
      <c r="E402" s="183">
        <v>0</v>
      </c>
      <c r="F402" s="183">
        <v>45437</v>
      </c>
    </row>
    <row r="403" spans="1:6" ht="15.6" customHeight="1" x14ac:dyDescent="0.25">
      <c r="A403" s="152" t="s">
        <v>283</v>
      </c>
      <c r="B403" s="182">
        <v>17745</v>
      </c>
      <c r="C403" s="182">
        <v>2526</v>
      </c>
      <c r="D403" s="182">
        <v>15219</v>
      </c>
      <c r="E403" s="183">
        <v>0</v>
      </c>
      <c r="F403" s="183">
        <v>17745</v>
      </c>
    </row>
    <row r="404" spans="1:6" ht="15.6" customHeight="1" x14ac:dyDescent="0.25">
      <c r="A404" s="152" t="s">
        <v>712</v>
      </c>
      <c r="B404" s="182">
        <v>24138</v>
      </c>
      <c r="C404" s="182">
        <v>730</v>
      </c>
      <c r="D404" s="182">
        <v>23408</v>
      </c>
      <c r="E404" s="183">
        <v>0</v>
      </c>
      <c r="F404" s="183">
        <v>24138</v>
      </c>
    </row>
    <row r="405" spans="1:6" ht="15.6" customHeight="1" x14ac:dyDescent="0.25">
      <c r="A405" s="152" t="s">
        <v>285</v>
      </c>
      <c r="B405" s="182">
        <v>18467</v>
      </c>
      <c r="C405" s="182">
        <v>244</v>
      </c>
      <c r="D405" s="182">
        <v>18223</v>
      </c>
      <c r="E405" s="183">
        <v>0</v>
      </c>
      <c r="F405" s="183">
        <v>18467</v>
      </c>
    </row>
    <row r="406" spans="1:6" ht="15.6" customHeight="1" x14ac:dyDescent="0.25">
      <c r="A406" s="152" t="s">
        <v>286</v>
      </c>
      <c r="B406" s="182">
        <v>12645</v>
      </c>
      <c r="C406" s="182">
        <v>988</v>
      </c>
      <c r="D406" s="182">
        <v>11657</v>
      </c>
      <c r="E406" s="183">
        <v>0</v>
      </c>
      <c r="F406" s="183">
        <v>12645</v>
      </c>
    </row>
    <row r="407" spans="1:6" ht="15.6" customHeight="1" x14ac:dyDescent="0.25">
      <c r="A407" s="152" t="s">
        <v>287</v>
      </c>
      <c r="B407" s="182">
        <v>22233</v>
      </c>
      <c r="C407" s="182">
        <v>1401</v>
      </c>
      <c r="D407" s="182">
        <v>20832</v>
      </c>
      <c r="E407" s="183">
        <v>0</v>
      </c>
      <c r="F407" s="183">
        <v>22233</v>
      </c>
    </row>
    <row r="408" spans="1:6" ht="15.6" customHeight="1" x14ac:dyDescent="0.25">
      <c r="A408" s="152" t="s">
        <v>288</v>
      </c>
      <c r="B408" s="182">
        <v>5814</v>
      </c>
      <c r="C408" s="182">
        <v>70</v>
      </c>
      <c r="D408" s="182">
        <v>5744</v>
      </c>
      <c r="E408" s="183">
        <v>0</v>
      </c>
      <c r="F408" s="183">
        <v>5814</v>
      </c>
    </row>
    <row r="409" spans="1:6" ht="15.6" customHeight="1" x14ac:dyDescent="0.25">
      <c r="A409" s="152" t="s">
        <v>289</v>
      </c>
      <c r="B409" s="182">
        <v>21508</v>
      </c>
      <c r="C409" s="182">
        <v>8009</v>
      </c>
      <c r="D409" s="182">
        <v>13499</v>
      </c>
      <c r="E409" s="183">
        <v>0</v>
      </c>
      <c r="F409" s="183">
        <v>21508</v>
      </c>
    </row>
    <row r="410" spans="1:6" ht="15.6" customHeight="1" x14ac:dyDescent="0.25">
      <c r="A410" s="152" t="s">
        <v>290</v>
      </c>
      <c r="B410" s="182">
        <v>2409</v>
      </c>
      <c r="C410" s="182">
        <v>34</v>
      </c>
      <c r="D410" s="182">
        <v>2375</v>
      </c>
      <c r="E410" s="183">
        <v>0</v>
      </c>
      <c r="F410" s="183">
        <v>2409</v>
      </c>
    </row>
    <row r="411" spans="1:6" ht="15.6" customHeight="1" x14ac:dyDescent="0.25">
      <c r="A411" s="152" t="s">
        <v>291</v>
      </c>
      <c r="B411" s="182">
        <v>7182</v>
      </c>
      <c r="C411" s="182">
        <v>1217</v>
      </c>
      <c r="D411" s="182">
        <v>5965</v>
      </c>
      <c r="E411" s="183">
        <v>0</v>
      </c>
      <c r="F411" s="183">
        <v>7182</v>
      </c>
    </row>
    <row r="412" spans="1:6" ht="15.6" customHeight="1" x14ac:dyDescent="0.25">
      <c r="A412" s="152" t="s">
        <v>521</v>
      </c>
      <c r="B412" s="182">
        <v>1191589</v>
      </c>
      <c r="C412" s="182">
        <v>82165</v>
      </c>
      <c r="D412" s="182">
        <v>1109424</v>
      </c>
      <c r="E412" s="183">
        <v>7201</v>
      </c>
      <c r="F412" s="183">
        <v>1184388</v>
      </c>
    </row>
    <row r="413" spans="1:6" ht="15.6" customHeight="1" x14ac:dyDescent="0.25">
      <c r="A413" s="179" t="s">
        <v>516</v>
      </c>
      <c r="B413" s="182" t="s">
        <v>516</v>
      </c>
      <c r="C413" s="182" t="s">
        <v>516</v>
      </c>
      <c r="D413" s="182" t="s">
        <v>516</v>
      </c>
      <c r="E413" s="183" t="s">
        <v>516</v>
      </c>
      <c r="F413" s="183" t="s">
        <v>516</v>
      </c>
    </row>
    <row r="414" spans="1:6" ht="15.6" customHeight="1" x14ac:dyDescent="0.25">
      <c r="A414" s="178" t="s">
        <v>516</v>
      </c>
      <c r="B414" s="182" t="s">
        <v>516</v>
      </c>
      <c r="C414" s="182" t="s">
        <v>516</v>
      </c>
      <c r="D414" s="183" t="s">
        <v>516</v>
      </c>
      <c r="E414" s="183" t="s">
        <v>516</v>
      </c>
      <c r="F414" s="183" t="s">
        <v>516</v>
      </c>
    </row>
    <row r="415" spans="1:6" ht="15.6" customHeight="1" x14ac:dyDescent="0.25">
      <c r="A415" s="179" t="s">
        <v>561</v>
      </c>
      <c r="B415" s="180">
        <v>76889</v>
      </c>
      <c r="C415" s="180">
        <v>3799</v>
      </c>
      <c r="D415" s="180">
        <v>73090</v>
      </c>
      <c r="E415" s="181">
        <v>24</v>
      </c>
      <c r="F415" s="181">
        <v>76865</v>
      </c>
    </row>
    <row r="416" spans="1:6" ht="15.6" customHeight="1" x14ac:dyDescent="0.25">
      <c r="A416" s="152" t="s">
        <v>293</v>
      </c>
      <c r="B416" s="182">
        <v>6326</v>
      </c>
      <c r="C416" s="182">
        <v>207</v>
      </c>
      <c r="D416" s="182">
        <v>6119</v>
      </c>
      <c r="E416" s="183">
        <v>0</v>
      </c>
      <c r="F416" s="183">
        <v>6326</v>
      </c>
    </row>
    <row r="417" spans="1:6" ht="15.6" customHeight="1" x14ac:dyDescent="0.25">
      <c r="A417" s="152" t="s">
        <v>294</v>
      </c>
      <c r="B417" s="182">
        <v>803</v>
      </c>
      <c r="C417" s="182">
        <v>6</v>
      </c>
      <c r="D417" s="182">
        <v>797</v>
      </c>
      <c r="E417" s="183">
        <v>0</v>
      </c>
      <c r="F417" s="183">
        <v>803</v>
      </c>
    </row>
    <row r="418" spans="1:6" ht="15.6" customHeight="1" x14ac:dyDescent="0.25">
      <c r="A418" s="152" t="s">
        <v>295</v>
      </c>
      <c r="B418" s="182">
        <v>24597</v>
      </c>
      <c r="C418" s="182">
        <v>-52</v>
      </c>
      <c r="D418" s="182">
        <v>24649</v>
      </c>
      <c r="E418" s="183">
        <v>0</v>
      </c>
      <c r="F418" s="183">
        <v>24597</v>
      </c>
    </row>
    <row r="419" spans="1:6" ht="15.6" customHeight="1" x14ac:dyDescent="0.25">
      <c r="A419" s="152" t="s">
        <v>296</v>
      </c>
      <c r="B419" s="182">
        <v>186</v>
      </c>
      <c r="C419" s="182">
        <v>2</v>
      </c>
      <c r="D419" s="182">
        <v>184</v>
      </c>
      <c r="E419" s="183">
        <v>0</v>
      </c>
      <c r="F419" s="183">
        <v>186</v>
      </c>
    </row>
    <row r="420" spans="1:6" ht="15.6" customHeight="1" x14ac:dyDescent="0.25">
      <c r="A420" s="152" t="s">
        <v>297</v>
      </c>
      <c r="B420" s="182">
        <v>8775</v>
      </c>
      <c r="C420" s="182">
        <v>478</v>
      </c>
      <c r="D420" s="182">
        <v>8297</v>
      </c>
      <c r="E420" s="183">
        <v>0</v>
      </c>
      <c r="F420" s="183">
        <v>8775</v>
      </c>
    </row>
    <row r="421" spans="1:6" ht="15.6" customHeight="1" x14ac:dyDescent="0.25">
      <c r="A421" s="152" t="s">
        <v>143</v>
      </c>
      <c r="B421" s="182">
        <v>36202</v>
      </c>
      <c r="C421" s="182">
        <v>3158</v>
      </c>
      <c r="D421" s="182">
        <v>33044</v>
      </c>
      <c r="E421" s="183">
        <v>24</v>
      </c>
      <c r="F421" s="183">
        <v>36178</v>
      </c>
    </row>
    <row r="422" spans="1:6" ht="15.6" customHeight="1" x14ac:dyDescent="0.25">
      <c r="A422" s="184" t="s">
        <v>516</v>
      </c>
      <c r="B422" s="182" t="s">
        <v>516</v>
      </c>
      <c r="C422" s="182" t="s">
        <v>516</v>
      </c>
      <c r="D422" s="182" t="s">
        <v>516</v>
      </c>
      <c r="E422" s="183" t="s">
        <v>516</v>
      </c>
      <c r="F422" s="183" t="s">
        <v>516</v>
      </c>
    </row>
    <row r="423" spans="1:6" ht="15.6" customHeight="1" x14ac:dyDescent="0.25">
      <c r="A423" s="178" t="s">
        <v>516</v>
      </c>
      <c r="B423" s="182" t="s">
        <v>516</v>
      </c>
      <c r="C423" s="182" t="s">
        <v>516</v>
      </c>
      <c r="D423" s="183" t="s">
        <v>516</v>
      </c>
      <c r="E423" s="183" t="s">
        <v>516</v>
      </c>
      <c r="F423" s="183" t="s">
        <v>516</v>
      </c>
    </row>
    <row r="424" spans="1:6" ht="15.6" customHeight="1" x14ac:dyDescent="0.25">
      <c r="A424" s="179" t="s">
        <v>562</v>
      </c>
      <c r="B424" s="180">
        <v>80456</v>
      </c>
      <c r="C424" s="180">
        <v>7142</v>
      </c>
      <c r="D424" s="180">
        <v>73314</v>
      </c>
      <c r="E424" s="181">
        <v>72</v>
      </c>
      <c r="F424" s="181">
        <v>80384</v>
      </c>
    </row>
    <row r="425" spans="1:6" ht="15.6" customHeight="1" x14ac:dyDescent="0.25">
      <c r="A425" s="152" t="s">
        <v>299</v>
      </c>
      <c r="B425" s="182">
        <v>1292</v>
      </c>
      <c r="C425" s="182">
        <v>169</v>
      </c>
      <c r="D425" s="182">
        <v>1123</v>
      </c>
      <c r="E425" s="183">
        <v>0</v>
      </c>
      <c r="F425" s="183">
        <v>1292</v>
      </c>
    </row>
    <row r="426" spans="1:6" ht="15.6" customHeight="1" x14ac:dyDescent="0.25">
      <c r="A426" s="152" t="s">
        <v>300</v>
      </c>
      <c r="B426" s="182">
        <v>12550</v>
      </c>
      <c r="C426" s="182">
        <v>1063</v>
      </c>
      <c r="D426" s="182">
        <v>11487</v>
      </c>
      <c r="E426" s="183">
        <v>24</v>
      </c>
      <c r="F426" s="183">
        <v>12526</v>
      </c>
    </row>
    <row r="427" spans="1:6" ht="15.6" customHeight="1" x14ac:dyDescent="0.25">
      <c r="A427" s="152" t="s">
        <v>301</v>
      </c>
      <c r="B427" s="182">
        <v>2953</v>
      </c>
      <c r="C427" s="182">
        <v>-133</v>
      </c>
      <c r="D427" s="182">
        <v>3086</v>
      </c>
      <c r="E427" s="183">
        <v>0</v>
      </c>
      <c r="F427" s="183">
        <v>2953</v>
      </c>
    </row>
    <row r="428" spans="1:6" ht="15.6" customHeight="1" x14ac:dyDescent="0.25">
      <c r="A428" s="152" t="s">
        <v>143</v>
      </c>
      <c r="B428" s="182">
        <v>63661</v>
      </c>
      <c r="C428" s="182">
        <v>6043</v>
      </c>
      <c r="D428" s="182">
        <v>57618</v>
      </c>
      <c r="E428" s="183">
        <v>48</v>
      </c>
      <c r="F428" s="183">
        <v>63613</v>
      </c>
    </row>
    <row r="429" spans="1:6" ht="15.6" customHeight="1" x14ac:dyDescent="0.25">
      <c r="A429" s="184" t="s">
        <v>516</v>
      </c>
      <c r="B429" s="182" t="s">
        <v>516</v>
      </c>
      <c r="C429" s="182" t="s">
        <v>516</v>
      </c>
      <c r="D429" s="182" t="s">
        <v>516</v>
      </c>
      <c r="E429" s="183" t="s">
        <v>516</v>
      </c>
      <c r="F429" s="183" t="s">
        <v>516</v>
      </c>
    </row>
    <row r="430" spans="1:6" ht="15.6" customHeight="1" x14ac:dyDescent="0.25">
      <c r="A430" s="178" t="s">
        <v>516</v>
      </c>
      <c r="B430" s="182" t="s">
        <v>516</v>
      </c>
      <c r="C430" s="182" t="s">
        <v>516</v>
      </c>
      <c r="D430" s="183" t="s">
        <v>516</v>
      </c>
      <c r="E430" s="183" t="s">
        <v>516</v>
      </c>
      <c r="F430" s="183" t="s">
        <v>516</v>
      </c>
    </row>
    <row r="431" spans="1:6" ht="15.6" customHeight="1" x14ac:dyDescent="0.25">
      <c r="A431" s="179" t="s">
        <v>563</v>
      </c>
      <c r="B431" s="180">
        <v>195488</v>
      </c>
      <c r="C431" s="180">
        <v>14666</v>
      </c>
      <c r="D431" s="180">
        <v>180822</v>
      </c>
      <c r="E431" s="181">
        <v>1377</v>
      </c>
      <c r="F431" s="181">
        <v>194111</v>
      </c>
    </row>
    <row r="432" spans="1:6" ht="15.6" customHeight="1" x14ac:dyDescent="0.25">
      <c r="A432" s="152" t="s">
        <v>303</v>
      </c>
      <c r="B432" s="182">
        <v>405</v>
      </c>
      <c r="C432" s="182">
        <v>22</v>
      </c>
      <c r="D432" s="182">
        <v>383</v>
      </c>
      <c r="E432" s="183">
        <v>0</v>
      </c>
      <c r="F432" s="183">
        <v>405</v>
      </c>
    </row>
    <row r="433" spans="1:6" ht="15.6" customHeight="1" x14ac:dyDescent="0.25">
      <c r="A433" s="152" t="s">
        <v>304</v>
      </c>
      <c r="B433" s="182">
        <v>24561</v>
      </c>
      <c r="C433" s="182">
        <v>3583</v>
      </c>
      <c r="D433" s="182">
        <v>20978</v>
      </c>
      <c r="E433" s="183">
        <v>0</v>
      </c>
      <c r="F433" s="183">
        <v>24561</v>
      </c>
    </row>
    <row r="434" spans="1:6" ht="15.6" customHeight="1" x14ac:dyDescent="0.25">
      <c r="A434" s="152" t="s">
        <v>305</v>
      </c>
      <c r="B434" s="182">
        <v>13116</v>
      </c>
      <c r="C434" s="182">
        <v>811</v>
      </c>
      <c r="D434" s="182">
        <v>12305</v>
      </c>
      <c r="E434" s="183">
        <v>0</v>
      </c>
      <c r="F434" s="183">
        <v>13116</v>
      </c>
    </row>
    <row r="435" spans="1:6" ht="15.6" customHeight="1" x14ac:dyDescent="0.25">
      <c r="A435" s="152" t="s">
        <v>306</v>
      </c>
      <c r="B435" s="182">
        <v>20886</v>
      </c>
      <c r="C435" s="182">
        <v>1379</v>
      </c>
      <c r="D435" s="182">
        <v>19507</v>
      </c>
      <c r="E435" s="183">
        <v>0</v>
      </c>
      <c r="F435" s="183">
        <v>20886</v>
      </c>
    </row>
    <row r="436" spans="1:6" ht="15.6" customHeight="1" x14ac:dyDescent="0.25">
      <c r="A436" s="152" t="s">
        <v>307</v>
      </c>
      <c r="B436" s="182">
        <v>551</v>
      </c>
      <c r="C436" s="182">
        <v>14</v>
      </c>
      <c r="D436" s="182">
        <v>537</v>
      </c>
      <c r="E436" s="183">
        <v>0</v>
      </c>
      <c r="F436" s="183">
        <v>551</v>
      </c>
    </row>
    <row r="437" spans="1:6" ht="15.6" customHeight="1" x14ac:dyDescent="0.25">
      <c r="A437" s="152" t="s">
        <v>308</v>
      </c>
      <c r="B437" s="182">
        <v>3973</v>
      </c>
      <c r="C437" s="182">
        <v>122</v>
      </c>
      <c r="D437" s="182">
        <v>3851</v>
      </c>
      <c r="E437" s="183">
        <v>0</v>
      </c>
      <c r="F437" s="183">
        <v>3973</v>
      </c>
    </row>
    <row r="438" spans="1:6" ht="15.6" customHeight="1" x14ac:dyDescent="0.25">
      <c r="A438" s="152" t="s">
        <v>309</v>
      </c>
      <c r="B438" s="182">
        <v>14442</v>
      </c>
      <c r="C438" s="182">
        <v>1693</v>
      </c>
      <c r="D438" s="182">
        <v>12749</v>
      </c>
      <c r="E438" s="183">
        <v>0</v>
      </c>
      <c r="F438" s="183">
        <v>14442</v>
      </c>
    </row>
    <row r="439" spans="1:6" ht="15.6" customHeight="1" x14ac:dyDescent="0.25">
      <c r="A439" s="152" t="s">
        <v>310</v>
      </c>
      <c r="B439" s="182">
        <v>813</v>
      </c>
      <c r="C439" s="182">
        <v>96</v>
      </c>
      <c r="D439" s="182">
        <v>717</v>
      </c>
      <c r="E439" s="183">
        <v>0</v>
      </c>
      <c r="F439" s="183">
        <v>813</v>
      </c>
    </row>
    <row r="440" spans="1:6" ht="15.6" customHeight="1" x14ac:dyDescent="0.25">
      <c r="A440" s="152" t="s">
        <v>311</v>
      </c>
      <c r="B440" s="182">
        <v>5246</v>
      </c>
      <c r="C440" s="182">
        <v>210</v>
      </c>
      <c r="D440" s="182">
        <v>5036</v>
      </c>
      <c r="E440" s="183">
        <v>0</v>
      </c>
      <c r="F440" s="183">
        <v>5246</v>
      </c>
    </row>
    <row r="441" spans="1:6" ht="15.6" customHeight="1" x14ac:dyDescent="0.25">
      <c r="A441" s="152" t="s">
        <v>143</v>
      </c>
      <c r="B441" s="182">
        <v>111495</v>
      </c>
      <c r="C441" s="182">
        <v>6736</v>
      </c>
      <c r="D441" s="182">
        <v>104759</v>
      </c>
      <c r="E441" s="183">
        <v>1377</v>
      </c>
      <c r="F441" s="183">
        <v>110118</v>
      </c>
    </row>
    <row r="442" spans="1:6" ht="15.6" customHeight="1" x14ac:dyDescent="0.25">
      <c r="A442" s="184" t="s">
        <v>516</v>
      </c>
      <c r="B442" s="182" t="s">
        <v>516</v>
      </c>
      <c r="C442" s="182" t="s">
        <v>516</v>
      </c>
      <c r="D442" s="182" t="s">
        <v>516</v>
      </c>
      <c r="E442" s="183" t="s">
        <v>516</v>
      </c>
      <c r="F442" s="183" t="s">
        <v>516</v>
      </c>
    </row>
    <row r="443" spans="1:6" ht="15.6" customHeight="1" x14ac:dyDescent="0.25">
      <c r="A443" s="178" t="s">
        <v>516</v>
      </c>
      <c r="B443" s="182" t="s">
        <v>516</v>
      </c>
      <c r="C443" s="182" t="s">
        <v>516</v>
      </c>
      <c r="D443" s="183" t="s">
        <v>516</v>
      </c>
      <c r="E443" s="183" t="s">
        <v>516</v>
      </c>
      <c r="F443" s="183" t="s">
        <v>516</v>
      </c>
    </row>
    <row r="444" spans="1:6" ht="15.6" customHeight="1" x14ac:dyDescent="0.25">
      <c r="A444" s="179" t="s">
        <v>564</v>
      </c>
      <c r="B444" s="180">
        <v>41140</v>
      </c>
      <c r="C444" s="180">
        <v>1144</v>
      </c>
      <c r="D444" s="180">
        <v>39996</v>
      </c>
      <c r="E444" s="181">
        <v>2422</v>
      </c>
      <c r="F444" s="181">
        <v>38718</v>
      </c>
    </row>
    <row r="445" spans="1:6" ht="15.6" customHeight="1" x14ac:dyDescent="0.25">
      <c r="A445" s="152" t="s">
        <v>313</v>
      </c>
      <c r="B445" s="182">
        <v>5566</v>
      </c>
      <c r="C445" s="182">
        <v>-55</v>
      </c>
      <c r="D445" s="182">
        <v>5621</v>
      </c>
      <c r="E445" s="183">
        <v>0</v>
      </c>
      <c r="F445" s="183">
        <v>5566</v>
      </c>
    </row>
    <row r="446" spans="1:6" ht="15.6" customHeight="1" x14ac:dyDescent="0.25">
      <c r="A446" s="152" t="s">
        <v>143</v>
      </c>
      <c r="B446" s="182">
        <v>35574</v>
      </c>
      <c r="C446" s="182">
        <v>1199</v>
      </c>
      <c r="D446" s="182">
        <v>34375</v>
      </c>
      <c r="E446" s="183">
        <v>2422</v>
      </c>
      <c r="F446" s="183">
        <v>33152</v>
      </c>
    </row>
    <row r="447" spans="1:6" ht="15.6" customHeight="1" x14ac:dyDescent="0.25">
      <c r="A447" s="179" t="s">
        <v>516</v>
      </c>
      <c r="B447" s="182" t="s">
        <v>516</v>
      </c>
      <c r="C447" s="182" t="s">
        <v>516</v>
      </c>
      <c r="D447" s="182" t="s">
        <v>516</v>
      </c>
      <c r="E447" s="183" t="s">
        <v>516</v>
      </c>
      <c r="F447" s="183" t="s">
        <v>516</v>
      </c>
    </row>
    <row r="448" spans="1:6" ht="15.6" customHeight="1" x14ac:dyDescent="0.25">
      <c r="A448" s="178" t="s">
        <v>516</v>
      </c>
      <c r="B448" s="182" t="s">
        <v>516</v>
      </c>
      <c r="C448" s="182" t="s">
        <v>516</v>
      </c>
      <c r="D448" s="183" t="s">
        <v>516</v>
      </c>
      <c r="E448" s="183" t="s">
        <v>516</v>
      </c>
      <c r="F448" s="183" t="s">
        <v>516</v>
      </c>
    </row>
    <row r="449" spans="1:6" ht="15.6" customHeight="1" x14ac:dyDescent="0.25">
      <c r="A449" s="179" t="s">
        <v>565</v>
      </c>
      <c r="B449" s="180">
        <v>1313880</v>
      </c>
      <c r="C449" s="180">
        <v>167924</v>
      </c>
      <c r="D449" s="180">
        <v>1145956</v>
      </c>
      <c r="E449" s="181">
        <v>3305</v>
      </c>
      <c r="F449" s="181">
        <v>1310575</v>
      </c>
    </row>
    <row r="450" spans="1:6" ht="15.6" customHeight="1" x14ac:dyDescent="0.25">
      <c r="A450" s="152" t="s">
        <v>315</v>
      </c>
      <c r="B450" s="182">
        <v>49750</v>
      </c>
      <c r="C450" s="182">
        <v>8208</v>
      </c>
      <c r="D450" s="182">
        <v>41542</v>
      </c>
      <c r="E450" s="183">
        <v>0</v>
      </c>
      <c r="F450" s="183">
        <v>49750</v>
      </c>
    </row>
    <row r="451" spans="1:6" ht="15.6" customHeight="1" x14ac:dyDescent="0.25">
      <c r="A451" s="152" t="s">
        <v>316</v>
      </c>
      <c r="B451" s="182">
        <v>23</v>
      </c>
      <c r="C451" s="182">
        <v>-24</v>
      </c>
      <c r="D451" s="182">
        <v>47</v>
      </c>
      <c r="E451" s="183">
        <v>0</v>
      </c>
      <c r="F451" s="183">
        <v>23</v>
      </c>
    </row>
    <row r="452" spans="1:6" ht="15.6" customHeight="1" x14ac:dyDescent="0.25">
      <c r="A452" s="152" t="s">
        <v>317</v>
      </c>
      <c r="B452" s="182">
        <v>6701</v>
      </c>
      <c r="C452" s="182">
        <v>713</v>
      </c>
      <c r="D452" s="182">
        <v>5988</v>
      </c>
      <c r="E452" s="183">
        <v>0</v>
      </c>
      <c r="F452" s="183">
        <v>6701</v>
      </c>
    </row>
    <row r="453" spans="1:6" ht="15.6" customHeight="1" x14ac:dyDescent="0.25">
      <c r="A453" s="152" t="s">
        <v>318</v>
      </c>
      <c r="B453" s="182">
        <v>2305</v>
      </c>
      <c r="C453" s="182">
        <v>146</v>
      </c>
      <c r="D453" s="182">
        <v>2159</v>
      </c>
      <c r="E453" s="183">
        <v>29</v>
      </c>
      <c r="F453" s="183">
        <v>2276</v>
      </c>
    </row>
    <row r="454" spans="1:6" ht="15.6" customHeight="1" x14ac:dyDescent="0.25">
      <c r="A454" s="152" t="s">
        <v>319</v>
      </c>
      <c r="B454" s="182">
        <v>2643</v>
      </c>
      <c r="C454" s="182">
        <v>140</v>
      </c>
      <c r="D454" s="182">
        <v>2503</v>
      </c>
      <c r="E454" s="183">
        <v>0</v>
      </c>
      <c r="F454" s="183">
        <v>2643</v>
      </c>
    </row>
    <row r="455" spans="1:6" ht="15.6" customHeight="1" x14ac:dyDescent="0.25">
      <c r="A455" s="152" t="s">
        <v>320</v>
      </c>
      <c r="B455" s="182">
        <v>22</v>
      </c>
      <c r="C455" s="182">
        <v>12</v>
      </c>
      <c r="D455" s="182">
        <v>10</v>
      </c>
      <c r="E455" s="183">
        <v>0</v>
      </c>
      <c r="F455" s="183">
        <v>22</v>
      </c>
    </row>
    <row r="456" spans="1:6" ht="15.6" customHeight="1" x14ac:dyDescent="0.25">
      <c r="A456" s="152" t="s">
        <v>321</v>
      </c>
      <c r="B456" s="182">
        <v>17401</v>
      </c>
      <c r="C456" s="182">
        <v>1650</v>
      </c>
      <c r="D456" s="182">
        <v>15751</v>
      </c>
      <c r="E456" s="183">
        <v>0</v>
      </c>
      <c r="F456" s="183">
        <v>17401</v>
      </c>
    </row>
    <row r="457" spans="1:6" ht="15.6" customHeight="1" x14ac:dyDescent="0.25">
      <c r="A457" s="152" t="s">
        <v>322</v>
      </c>
      <c r="B457" s="182">
        <v>2658</v>
      </c>
      <c r="C457" s="182">
        <v>120</v>
      </c>
      <c r="D457" s="182">
        <v>2538</v>
      </c>
      <c r="E457" s="183">
        <v>0</v>
      </c>
      <c r="F457" s="183">
        <v>2658</v>
      </c>
    </row>
    <row r="458" spans="1:6" ht="15.6" customHeight="1" x14ac:dyDescent="0.25">
      <c r="A458" s="152" t="s">
        <v>323</v>
      </c>
      <c r="B458" s="182">
        <v>43072</v>
      </c>
      <c r="C458" s="182">
        <v>7493</v>
      </c>
      <c r="D458" s="182">
        <v>35579</v>
      </c>
      <c r="E458" s="183">
        <v>0</v>
      </c>
      <c r="F458" s="183">
        <v>43072</v>
      </c>
    </row>
    <row r="459" spans="1:6" ht="15.6" customHeight="1" x14ac:dyDescent="0.25">
      <c r="A459" s="152" t="s">
        <v>324</v>
      </c>
      <c r="B459" s="182">
        <v>279789</v>
      </c>
      <c r="C459" s="182">
        <v>41489</v>
      </c>
      <c r="D459" s="182">
        <v>238300</v>
      </c>
      <c r="E459" s="183">
        <v>656</v>
      </c>
      <c r="F459" s="183">
        <v>279133</v>
      </c>
    </row>
    <row r="460" spans="1:6" ht="15.6" customHeight="1" x14ac:dyDescent="0.25">
      <c r="A460" s="152" t="s">
        <v>325</v>
      </c>
      <c r="B460" s="182">
        <v>2887</v>
      </c>
      <c r="C460" s="182">
        <v>425</v>
      </c>
      <c r="D460" s="182">
        <v>2462</v>
      </c>
      <c r="E460" s="183">
        <v>0</v>
      </c>
      <c r="F460" s="183">
        <v>2887</v>
      </c>
    </row>
    <row r="461" spans="1:6" ht="15.6" customHeight="1" x14ac:dyDescent="0.25">
      <c r="A461" s="152" t="s">
        <v>326</v>
      </c>
      <c r="B461" s="182">
        <v>42959</v>
      </c>
      <c r="C461" s="182">
        <v>8391</v>
      </c>
      <c r="D461" s="182">
        <v>34568</v>
      </c>
      <c r="E461" s="183">
        <v>0</v>
      </c>
      <c r="F461" s="183">
        <v>42959</v>
      </c>
    </row>
    <row r="462" spans="1:6" ht="15.6" customHeight="1" x14ac:dyDescent="0.25">
      <c r="A462" s="152" t="s">
        <v>327</v>
      </c>
      <c r="B462" s="182">
        <v>29317</v>
      </c>
      <c r="C462" s="182">
        <v>1465</v>
      </c>
      <c r="D462" s="182">
        <v>27852</v>
      </c>
      <c r="E462" s="183">
        <v>0</v>
      </c>
      <c r="F462" s="183">
        <v>29317</v>
      </c>
    </row>
    <row r="463" spans="1:6" ht="15.6" customHeight="1" x14ac:dyDescent="0.25">
      <c r="A463" s="152" t="s">
        <v>143</v>
      </c>
      <c r="B463" s="182">
        <v>834353</v>
      </c>
      <c r="C463" s="182">
        <v>97696</v>
      </c>
      <c r="D463" s="182">
        <v>736657</v>
      </c>
      <c r="E463" s="183">
        <v>2620</v>
      </c>
      <c r="F463" s="183">
        <v>831733</v>
      </c>
    </row>
    <row r="464" spans="1:6" ht="15.6" customHeight="1" x14ac:dyDescent="0.25">
      <c r="A464" s="184" t="s">
        <v>516</v>
      </c>
      <c r="B464" s="182" t="s">
        <v>516</v>
      </c>
      <c r="C464" s="182" t="s">
        <v>516</v>
      </c>
      <c r="D464" s="182" t="s">
        <v>516</v>
      </c>
      <c r="E464" s="183" t="s">
        <v>516</v>
      </c>
      <c r="F464" s="183" t="s">
        <v>516</v>
      </c>
    </row>
    <row r="465" spans="1:6" ht="15.6" customHeight="1" x14ac:dyDescent="0.25">
      <c r="A465" s="178" t="s">
        <v>516</v>
      </c>
      <c r="B465" s="182" t="s">
        <v>516</v>
      </c>
      <c r="C465" s="182" t="s">
        <v>516</v>
      </c>
      <c r="D465" s="183" t="s">
        <v>516</v>
      </c>
      <c r="E465" s="183" t="s">
        <v>516</v>
      </c>
      <c r="F465" s="183" t="s">
        <v>516</v>
      </c>
    </row>
    <row r="466" spans="1:6" ht="15.6" customHeight="1" x14ac:dyDescent="0.25">
      <c r="A466" s="156" t="s">
        <v>566</v>
      </c>
      <c r="B466" s="180">
        <v>337614</v>
      </c>
      <c r="C466" s="180">
        <v>68929</v>
      </c>
      <c r="D466" s="180">
        <v>268685</v>
      </c>
      <c r="E466" s="181">
        <v>327</v>
      </c>
      <c r="F466" s="181">
        <v>337287</v>
      </c>
    </row>
    <row r="467" spans="1:6" ht="15.6" customHeight="1" x14ac:dyDescent="0.25">
      <c r="A467" s="152" t="s">
        <v>329</v>
      </c>
      <c r="B467" s="182">
        <v>69962</v>
      </c>
      <c r="C467" s="182">
        <v>10280</v>
      </c>
      <c r="D467" s="182">
        <v>59682</v>
      </c>
      <c r="E467" s="183">
        <v>188</v>
      </c>
      <c r="F467" s="183">
        <v>69774</v>
      </c>
    </row>
    <row r="468" spans="1:6" ht="15.6" customHeight="1" x14ac:dyDescent="0.25">
      <c r="A468" s="152" t="s">
        <v>330</v>
      </c>
      <c r="B468" s="182">
        <v>45094</v>
      </c>
      <c r="C468" s="182">
        <v>9911</v>
      </c>
      <c r="D468" s="182">
        <v>35183</v>
      </c>
      <c r="E468" s="183">
        <v>0</v>
      </c>
      <c r="F468" s="183">
        <v>45094</v>
      </c>
    </row>
    <row r="469" spans="1:6" ht="15.6" customHeight="1" x14ac:dyDescent="0.25">
      <c r="A469" s="152" t="s">
        <v>143</v>
      </c>
      <c r="B469" s="182">
        <v>222558</v>
      </c>
      <c r="C469" s="182">
        <v>48738</v>
      </c>
      <c r="D469" s="182">
        <v>173820</v>
      </c>
      <c r="E469" s="183">
        <v>139</v>
      </c>
      <c r="F469" s="183">
        <v>222419</v>
      </c>
    </row>
    <row r="470" spans="1:6" ht="15.6" customHeight="1" x14ac:dyDescent="0.25">
      <c r="A470" s="152" t="s">
        <v>516</v>
      </c>
      <c r="B470" s="182" t="s">
        <v>516</v>
      </c>
      <c r="C470" s="182" t="s">
        <v>516</v>
      </c>
      <c r="D470" s="182" t="s">
        <v>516</v>
      </c>
      <c r="E470" s="183" t="s">
        <v>516</v>
      </c>
      <c r="F470" s="183" t="s">
        <v>516</v>
      </c>
    </row>
    <row r="471" spans="1:6" ht="15.6" customHeight="1" x14ac:dyDescent="0.25">
      <c r="A471" s="178" t="s">
        <v>516</v>
      </c>
      <c r="B471" s="182" t="s">
        <v>516</v>
      </c>
      <c r="C471" s="182" t="s">
        <v>516</v>
      </c>
      <c r="D471" s="183" t="s">
        <v>516</v>
      </c>
      <c r="E471" s="183" t="s">
        <v>516</v>
      </c>
      <c r="F471" s="183" t="s">
        <v>516</v>
      </c>
    </row>
    <row r="472" spans="1:6" ht="15.6" customHeight="1" x14ac:dyDescent="0.25">
      <c r="A472" s="179" t="s">
        <v>567</v>
      </c>
      <c r="B472" s="180">
        <v>1414144</v>
      </c>
      <c r="C472" s="180">
        <v>94010</v>
      </c>
      <c r="D472" s="180">
        <v>1320134</v>
      </c>
      <c r="E472" s="181">
        <v>2898</v>
      </c>
      <c r="F472" s="181">
        <v>1411246</v>
      </c>
    </row>
    <row r="473" spans="1:6" ht="15.6" customHeight="1" x14ac:dyDescent="0.25">
      <c r="A473" s="152" t="s">
        <v>332</v>
      </c>
      <c r="B473" s="182">
        <v>2024</v>
      </c>
      <c r="C473" s="182">
        <v>19</v>
      </c>
      <c r="D473" s="182">
        <v>2005</v>
      </c>
      <c r="E473" s="183">
        <v>0</v>
      </c>
      <c r="F473" s="183">
        <v>2024</v>
      </c>
    </row>
    <row r="474" spans="1:6" ht="15.6" customHeight="1" x14ac:dyDescent="0.25">
      <c r="A474" s="152" t="s">
        <v>333</v>
      </c>
      <c r="B474" s="182">
        <v>17290</v>
      </c>
      <c r="C474" s="182">
        <v>-177</v>
      </c>
      <c r="D474" s="182">
        <v>17467</v>
      </c>
      <c r="E474" s="183">
        <v>0</v>
      </c>
      <c r="F474" s="183">
        <v>17290</v>
      </c>
    </row>
    <row r="475" spans="1:6" ht="15.6" customHeight="1" x14ac:dyDescent="0.25">
      <c r="A475" s="152" t="s">
        <v>334</v>
      </c>
      <c r="B475" s="182">
        <v>91797</v>
      </c>
      <c r="C475" s="182">
        <v>7405</v>
      </c>
      <c r="D475" s="182">
        <v>84392</v>
      </c>
      <c r="E475" s="183">
        <v>0</v>
      </c>
      <c r="F475" s="183">
        <v>91797</v>
      </c>
    </row>
    <row r="476" spans="1:6" ht="15.6" customHeight="1" x14ac:dyDescent="0.25">
      <c r="A476" s="152" t="s">
        <v>335</v>
      </c>
      <c r="B476" s="182">
        <v>73992</v>
      </c>
      <c r="C476" s="182">
        <v>5775</v>
      </c>
      <c r="D476" s="182">
        <v>68217</v>
      </c>
      <c r="E476" s="183">
        <v>0</v>
      </c>
      <c r="F476" s="183">
        <v>73992</v>
      </c>
    </row>
    <row r="477" spans="1:6" ht="15.6" customHeight="1" x14ac:dyDescent="0.25">
      <c r="A477" s="152" t="s">
        <v>336</v>
      </c>
      <c r="B477" s="182">
        <v>422</v>
      </c>
      <c r="C477" s="182">
        <v>-179</v>
      </c>
      <c r="D477" s="182">
        <v>601</v>
      </c>
      <c r="E477" s="183">
        <v>0</v>
      </c>
      <c r="F477" s="183">
        <v>422</v>
      </c>
    </row>
    <row r="478" spans="1:6" ht="15.6" customHeight="1" x14ac:dyDescent="0.25">
      <c r="A478" s="152" t="s">
        <v>337</v>
      </c>
      <c r="B478" s="182">
        <v>139</v>
      </c>
      <c r="C478" s="182">
        <v>4</v>
      </c>
      <c r="D478" s="182">
        <v>135</v>
      </c>
      <c r="E478" s="183">
        <v>0</v>
      </c>
      <c r="F478" s="183">
        <v>139</v>
      </c>
    </row>
    <row r="479" spans="1:6" ht="15.6" customHeight="1" x14ac:dyDescent="0.25">
      <c r="A479" s="152" t="s">
        <v>338</v>
      </c>
      <c r="B479" s="182">
        <v>65804</v>
      </c>
      <c r="C479" s="182">
        <v>5282</v>
      </c>
      <c r="D479" s="182">
        <v>60522</v>
      </c>
      <c r="E479" s="183">
        <v>0</v>
      </c>
      <c r="F479" s="183">
        <v>65804</v>
      </c>
    </row>
    <row r="480" spans="1:6" ht="15.6" customHeight="1" x14ac:dyDescent="0.25">
      <c r="A480" s="152" t="s">
        <v>339</v>
      </c>
      <c r="B480" s="182">
        <v>227</v>
      </c>
      <c r="C480" s="182">
        <v>8</v>
      </c>
      <c r="D480" s="182">
        <v>219</v>
      </c>
      <c r="E480" s="183">
        <v>0</v>
      </c>
      <c r="F480" s="183">
        <v>227</v>
      </c>
    </row>
    <row r="481" spans="1:6" ht="15.6" customHeight="1" x14ac:dyDescent="0.25">
      <c r="A481" s="152" t="s">
        <v>340</v>
      </c>
      <c r="B481" s="182">
        <v>258</v>
      </c>
      <c r="C481" s="182">
        <v>6</v>
      </c>
      <c r="D481" s="182">
        <v>252</v>
      </c>
      <c r="E481" s="183">
        <v>0</v>
      </c>
      <c r="F481" s="183">
        <v>258</v>
      </c>
    </row>
    <row r="482" spans="1:6" ht="15.6" customHeight="1" x14ac:dyDescent="0.25">
      <c r="A482" s="152" t="s">
        <v>341</v>
      </c>
      <c r="B482" s="182">
        <v>39770</v>
      </c>
      <c r="C482" s="182">
        <v>2197</v>
      </c>
      <c r="D482" s="182">
        <v>37573</v>
      </c>
      <c r="E482" s="183">
        <v>0</v>
      </c>
      <c r="F482" s="183">
        <v>39770</v>
      </c>
    </row>
    <row r="483" spans="1:6" ht="15.6" customHeight="1" x14ac:dyDescent="0.25">
      <c r="A483" s="152" t="s">
        <v>342</v>
      </c>
      <c r="B483" s="182">
        <v>1001</v>
      </c>
      <c r="C483" s="182">
        <v>215</v>
      </c>
      <c r="D483" s="182">
        <v>786</v>
      </c>
      <c r="E483" s="183">
        <v>0</v>
      </c>
      <c r="F483" s="183">
        <v>1001</v>
      </c>
    </row>
    <row r="484" spans="1:6" ht="15.6" customHeight="1" x14ac:dyDescent="0.25">
      <c r="A484" s="152" t="s">
        <v>343</v>
      </c>
      <c r="B484" s="182">
        <v>2063</v>
      </c>
      <c r="C484" s="182">
        <v>190</v>
      </c>
      <c r="D484" s="182">
        <v>1873</v>
      </c>
      <c r="E484" s="183">
        <v>0</v>
      </c>
      <c r="F484" s="183">
        <v>2063</v>
      </c>
    </row>
    <row r="485" spans="1:6" ht="15.6" customHeight="1" x14ac:dyDescent="0.25">
      <c r="A485" s="152" t="s">
        <v>344</v>
      </c>
      <c r="B485" s="182">
        <v>3609</v>
      </c>
      <c r="C485" s="182">
        <v>70</v>
      </c>
      <c r="D485" s="182">
        <v>3539</v>
      </c>
      <c r="E485" s="183">
        <v>0</v>
      </c>
      <c r="F485" s="183">
        <v>3609</v>
      </c>
    </row>
    <row r="486" spans="1:6" ht="15.6" customHeight="1" x14ac:dyDescent="0.25">
      <c r="A486" s="152" t="s">
        <v>345</v>
      </c>
      <c r="B486" s="182">
        <v>2725</v>
      </c>
      <c r="C486" s="182">
        <v>137</v>
      </c>
      <c r="D486" s="182">
        <v>2588</v>
      </c>
      <c r="E486" s="183">
        <v>0</v>
      </c>
      <c r="F486" s="183">
        <v>2725</v>
      </c>
    </row>
    <row r="487" spans="1:6" ht="15.6" customHeight="1" x14ac:dyDescent="0.25">
      <c r="A487" s="152" t="s">
        <v>346</v>
      </c>
      <c r="B487" s="182">
        <v>3400</v>
      </c>
      <c r="C487" s="182">
        <v>224</v>
      </c>
      <c r="D487" s="182">
        <v>3176</v>
      </c>
      <c r="E487" s="183">
        <v>0</v>
      </c>
      <c r="F487" s="183">
        <v>3400</v>
      </c>
    </row>
    <row r="488" spans="1:6" ht="15.6" customHeight="1" x14ac:dyDescent="0.25">
      <c r="A488" s="152" t="s">
        <v>347</v>
      </c>
      <c r="B488" s="182">
        <v>61388</v>
      </c>
      <c r="C488" s="182">
        <v>6232</v>
      </c>
      <c r="D488" s="182">
        <v>55156</v>
      </c>
      <c r="E488" s="183">
        <v>0</v>
      </c>
      <c r="F488" s="183">
        <v>61388</v>
      </c>
    </row>
    <row r="489" spans="1:6" ht="15.6" customHeight="1" x14ac:dyDescent="0.25">
      <c r="A489" s="152" t="s">
        <v>348</v>
      </c>
      <c r="B489" s="182">
        <v>407</v>
      </c>
      <c r="C489" s="182">
        <v>7</v>
      </c>
      <c r="D489" s="182">
        <v>400</v>
      </c>
      <c r="E489" s="183">
        <v>0</v>
      </c>
      <c r="F489" s="183">
        <v>407</v>
      </c>
    </row>
    <row r="490" spans="1:6" ht="15.6" customHeight="1" x14ac:dyDescent="0.25">
      <c r="A490" s="152" t="s">
        <v>349</v>
      </c>
      <c r="B490" s="182">
        <v>3409</v>
      </c>
      <c r="C490" s="182">
        <v>33</v>
      </c>
      <c r="D490" s="182">
        <v>3376</v>
      </c>
      <c r="E490" s="183">
        <v>0</v>
      </c>
      <c r="F490" s="183">
        <v>3409</v>
      </c>
    </row>
    <row r="491" spans="1:6" ht="15.6" customHeight="1" x14ac:dyDescent="0.25">
      <c r="A491" s="152" t="s">
        <v>350</v>
      </c>
      <c r="B491" s="182">
        <v>8784</v>
      </c>
      <c r="C491" s="182">
        <v>629</v>
      </c>
      <c r="D491" s="182">
        <v>8155</v>
      </c>
      <c r="E491" s="183">
        <v>0</v>
      </c>
      <c r="F491" s="183">
        <v>8784</v>
      </c>
    </row>
    <row r="492" spans="1:6" ht="15.6" customHeight="1" x14ac:dyDescent="0.25">
      <c r="A492" s="152" t="s">
        <v>713</v>
      </c>
      <c r="B492" s="182">
        <v>37946</v>
      </c>
      <c r="C492" s="182">
        <v>3036</v>
      </c>
      <c r="D492" s="182">
        <v>34910</v>
      </c>
      <c r="E492" s="183">
        <v>0</v>
      </c>
      <c r="F492" s="183">
        <v>37946</v>
      </c>
    </row>
    <row r="493" spans="1:6" ht="15.6" customHeight="1" x14ac:dyDescent="0.25">
      <c r="A493" s="152" t="s">
        <v>352</v>
      </c>
      <c r="B493" s="182">
        <v>10797</v>
      </c>
      <c r="C493" s="182">
        <v>374</v>
      </c>
      <c r="D493" s="182">
        <v>10423</v>
      </c>
      <c r="E493" s="183">
        <v>24</v>
      </c>
      <c r="F493" s="183">
        <v>10773</v>
      </c>
    </row>
    <row r="494" spans="1:6" ht="15.6" customHeight="1" x14ac:dyDescent="0.25">
      <c r="A494" s="152" t="s">
        <v>353</v>
      </c>
      <c r="B494" s="182">
        <v>3321</v>
      </c>
      <c r="C494" s="182">
        <v>141</v>
      </c>
      <c r="D494" s="182">
        <v>3180</v>
      </c>
      <c r="E494" s="183">
        <v>0</v>
      </c>
      <c r="F494" s="183">
        <v>3321</v>
      </c>
    </row>
    <row r="495" spans="1:6" ht="15.6" customHeight="1" x14ac:dyDescent="0.25">
      <c r="A495" s="152" t="s">
        <v>354</v>
      </c>
      <c r="B495" s="182">
        <v>421</v>
      </c>
      <c r="C495" s="182">
        <v>15</v>
      </c>
      <c r="D495" s="182">
        <v>406</v>
      </c>
      <c r="E495" s="183">
        <v>0</v>
      </c>
      <c r="F495" s="183">
        <v>421</v>
      </c>
    </row>
    <row r="496" spans="1:6" ht="15.6" customHeight="1" x14ac:dyDescent="0.25">
      <c r="A496" s="152" t="s">
        <v>355</v>
      </c>
      <c r="B496" s="182">
        <v>2033</v>
      </c>
      <c r="C496" s="182">
        <v>145</v>
      </c>
      <c r="D496" s="182">
        <v>1888</v>
      </c>
      <c r="E496" s="183">
        <v>0</v>
      </c>
      <c r="F496" s="183">
        <v>2033</v>
      </c>
    </row>
    <row r="497" spans="1:6" ht="15.6" customHeight="1" x14ac:dyDescent="0.25">
      <c r="A497" s="152" t="s">
        <v>356</v>
      </c>
      <c r="B497" s="182">
        <v>12574</v>
      </c>
      <c r="C497" s="182">
        <v>559</v>
      </c>
      <c r="D497" s="182">
        <v>12015</v>
      </c>
      <c r="E497" s="183">
        <v>0</v>
      </c>
      <c r="F497" s="183">
        <v>12574</v>
      </c>
    </row>
    <row r="498" spans="1:6" ht="15.6" customHeight="1" x14ac:dyDescent="0.25">
      <c r="A498" s="152" t="s">
        <v>357</v>
      </c>
      <c r="B498" s="182">
        <v>1812</v>
      </c>
      <c r="C498" s="182">
        <v>26</v>
      </c>
      <c r="D498" s="182">
        <v>1786</v>
      </c>
      <c r="E498" s="183">
        <v>0</v>
      </c>
      <c r="F498" s="183">
        <v>1812</v>
      </c>
    </row>
    <row r="499" spans="1:6" ht="15.6" customHeight="1" x14ac:dyDescent="0.25">
      <c r="A499" s="152" t="s">
        <v>358</v>
      </c>
      <c r="B499" s="182">
        <v>5889</v>
      </c>
      <c r="C499" s="182">
        <v>240</v>
      </c>
      <c r="D499" s="182">
        <v>5649</v>
      </c>
      <c r="E499" s="183">
        <v>355</v>
      </c>
      <c r="F499" s="183">
        <v>5534</v>
      </c>
    </row>
    <row r="500" spans="1:6" ht="15.6" customHeight="1" x14ac:dyDescent="0.25">
      <c r="A500" s="152" t="s">
        <v>714</v>
      </c>
      <c r="B500" s="182">
        <v>8291</v>
      </c>
      <c r="C500" s="182">
        <v>130</v>
      </c>
      <c r="D500" s="182">
        <v>8161</v>
      </c>
      <c r="E500" s="183">
        <v>0</v>
      </c>
      <c r="F500" s="183">
        <v>8291</v>
      </c>
    </row>
    <row r="501" spans="1:6" ht="15.6" customHeight="1" x14ac:dyDescent="0.25">
      <c r="A501" s="152" t="s">
        <v>715</v>
      </c>
      <c r="B501" s="182">
        <v>52591</v>
      </c>
      <c r="C501" s="182">
        <v>4151</v>
      </c>
      <c r="D501" s="183">
        <v>48440</v>
      </c>
      <c r="E501" s="183">
        <v>0</v>
      </c>
      <c r="F501" s="183">
        <v>52591</v>
      </c>
    </row>
    <row r="502" spans="1:6" ht="15.6" customHeight="1" x14ac:dyDescent="0.25">
      <c r="A502" s="152" t="s">
        <v>361</v>
      </c>
      <c r="B502" s="182">
        <v>1200</v>
      </c>
      <c r="C502" s="182">
        <v>58</v>
      </c>
      <c r="D502" s="182">
        <v>1142</v>
      </c>
      <c r="E502" s="183">
        <v>0</v>
      </c>
      <c r="F502" s="183">
        <v>1200</v>
      </c>
    </row>
    <row r="503" spans="1:6" ht="15.6" customHeight="1" x14ac:dyDescent="0.25">
      <c r="A503" s="152" t="s">
        <v>362</v>
      </c>
      <c r="B503" s="182">
        <v>23250</v>
      </c>
      <c r="C503" s="182">
        <v>4322</v>
      </c>
      <c r="D503" s="182">
        <v>18928</v>
      </c>
      <c r="E503" s="183">
        <v>0</v>
      </c>
      <c r="F503" s="183">
        <v>23250</v>
      </c>
    </row>
    <row r="504" spans="1:6" ht="15.6" customHeight="1" x14ac:dyDescent="0.25">
      <c r="A504" s="152" t="s">
        <v>363</v>
      </c>
      <c r="B504" s="182">
        <v>35057</v>
      </c>
      <c r="C504" s="182">
        <v>2569</v>
      </c>
      <c r="D504" s="182">
        <v>32488</v>
      </c>
      <c r="E504" s="183">
        <v>0</v>
      </c>
      <c r="F504" s="183">
        <v>35057</v>
      </c>
    </row>
    <row r="505" spans="1:6" ht="15.6" customHeight="1" x14ac:dyDescent="0.25">
      <c r="A505" s="152" t="s">
        <v>364</v>
      </c>
      <c r="B505" s="182">
        <v>37485</v>
      </c>
      <c r="C505" s="182">
        <v>3345</v>
      </c>
      <c r="D505" s="182">
        <v>34140</v>
      </c>
      <c r="E505" s="183">
        <v>0</v>
      </c>
      <c r="F505" s="183">
        <v>37485</v>
      </c>
    </row>
    <row r="506" spans="1:6" ht="15.6" customHeight="1" x14ac:dyDescent="0.25">
      <c r="A506" s="152" t="s">
        <v>365</v>
      </c>
      <c r="B506" s="182">
        <v>5215</v>
      </c>
      <c r="C506" s="182">
        <v>339</v>
      </c>
      <c r="D506" s="182">
        <v>4876</v>
      </c>
      <c r="E506" s="183">
        <v>1934</v>
      </c>
      <c r="F506" s="183">
        <v>3281</v>
      </c>
    </row>
    <row r="507" spans="1:6" ht="15.6" customHeight="1" x14ac:dyDescent="0.25">
      <c r="A507" s="152" t="s">
        <v>716</v>
      </c>
      <c r="B507" s="182">
        <v>1400</v>
      </c>
      <c r="C507" s="182">
        <v>42</v>
      </c>
      <c r="D507" s="182">
        <v>1358</v>
      </c>
      <c r="E507" s="183">
        <v>0</v>
      </c>
      <c r="F507" s="183">
        <v>1400</v>
      </c>
    </row>
    <row r="508" spans="1:6" ht="15.6" customHeight="1" x14ac:dyDescent="0.25">
      <c r="A508" s="152" t="s">
        <v>367</v>
      </c>
      <c r="B508" s="182">
        <v>5731</v>
      </c>
      <c r="C508" s="182">
        <v>102</v>
      </c>
      <c r="D508" s="182">
        <v>5629</v>
      </c>
      <c r="E508" s="183">
        <v>0</v>
      </c>
      <c r="F508" s="183">
        <v>5731</v>
      </c>
    </row>
    <row r="509" spans="1:6" ht="15.6" customHeight="1" x14ac:dyDescent="0.25">
      <c r="A509" s="152" t="s">
        <v>368</v>
      </c>
      <c r="B509" s="182">
        <v>61775</v>
      </c>
      <c r="C509" s="182">
        <v>5267</v>
      </c>
      <c r="D509" s="182">
        <v>56508</v>
      </c>
      <c r="E509" s="183">
        <v>0</v>
      </c>
      <c r="F509" s="183">
        <v>61775</v>
      </c>
    </row>
    <row r="510" spans="1:6" ht="15.6" customHeight="1" x14ac:dyDescent="0.25">
      <c r="A510" s="152" t="s">
        <v>1337</v>
      </c>
      <c r="B510" s="182">
        <v>5</v>
      </c>
      <c r="C510" s="182">
        <v>5</v>
      </c>
      <c r="D510" s="182">
        <v>0</v>
      </c>
      <c r="E510" s="183">
        <v>0</v>
      </c>
      <c r="F510" s="183">
        <v>5</v>
      </c>
    </row>
    <row r="511" spans="1:6" ht="15.6" customHeight="1" x14ac:dyDescent="0.25">
      <c r="A511" s="152" t="s">
        <v>718</v>
      </c>
      <c r="B511" s="182">
        <v>110396</v>
      </c>
      <c r="C511" s="182">
        <v>10053</v>
      </c>
      <c r="D511" s="182">
        <v>100343</v>
      </c>
      <c r="E511" s="183">
        <v>246</v>
      </c>
      <c r="F511" s="183">
        <v>110150</v>
      </c>
    </row>
    <row r="512" spans="1:6" ht="15.6" customHeight="1" x14ac:dyDescent="0.25">
      <c r="A512" s="152" t="s">
        <v>521</v>
      </c>
      <c r="B512" s="182">
        <v>618446</v>
      </c>
      <c r="C512" s="182">
        <v>31014</v>
      </c>
      <c r="D512" s="182">
        <v>587432</v>
      </c>
      <c r="E512" s="183">
        <v>339</v>
      </c>
      <c r="F512" s="183">
        <v>618107</v>
      </c>
    </row>
    <row r="513" spans="1:6" ht="15.6" customHeight="1" x14ac:dyDescent="0.25">
      <c r="A513" s="179" t="s">
        <v>516</v>
      </c>
      <c r="B513" s="182" t="s">
        <v>516</v>
      </c>
      <c r="C513" s="182" t="s">
        <v>516</v>
      </c>
      <c r="D513" s="182" t="s">
        <v>516</v>
      </c>
      <c r="E513" s="183" t="s">
        <v>516</v>
      </c>
      <c r="F513" s="183" t="s">
        <v>516</v>
      </c>
    </row>
    <row r="514" spans="1:6" ht="15.6" customHeight="1" x14ac:dyDescent="0.25">
      <c r="A514" s="178" t="s">
        <v>516</v>
      </c>
      <c r="B514" s="182" t="s">
        <v>516</v>
      </c>
      <c r="C514" s="182" t="s">
        <v>516</v>
      </c>
      <c r="D514" s="183" t="s">
        <v>516</v>
      </c>
      <c r="E514" s="183" t="s">
        <v>516</v>
      </c>
      <c r="F514" s="183" t="s">
        <v>516</v>
      </c>
    </row>
    <row r="515" spans="1:6" ht="15.6" customHeight="1" x14ac:dyDescent="0.25">
      <c r="A515" s="179" t="s">
        <v>568</v>
      </c>
      <c r="B515" s="180">
        <v>505709</v>
      </c>
      <c r="C515" s="180">
        <v>41012</v>
      </c>
      <c r="D515" s="180">
        <v>464697</v>
      </c>
      <c r="E515" s="181">
        <v>776</v>
      </c>
      <c r="F515" s="181">
        <v>504933</v>
      </c>
    </row>
    <row r="516" spans="1:6" ht="15.6" customHeight="1" x14ac:dyDescent="0.25">
      <c r="A516" s="152" t="s">
        <v>372</v>
      </c>
      <c r="B516" s="182">
        <v>7233</v>
      </c>
      <c r="C516" s="182">
        <v>796</v>
      </c>
      <c r="D516" s="182">
        <v>6437</v>
      </c>
      <c r="E516" s="183">
        <v>0</v>
      </c>
      <c r="F516" s="183">
        <v>7233</v>
      </c>
    </row>
    <row r="517" spans="1:6" ht="15.6" customHeight="1" x14ac:dyDescent="0.25">
      <c r="A517" s="152" t="s">
        <v>373</v>
      </c>
      <c r="B517" s="182">
        <v>15764</v>
      </c>
      <c r="C517" s="182">
        <v>853</v>
      </c>
      <c r="D517" s="182">
        <v>14911</v>
      </c>
      <c r="E517" s="183">
        <v>0</v>
      </c>
      <c r="F517" s="183">
        <v>15764</v>
      </c>
    </row>
    <row r="518" spans="1:6" ht="15.6" customHeight="1" x14ac:dyDescent="0.25">
      <c r="A518" s="152" t="s">
        <v>374</v>
      </c>
      <c r="B518" s="182">
        <v>2699</v>
      </c>
      <c r="C518" s="182">
        <v>28</v>
      </c>
      <c r="D518" s="182">
        <v>2671</v>
      </c>
      <c r="E518" s="183">
        <v>0</v>
      </c>
      <c r="F518" s="183">
        <v>2699</v>
      </c>
    </row>
    <row r="519" spans="1:6" ht="15.6" customHeight="1" x14ac:dyDescent="0.25">
      <c r="A519" s="152" t="s">
        <v>375</v>
      </c>
      <c r="B519" s="182">
        <v>1442</v>
      </c>
      <c r="C519" s="182">
        <v>102</v>
      </c>
      <c r="D519" s="182">
        <v>1340</v>
      </c>
      <c r="E519" s="183">
        <v>0</v>
      </c>
      <c r="F519" s="183">
        <v>1442</v>
      </c>
    </row>
    <row r="520" spans="1:6" ht="15.6" customHeight="1" x14ac:dyDescent="0.25">
      <c r="A520" s="152" t="s">
        <v>376</v>
      </c>
      <c r="B520" s="182">
        <v>1273</v>
      </c>
      <c r="C520" s="182">
        <v>135</v>
      </c>
      <c r="D520" s="182">
        <v>1138</v>
      </c>
      <c r="E520" s="183">
        <v>0</v>
      </c>
      <c r="F520" s="183">
        <v>1273</v>
      </c>
    </row>
    <row r="521" spans="1:6" ht="15.6" customHeight="1" x14ac:dyDescent="0.25">
      <c r="A521" s="152" t="s">
        <v>377</v>
      </c>
      <c r="B521" s="182">
        <v>15571</v>
      </c>
      <c r="C521" s="182">
        <v>2283</v>
      </c>
      <c r="D521" s="182">
        <v>13288</v>
      </c>
      <c r="E521" s="183">
        <v>0</v>
      </c>
      <c r="F521" s="183">
        <v>15571</v>
      </c>
    </row>
    <row r="522" spans="1:6" ht="15.6" customHeight="1" x14ac:dyDescent="0.25">
      <c r="A522" s="152" t="s">
        <v>143</v>
      </c>
      <c r="B522" s="182">
        <v>461727</v>
      </c>
      <c r="C522" s="182">
        <v>36815</v>
      </c>
      <c r="D522" s="182">
        <v>424912</v>
      </c>
      <c r="E522" s="183">
        <v>776</v>
      </c>
      <c r="F522" s="183">
        <v>460951</v>
      </c>
    </row>
    <row r="523" spans="1:6" ht="15.6" customHeight="1" x14ac:dyDescent="0.25">
      <c r="A523" s="184" t="s">
        <v>516</v>
      </c>
      <c r="B523" s="182" t="s">
        <v>516</v>
      </c>
      <c r="C523" s="182" t="s">
        <v>516</v>
      </c>
      <c r="D523" s="182" t="s">
        <v>516</v>
      </c>
      <c r="E523" s="183" t="s">
        <v>516</v>
      </c>
      <c r="F523" s="183" t="s">
        <v>516</v>
      </c>
    </row>
    <row r="524" spans="1:6" ht="15.6" customHeight="1" x14ac:dyDescent="0.25">
      <c r="A524" s="178" t="s">
        <v>516</v>
      </c>
      <c r="B524" s="182" t="s">
        <v>516</v>
      </c>
      <c r="C524" s="182" t="s">
        <v>516</v>
      </c>
      <c r="D524" s="183" t="s">
        <v>516</v>
      </c>
      <c r="E524" s="183" t="s">
        <v>516</v>
      </c>
      <c r="F524" s="183" t="s">
        <v>516</v>
      </c>
    </row>
    <row r="525" spans="1:6" ht="15.6" customHeight="1" x14ac:dyDescent="0.25">
      <c r="A525" s="179" t="s">
        <v>569</v>
      </c>
      <c r="B525" s="180">
        <v>962003</v>
      </c>
      <c r="C525" s="180">
        <v>45461</v>
      </c>
      <c r="D525" s="180">
        <v>916542</v>
      </c>
      <c r="E525" s="181">
        <v>1054</v>
      </c>
      <c r="F525" s="181">
        <v>960949</v>
      </c>
    </row>
    <row r="526" spans="1:6" ht="15.6" customHeight="1" x14ac:dyDescent="0.25">
      <c r="A526" s="152" t="s">
        <v>379</v>
      </c>
      <c r="B526" s="182">
        <v>3924</v>
      </c>
      <c r="C526" s="182">
        <v>55</v>
      </c>
      <c r="D526" s="182">
        <v>3869</v>
      </c>
      <c r="E526" s="183">
        <v>0</v>
      </c>
      <c r="F526" s="183">
        <v>3924</v>
      </c>
    </row>
    <row r="527" spans="1:6" ht="15.6" customHeight="1" x14ac:dyDescent="0.25">
      <c r="A527" s="152" t="s">
        <v>380</v>
      </c>
      <c r="B527" s="182">
        <v>1559</v>
      </c>
      <c r="C527" s="182">
        <v>-1</v>
      </c>
      <c r="D527" s="182">
        <v>1560</v>
      </c>
      <c r="E527" s="183">
        <v>0</v>
      </c>
      <c r="F527" s="183">
        <v>1559</v>
      </c>
    </row>
    <row r="528" spans="1:6" ht="15.6" customHeight="1" x14ac:dyDescent="0.25">
      <c r="A528" s="152" t="s">
        <v>381</v>
      </c>
      <c r="B528" s="182">
        <v>2071</v>
      </c>
      <c r="C528" s="182">
        <v>40</v>
      </c>
      <c r="D528" s="182">
        <v>2031</v>
      </c>
      <c r="E528" s="183">
        <v>0</v>
      </c>
      <c r="F528" s="183">
        <v>2071</v>
      </c>
    </row>
    <row r="529" spans="1:6" ht="15.6" customHeight="1" x14ac:dyDescent="0.25">
      <c r="A529" s="152" t="s">
        <v>382</v>
      </c>
      <c r="B529" s="182">
        <v>117</v>
      </c>
      <c r="C529" s="182">
        <v>8</v>
      </c>
      <c r="D529" s="182">
        <v>109</v>
      </c>
      <c r="E529" s="183">
        <v>0</v>
      </c>
      <c r="F529" s="183">
        <v>117</v>
      </c>
    </row>
    <row r="530" spans="1:6" ht="15.6" customHeight="1" x14ac:dyDescent="0.25">
      <c r="A530" s="152" t="s">
        <v>383</v>
      </c>
      <c r="B530" s="182">
        <v>113723</v>
      </c>
      <c r="C530" s="182">
        <v>6038</v>
      </c>
      <c r="D530" s="182">
        <v>107685</v>
      </c>
      <c r="E530" s="183">
        <v>0</v>
      </c>
      <c r="F530" s="183">
        <v>113723</v>
      </c>
    </row>
    <row r="531" spans="1:6" ht="15.6" customHeight="1" x14ac:dyDescent="0.25">
      <c r="A531" s="152" t="s">
        <v>384</v>
      </c>
      <c r="B531" s="182">
        <v>36265</v>
      </c>
      <c r="C531" s="182">
        <v>944</v>
      </c>
      <c r="D531" s="182">
        <v>35321</v>
      </c>
      <c r="E531" s="183">
        <v>5</v>
      </c>
      <c r="F531" s="183">
        <v>36260</v>
      </c>
    </row>
    <row r="532" spans="1:6" ht="15.6" customHeight="1" x14ac:dyDescent="0.25">
      <c r="A532" s="152" t="s">
        <v>385</v>
      </c>
      <c r="B532" s="182">
        <v>12400</v>
      </c>
      <c r="C532" s="182">
        <v>371</v>
      </c>
      <c r="D532" s="182">
        <v>12029</v>
      </c>
      <c r="E532" s="183">
        <v>0</v>
      </c>
      <c r="F532" s="183">
        <v>12400</v>
      </c>
    </row>
    <row r="533" spans="1:6" ht="15.6" customHeight="1" x14ac:dyDescent="0.25">
      <c r="A533" s="152" t="s">
        <v>386</v>
      </c>
      <c r="B533" s="182">
        <v>4380</v>
      </c>
      <c r="C533" s="182">
        <v>267</v>
      </c>
      <c r="D533" s="182">
        <v>4113</v>
      </c>
      <c r="E533" s="183">
        <v>0</v>
      </c>
      <c r="F533" s="183">
        <v>4380</v>
      </c>
    </row>
    <row r="534" spans="1:6" ht="15.6" customHeight="1" x14ac:dyDescent="0.25">
      <c r="A534" s="152" t="s">
        <v>387</v>
      </c>
      <c r="B534" s="182">
        <v>1452</v>
      </c>
      <c r="C534" s="182">
        <v>32</v>
      </c>
      <c r="D534" s="182">
        <v>1420</v>
      </c>
      <c r="E534" s="183">
        <v>0</v>
      </c>
      <c r="F534" s="183">
        <v>1452</v>
      </c>
    </row>
    <row r="535" spans="1:6" ht="15.6" customHeight="1" x14ac:dyDescent="0.25">
      <c r="A535" s="152" t="s">
        <v>388</v>
      </c>
      <c r="B535" s="182">
        <v>5082</v>
      </c>
      <c r="C535" s="182">
        <v>102</v>
      </c>
      <c r="D535" s="182">
        <v>4980</v>
      </c>
      <c r="E535" s="183">
        <v>0</v>
      </c>
      <c r="F535" s="183">
        <v>5082</v>
      </c>
    </row>
    <row r="536" spans="1:6" ht="15.6" customHeight="1" x14ac:dyDescent="0.25">
      <c r="A536" s="152" t="s">
        <v>389</v>
      </c>
      <c r="B536" s="182">
        <v>81966</v>
      </c>
      <c r="C536" s="182">
        <v>4318</v>
      </c>
      <c r="D536" s="182">
        <v>77648</v>
      </c>
      <c r="E536" s="183">
        <v>0</v>
      </c>
      <c r="F536" s="183">
        <v>81966</v>
      </c>
    </row>
    <row r="537" spans="1:6" ht="15.6" customHeight="1" x14ac:dyDescent="0.25">
      <c r="A537" s="152" t="s">
        <v>390</v>
      </c>
      <c r="B537" s="182">
        <v>4368</v>
      </c>
      <c r="C537" s="182">
        <v>105</v>
      </c>
      <c r="D537" s="182">
        <v>4263</v>
      </c>
      <c r="E537" s="183">
        <v>0</v>
      </c>
      <c r="F537" s="183">
        <v>4368</v>
      </c>
    </row>
    <row r="538" spans="1:6" ht="15.6" customHeight="1" x14ac:dyDescent="0.25">
      <c r="A538" s="152" t="s">
        <v>391</v>
      </c>
      <c r="B538" s="182">
        <v>1452</v>
      </c>
      <c r="C538" s="182">
        <v>35</v>
      </c>
      <c r="D538" s="182">
        <v>1417</v>
      </c>
      <c r="E538" s="183">
        <v>0</v>
      </c>
      <c r="F538" s="183">
        <v>1452</v>
      </c>
    </row>
    <row r="539" spans="1:6" ht="15.6" customHeight="1" x14ac:dyDescent="0.25">
      <c r="A539" s="152" t="s">
        <v>392</v>
      </c>
      <c r="B539" s="182">
        <v>14321</v>
      </c>
      <c r="C539" s="182">
        <v>730</v>
      </c>
      <c r="D539" s="182">
        <v>13591</v>
      </c>
      <c r="E539" s="183">
        <v>0</v>
      </c>
      <c r="F539" s="183">
        <v>14321</v>
      </c>
    </row>
    <row r="540" spans="1:6" ht="15.6" customHeight="1" x14ac:dyDescent="0.25">
      <c r="A540" s="152" t="s">
        <v>393</v>
      </c>
      <c r="B540" s="182">
        <v>52713</v>
      </c>
      <c r="C540" s="182">
        <v>3634</v>
      </c>
      <c r="D540" s="182">
        <v>49079</v>
      </c>
      <c r="E540" s="183">
        <v>0</v>
      </c>
      <c r="F540" s="183">
        <v>52713</v>
      </c>
    </row>
    <row r="541" spans="1:6" ht="15.6" customHeight="1" x14ac:dyDescent="0.25">
      <c r="A541" s="152" t="s">
        <v>394</v>
      </c>
      <c r="B541" s="182">
        <v>1463</v>
      </c>
      <c r="C541" s="182">
        <v>36</v>
      </c>
      <c r="D541" s="182">
        <v>1427</v>
      </c>
      <c r="E541" s="183">
        <v>0</v>
      </c>
      <c r="F541" s="183">
        <v>1463</v>
      </c>
    </row>
    <row r="542" spans="1:6" ht="15.6" customHeight="1" x14ac:dyDescent="0.25">
      <c r="A542" s="152" t="s">
        <v>395</v>
      </c>
      <c r="B542" s="182">
        <v>2201</v>
      </c>
      <c r="C542" s="182">
        <v>80</v>
      </c>
      <c r="D542" s="182">
        <v>2121</v>
      </c>
      <c r="E542" s="183">
        <v>0</v>
      </c>
      <c r="F542" s="183">
        <v>2201</v>
      </c>
    </row>
    <row r="543" spans="1:6" ht="15.6" customHeight="1" x14ac:dyDescent="0.25">
      <c r="A543" s="152" t="s">
        <v>396</v>
      </c>
      <c r="B543" s="182">
        <v>17343</v>
      </c>
      <c r="C543" s="182">
        <v>459</v>
      </c>
      <c r="D543" s="182">
        <v>16884</v>
      </c>
      <c r="E543" s="183">
        <v>6</v>
      </c>
      <c r="F543" s="183">
        <v>17337</v>
      </c>
    </row>
    <row r="544" spans="1:6" ht="15.6" customHeight="1" x14ac:dyDescent="0.25">
      <c r="A544" s="152" t="s">
        <v>397</v>
      </c>
      <c r="B544" s="182">
        <v>9488</v>
      </c>
      <c r="C544" s="182">
        <v>142</v>
      </c>
      <c r="D544" s="182">
        <v>9346</v>
      </c>
      <c r="E544" s="183">
        <v>0</v>
      </c>
      <c r="F544" s="183">
        <v>9488</v>
      </c>
    </row>
    <row r="545" spans="1:6" ht="15.6" customHeight="1" x14ac:dyDescent="0.25">
      <c r="A545" s="152" t="s">
        <v>398</v>
      </c>
      <c r="B545" s="182">
        <v>263768</v>
      </c>
      <c r="C545" s="182">
        <v>18999</v>
      </c>
      <c r="D545" s="182">
        <v>244769</v>
      </c>
      <c r="E545" s="183">
        <v>422</v>
      </c>
      <c r="F545" s="183">
        <v>263346</v>
      </c>
    </row>
    <row r="546" spans="1:6" ht="15.6" customHeight="1" x14ac:dyDescent="0.25">
      <c r="A546" s="152" t="s">
        <v>399</v>
      </c>
      <c r="B546" s="182">
        <v>18450</v>
      </c>
      <c r="C546" s="182">
        <v>1217</v>
      </c>
      <c r="D546" s="182">
        <v>17233</v>
      </c>
      <c r="E546" s="183">
        <v>0</v>
      </c>
      <c r="F546" s="183">
        <v>18450</v>
      </c>
    </row>
    <row r="547" spans="1:6" ht="15.6" customHeight="1" x14ac:dyDescent="0.25">
      <c r="A547" s="152" t="s">
        <v>400</v>
      </c>
      <c r="B547" s="182">
        <v>5074</v>
      </c>
      <c r="C547" s="182">
        <v>110</v>
      </c>
      <c r="D547" s="182">
        <v>4964</v>
      </c>
      <c r="E547" s="183">
        <v>0</v>
      </c>
      <c r="F547" s="183">
        <v>5074</v>
      </c>
    </row>
    <row r="548" spans="1:6" ht="15.6" customHeight="1" x14ac:dyDescent="0.25">
      <c r="A548" s="152" t="s">
        <v>401</v>
      </c>
      <c r="B548" s="182">
        <v>25093</v>
      </c>
      <c r="C548" s="182">
        <v>1609</v>
      </c>
      <c r="D548" s="182">
        <v>23484</v>
      </c>
      <c r="E548" s="183">
        <v>0</v>
      </c>
      <c r="F548" s="183">
        <v>25093</v>
      </c>
    </row>
    <row r="549" spans="1:6" ht="15.6" customHeight="1" x14ac:dyDescent="0.25">
      <c r="A549" s="152" t="s">
        <v>402</v>
      </c>
      <c r="B549" s="182">
        <v>6819</v>
      </c>
      <c r="C549" s="182">
        <v>114</v>
      </c>
      <c r="D549" s="182">
        <v>6705</v>
      </c>
      <c r="E549" s="183">
        <v>0</v>
      </c>
      <c r="F549" s="183">
        <v>6819</v>
      </c>
    </row>
    <row r="550" spans="1:6" ht="15.6" customHeight="1" x14ac:dyDescent="0.25">
      <c r="A550" s="152" t="s">
        <v>143</v>
      </c>
      <c r="B550" s="182">
        <v>276511</v>
      </c>
      <c r="C550" s="182">
        <v>6017</v>
      </c>
      <c r="D550" s="182">
        <v>270494</v>
      </c>
      <c r="E550" s="183">
        <v>621</v>
      </c>
      <c r="F550" s="183">
        <v>275890</v>
      </c>
    </row>
    <row r="551" spans="1:6" ht="15.6" customHeight="1" x14ac:dyDescent="0.25">
      <c r="A551" s="179" t="s">
        <v>516</v>
      </c>
      <c r="B551" s="182" t="s">
        <v>516</v>
      </c>
      <c r="C551" s="182" t="s">
        <v>516</v>
      </c>
      <c r="D551" s="182" t="s">
        <v>516</v>
      </c>
      <c r="E551" s="183" t="s">
        <v>516</v>
      </c>
      <c r="F551" s="183" t="s">
        <v>516</v>
      </c>
    </row>
    <row r="552" spans="1:6" ht="15.6" customHeight="1" x14ac:dyDescent="0.25">
      <c r="A552" s="178" t="s">
        <v>516</v>
      </c>
      <c r="B552" s="182" t="s">
        <v>516</v>
      </c>
      <c r="C552" s="182" t="s">
        <v>516</v>
      </c>
      <c r="D552" s="183" t="s">
        <v>516</v>
      </c>
      <c r="E552" s="183" t="s">
        <v>516</v>
      </c>
      <c r="F552" s="183" t="s">
        <v>516</v>
      </c>
    </row>
    <row r="553" spans="1:6" ht="15.6" customHeight="1" x14ac:dyDescent="0.25">
      <c r="A553" s="179" t="s">
        <v>570</v>
      </c>
      <c r="B553" s="180">
        <v>661645</v>
      </c>
      <c r="C553" s="180">
        <v>59550</v>
      </c>
      <c r="D553" s="180">
        <v>602095</v>
      </c>
      <c r="E553" s="181">
        <v>3128</v>
      </c>
      <c r="F553" s="181">
        <v>658517</v>
      </c>
    </row>
    <row r="554" spans="1:6" ht="15.6" customHeight="1" x14ac:dyDescent="0.25">
      <c r="A554" s="152" t="s">
        <v>404</v>
      </c>
      <c r="B554" s="182">
        <v>15999</v>
      </c>
      <c r="C554" s="182">
        <v>2492</v>
      </c>
      <c r="D554" s="182">
        <v>13507</v>
      </c>
      <c r="E554" s="183">
        <v>0</v>
      </c>
      <c r="F554" s="183">
        <v>15999</v>
      </c>
    </row>
    <row r="555" spans="1:6" ht="15.6" customHeight="1" x14ac:dyDescent="0.25">
      <c r="A555" s="152" t="s">
        <v>405</v>
      </c>
      <c r="B555" s="182">
        <v>19088</v>
      </c>
      <c r="C555" s="182">
        <v>1790</v>
      </c>
      <c r="D555" s="182">
        <v>17298</v>
      </c>
      <c r="E555" s="183">
        <v>183</v>
      </c>
      <c r="F555" s="183">
        <v>18905</v>
      </c>
    </row>
    <row r="556" spans="1:6" ht="15.6" customHeight="1" x14ac:dyDescent="0.25">
      <c r="A556" s="152" t="s">
        <v>406</v>
      </c>
      <c r="B556" s="182">
        <v>4946</v>
      </c>
      <c r="C556" s="182">
        <v>2058</v>
      </c>
      <c r="D556" s="182">
        <v>2888</v>
      </c>
      <c r="E556" s="183">
        <v>0</v>
      </c>
      <c r="F556" s="183">
        <v>4946</v>
      </c>
    </row>
    <row r="557" spans="1:6" ht="15.6" customHeight="1" x14ac:dyDescent="0.25">
      <c r="A557" s="152" t="s">
        <v>407</v>
      </c>
      <c r="B557" s="182">
        <v>4368</v>
      </c>
      <c r="C557" s="182">
        <v>651</v>
      </c>
      <c r="D557" s="182">
        <v>3717</v>
      </c>
      <c r="E557" s="183">
        <v>0</v>
      </c>
      <c r="F557" s="183">
        <v>4368</v>
      </c>
    </row>
    <row r="558" spans="1:6" ht="15.6" customHeight="1" x14ac:dyDescent="0.25">
      <c r="A558" s="152" t="s">
        <v>408</v>
      </c>
      <c r="B558" s="182">
        <v>2525</v>
      </c>
      <c r="C558" s="182">
        <v>270</v>
      </c>
      <c r="D558" s="182">
        <v>2255</v>
      </c>
      <c r="E558" s="183">
        <v>0</v>
      </c>
      <c r="F558" s="183">
        <v>2525</v>
      </c>
    </row>
    <row r="559" spans="1:6" ht="15.6" customHeight="1" x14ac:dyDescent="0.25">
      <c r="A559" s="152" t="s">
        <v>409</v>
      </c>
      <c r="B559" s="182">
        <v>5736</v>
      </c>
      <c r="C559" s="182">
        <v>110</v>
      </c>
      <c r="D559" s="182">
        <v>5626</v>
      </c>
      <c r="E559" s="183">
        <v>0</v>
      </c>
      <c r="F559" s="183">
        <v>5736</v>
      </c>
    </row>
    <row r="560" spans="1:6" ht="15.6" customHeight="1" x14ac:dyDescent="0.25">
      <c r="A560" s="152" t="s">
        <v>410</v>
      </c>
      <c r="B560" s="182">
        <v>3116</v>
      </c>
      <c r="C560" s="182">
        <v>124</v>
      </c>
      <c r="D560" s="182">
        <v>2992</v>
      </c>
      <c r="E560" s="183">
        <v>0</v>
      </c>
      <c r="F560" s="183">
        <v>3116</v>
      </c>
    </row>
    <row r="561" spans="1:6" ht="15.6" customHeight="1" x14ac:dyDescent="0.25">
      <c r="A561" s="152" t="s">
        <v>719</v>
      </c>
      <c r="B561" s="182">
        <v>23847</v>
      </c>
      <c r="C561" s="182">
        <v>3287</v>
      </c>
      <c r="D561" s="182">
        <v>20560</v>
      </c>
      <c r="E561" s="183">
        <v>0</v>
      </c>
      <c r="F561" s="183">
        <v>23847</v>
      </c>
    </row>
    <row r="562" spans="1:6" ht="15.6" customHeight="1" x14ac:dyDescent="0.25">
      <c r="A562" s="152" t="s">
        <v>412</v>
      </c>
      <c r="B562" s="182">
        <v>237</v>
      </c>
      <c r="C562" s="182">
        <v>7</v>
      </c>
      <c r="D562" s="182">
        <v>230</v>
      </c>
      <c r="E562" s="183">
        <v>0</v>
      </c>
      <c r="F562" s="183">
        <v>237</v>
      </c>
    </row>
    <row r="563" spans="1:6" ht="15.6" customHeight="1" x14ac:dyDescent="0.25">
      <c r="A563" s="152" t="s">
        <v>413</v>
      </c>
      <c r="B563" s="182">
        <v>255</v>
      </c>
      <c r="C563" s="182">
        <v>1</v>
      </c>
      <c r="D563" s="182">
        <v>254</v>
      </c>
      <c r="E563" s="183">
        <v>0</v>
      </c>
      <c r="F563" s="183">
        <v>255</v>
      </c>
    </row>
    <row r="564" spans="1:6" ht="15.6" customHeight="1" x14ac:dyDescent="0.25">
      <c r="A564" s="152" t="s">
        <v>414</v>
      </c>
      <c r="B564" s="182">
        <v>5903</v>
      </c>
      <c r="C564" s="182">
        <v>888</v>
      </c>
      <c r="D564" s="182">
        <v>5015</v>
      </c>
      <c r="E564" s="183">
        <v>0</v>
      </c>
      <c r="F564" s="183">
        <v>5903</v>
      </c>
    </row>
    <row r="565" spans="1:6" ht="15.6" customHeight="1" x14ac:dyDescent="0.25">
      <c r="A565" s="152" t="s">
        <v>415</v>
      </c>
      <c r="B565" s="182">
        <v>1334</v>
      </c>
      <c r="C565" s="182">
        <v>103</v>
      </c>
      <c r="D565" s="182">
        <v>1231</v>
      </c>
      <c r="E565" s="183">
        <v>0</v>
      </c>
      <c r="F565" s="183">
        <v>1334</v>
      </c>
    </row>
    <row r="566" spans="1:6" ht="15.6" customHeight="1" x14ac:dyDescent="0.25">
      <c r="A566" s="152" t="s">
        <v>416</v>
      </c>
      <c r="B566" s="182">
        <v>104185</v>
      </c>
      <c r="C566" s="182">
        <v>6763</v>
      </c>
      <c r="D566" s="182">
        <v>97422</v>
      </c>
      <c r="E566" s="183">
        <v>0</v>
      </c>
      <c r="F566" s="183">
        <v>104185</v>
      </c>
    </row>
    <row r="567" spans="1:6" ht="15.6" customHeight="1" x14ac:dyDescent="0.25">
      <c r="A567" s="152" t="s">
        <v>417</v>
      </c>
      <c r="B567" s="182">
        <v>15365</v>
      </c>
      <c r="C567" s="182">
        <v>1140</v>
      </c>
      <c r="D567" s="182">
        <v>14225</v>
      </c>
      <c r="E567" s="183">
        <v>0</v>
      </c>
      <c r="F567" s="183">
        <v>15365</v>
      </c>
    </row>
    <row r="568" spans="1:6" ht="15.6" customHeight="1" x14ac:dyDescent="0.25">
      <c r="A568" s="152" t="s">
        <v>418</v>
      </c>
      <c r="B568" s="182">
        <v>3851</v>
      </c>
      <c r="C568" s="182">
        <v>34</v>
      </c>
      <c r="D568" s="182">
        <v>3817</v>
      </c>
      <c r="E568" s="183">
        <v>0</v>
      </c>
      <c r="F568" s="183">
        <v>3851</v>
      </c>
    </row>
    <row r="569" spans="1:6" ht="15.6" customHeight="1" x14ac:dyDescent="0.25">
      <c r="A569" s="152" t="s">
        <v>419</v>
      </c>
      <c r="B569" s="182">
        <v>1793</v>
      </c>
      <c r="C569" s="182">
        <v>231</v>
      </c>
      <c r="D569" s="182">
        <v>1562</v>
      </c>
      <c r="E569" s="183">
        <v>0</v>
      </c>
      <c r="F569" s="183">
        <v>1793</v>
      </c>
    </row>
    <row r="570" spans="1:6" ht="15.6" customHeight="1" x14ac:dyDescent="0.25">
      <c r="A570" s="152" t="s">
        <v>420</v>
      </c>
      <c r="B570" s="182">
        <v>41134</v>
      </c>
      <c r="C570" s="182">
        <v>7260</v>
      </c>
      <c r="D570" s="182">
        <v>33874</v>
      </c>
      <c r="E570" s="183">
        <v>0</v>
      </c>
      <c r="F570" s="183">
        <v>41134</v>
      </c>
    </row>
    <row r="571" spans="1:6" ht="15.6" customHeight="1" x14ac:dyDescent="0.25">
      <c r="A571" s="152" t="s">
        <v>521</v>
      </c>
      <c r="B571" s="182">
        <v>407963</v>
      </c>
      <c r="C571" s="182">
        <v>32341</v>
      </c>
      <c r="D571" s="182">
        <v>375622</v>
      </c>
      <c r="E571" s="183">
        <v>2945</v>
      </c>
      <c r="F571" s="183">
        <v>405018</v>
      </c>
    </row>
    <row r="572" spans="1:6" ht="15.6" customHeight="1" x14ac:dyDescent="0.25">
      <c r="A572" s="184" t="s">
        <v>516</v>
      </c>
      <c r="B572" s="182" t="s">
        <v>516</v>
      </c>
      <c r="C572" s="182" t="s">
        <v>516</v>
      </c>
      <c r="D572" s="182" t="s">
        <v>516</v>
      </c>
      <c r="E572" s="183" t="s">
        <v>516</v>
      </c>
      <c r="F572" s="183" t="s">
        <v>516</v>
      </c>
    </row>
    <row r="573" spans="1:6" ht="15.6" customHeight="1" x14ac:dyDescent="0.25">
      <c r="A573" s="178" t="s">
        <v>516</v>
      </c>
      <c r="B573" s="182" t="s">
        <v>516</v>
      </c>
      <c r="C573" s="182" t="s">
        <v>516</v>
      </c>
      <c r="D573" s="183" t="s">
        <v>516</v>
      </c>
      <c r="E573" s="183" t="s">
        <v>516</v>
      </c>
      <c r="F573" s="183" t="s">
        <v>516</v>
      </c>
    </row>
    <row r="574" spans="1:6" ht="15.6" customHeight="1" x14ac:dyDescent="0.25">
      <c r="A574" s="179" t="s">
        <v>571</v>
      </c>
      <c r="B574" s="180">
        <v>73176</v>
      </c>
      <c r="C574" s="180">
        <v>-1188</v>
      </c>
      <c r="D574" s="180">
        <v>74364</v>
      </c>
      <c r="E574" s="181">
        <v>446</v>
      </c>
      <c r="F574" s="181">
        <v>72730</v>
      </c>
    </row>
    <row r="575" spans="1:6" ht="15.6" customHeight="1" x14ac:dyDescent="0.25">
      <c r="A575" s="152" t="s">
        <v>422</v>
      </c>
      <c r="B575" s="182">
        <v>1555</v>
      </c>
      <c r="C575" s="182">
        <v>-22</v>
      </c>
      <c r="D575" s="182">
        <v>1577</v>
      </c>
      <c r="E575" s="183">
        <v>0</v>
      </c>
      <c r="F575" s="183">
        <v>1555</v>
      </c>
    </row>
    <row r="576" spans="1:6" ht="15.6" customHeight="1" x14ac:dyDescent="0.25">
      <c r="A576" s="152" t="s">
        <v>423</v>
      </c>
      <c r="B576" s="182">
        <v>1344</v>
      </c>
      <c r="C576" s="182">
        <v>-59</v>
      </c>
      <c r="D576" s="182">
        <v>1403</v>
      </c>
      <c r="E576" s="183">
        <v>0</v>
      </c>
      <c r="F576" s="183">
        <v>1344</v>
      </c>
    </row>
    <row r="577" spans="1:6" ht="15.6" customHeight="1" x14ac:dyDescent="0.25">
      <c r="A577" s="152" t="s">
        <v>424</v>
      </c>
      <c r="B577" s="182">
        <v>10662</v>
      </c>
      <c r="C577" s="182">
        <v>104</v>
      </c>
      <c r="D577" s="182">
        <v>10558</v>
      </c>
      <c r="E577" s="183">
        <v>0</v>
      </c>
      <c r="F577" s="183">
        <v>10662</v>
      </c>
    </row>
    <row r="578" spans="1:6" ht="15.6" customHeight="1" x14ac:dyDescent="0.25">
      <c r="A578" s="152" t="s">
        <v>425</v>
      </c>
      <c r="B578" s="182">
        <v>873</v>
      </c>
      <c r="C578" s="182">
        <v>-39</v>
      </c>
      <c r="D578" s="182">
        <v>912</v>
      </c>
      <c r="E578" s="183">
        <v>0</v>
      </c>
      <c r="F578" s="183">
        <v>873</v>
      </c>
    </row>
    <row r="579" spans="1:6" ht="15.6" customHeight="1" x14ac:dyDescent="0.25">
      <c r="A579" s="152" t="s">
        <v>426</v>
      </c>
      <c r="B579" s="182">
        <v>717</v>
      </c>
      <c r="C579" s="182">
        <v>16</v>
      </c>
      <c r="D579" s="182">
        <v>701</v>
      </c>
      <c r="E579" s="183">
        <v>0</v>
      </c>
      <c r="F579" s="183">
        <v>717</v>
      </c>
    </row>
    <row r="580" spans="1:6" ht="15.6" customHeight="1" x14ac:dyDescent="0.25">
      <c r="A580" s="152" t="s">
        <v>143</v>
      </c>
      <c r="B580" s="182">
        <v>58025</v>
      </c>
      <c r="C580" s="182">
        <v>-1188</v>
      </c>
      <c r="D580" s="182">
        <v>59213</v>
      </c>
      <c r="E580" s="183">
        <v>446</v>
      </c>
      <c r="F580" s="183">
        <v>57579</v>
      </c>
    </row>
    <row r="581" spans="1:6" ht="15.6" customHeight="1" x14ac:dyDescent="0.25">
      <c r="A581" s="179" t="s">
        <v>516</v>
      </c>
      <c r="B581" s="182" t="s">
        <v>516</v>
      </c>
      <c r="C581" s="182" t="s">
        <v>516</v>
      </c>
      <c r="D581" s="182" t="s">
        <v>516</v>
      </c>
      <c r="E581" s="183" t="s">
        <v>516</v>
      </c>
      <c r="F581" s="183" t="s">
        <v>516</v>
      </c>
    </row>
    <row r="582" spans="1:6" ht="15.6" customHeight="1" x14ac:dyDescent="0.25">
      <c r="A582" s="178" t="s">
        <v>516</v>
      </c>
      <c r="B582" s="182" t="s">
        <v>516</v>
      </c>
      <c r="C582" s="182" t="s">
        <v>516</v>
      </c>
      <c r="D582" s="183" t="s">
        <v>516</v>
      </c>
      <c r="E582" s="183" t="s">
        <v>516</v>
      </c>
      <c r="F582" s="183" t="s">
        <v>516</v>
      </c>
    </row>
    <row r="583" spans="1:6" ht="15.6" customHeight="1" x14ac:dyDescent="0.25">
      <c r="A583" s="179" t="s">
        <v>572</v>
      </c>
      <c r="B583" s="180">
        <v>229715</v>
      </c>
      <c r="C583" s="180">
        <v>39676</v>
      </c>
      <c r="D583" s="180">
        <v>190039</v>
      </c>
      <c r="E583" s="181">
        <v>192</v>
      </c>
      <c r="F583" s="181">
        <v>229523</v>
      </c>
    </row>
    <row r="584" spans="1:6" ht="15.6" customHeight="1" x14ac:dyDescent="0.25">
      <c r="A584" s="152" t="s">
        <v>1338</v>
      </c>
      <c r="B584" s="182">
        <v>642</v>
      </c>
      <c r="C584" s="182">
        <v>62</v>
      </c>
      <c r="D584" s="182">
        <v>580</v>
      </c>
      <c r="E584" s="183">
        <v>0</v>
      </c>
      <c r="F584" s="183">
        <v>642</v>
      </c>
    </row>
    <row r="585" spans="1:6" ht="15.6" customHeight="1" x14ac:dyDescent="0.25">
      <c r="A585" s="152" t="s">
        <v>125</v>
      </c>
      <c r="B585" s="182">
        <v>2</v>
      </c>
      <c r="C585" s="182">
        <v>2</v>
      </c>
      <c r="D585" s="182">
        <v>0</v>
      </c>
      <c r="E585" s="183">
        <v>0</v>
      </c>
      <c r="F585" s="183">
        <v>2</v>
      </c>
    </row>
    <row r="586" spans="1:6" ht="15.6" customHeight="1" x14ac:dyDescent="0.25">
      <c r="A586" s="152" t="s">
        <v>428</v>
      </c>
      <c r="B586" s="182">
        <v>13862</v>
      </c>
      <c r="C586" s="182">
        <v>887</v>
      </c>
      <c r="D586" s="182">
        <v>12975</v>
      </c>
      <c r="E586" s="183">
        <v>0</v>
      </c>
      <c r="F586" s="183">
        <v>13862</v>
      </c>
    </row>
    <row r="587" spans="1:6" ht="15.6" customHeight="1" x14ac:dyDescent="0.25">
      <c r="A587" s="152" t="s">
        <v>429</v>
      </c>
      <c r="B587" s="182">
        <v>6633</v>
      </c>
      <c r="C587" s="182">
        <v>457</v>
      </c>
      <c r="D587" s="182">
        <v>6176</v>
      </c>
      <c r="E587" s="183">
        <v>0</v>
      </c>
      <c r="F587" s="183">
        <v>6633</v>
      </c>
    </row>
    <row r="588" spans="1:6" ht="15.6" customHeight="1" x14ac:dyDescent="0.25">
      <c r="A588" s="152" t="s">
        <v>143</v>
      </c>
      <c r="B588" s="182">
        <v>208576</v>
      </c>
      <c r="C588" s="182">
        <v>38268</v>
      </c>
      <c r="D588" s="182">
        <v>170308</v>
      </c>
      <c r="E588" s="183">
        <v>192</v>
      </c>
      <c r="F588" s="183">
        <v>208384</v>
      </c>
    </row>
    <row r="589" spans="1:6" ht="15.6" customHeight="1" x14ac:dyDescent="0.25">
      <c r="A589" s="184" t="s">
        <v>516</v>
      </c>
      <c r="B589" s="182" t="s">
        <v>516</v>
      </c>
      <c r="C589" s="182" t="s">
        <v>516</v>
      </c>
      <c r="D589" s="182" t="s">
        <v>516</v>
      </c>
      <c r="E589" s="183" t="s">
        <v>516</v>
      </c>
      <c r="F589" s="183" t="s">
        <v>516</v>
      </c>
    </row>
    <row r="590" spans="1:6" ht="15.6" customHeight="1" x14ac:dyDescent="0.25">
      <c r="A590" s="178" t="s">
        <v>516</v>
      </c>
      <c r="B590" s="182" t="s">
        <v>516</v>
      </c>
      <c r="C590" s="182" t="s">
        <v>516</v>
      </c>
      <c r="D590" s="183" t="s">
        <v>516</v>
      </c>
      <c r="E590" s="183" t="s">
        <v>516</v>
      </c>
      <c r="F590" s="183" t="s">
        <v>516</v>
      </c>
    </row>
    <row r="591" spans="1:6" ht="15.6" customHeight="1" x14ac:dyDescent="0.25">
      <c r="A591" s="156" t="s">
        <v>573</v>
      </c>
      <c r="B591" s="180">
        <v>297634</v>
      </c>
      <c r="C591" s="180">
        <v>19845</v>
      </c>
      <c r="D591" s="180">
        <v>277789</v>
      </c>
      <c r="E591" s="181">
        <v>125</v>
      </c>
      <c r="F591" s="181">
        <v>297509</v>
      </c>
    </row>
    <row r="592" spans="1:6" ht="15.6" customHeight="1" x14ac:dyDescent="0.25">
      <c r="A592" s="152" t="s">
        <v>431</v>
      </c>
      <c r="B592" s="182">
        <v>43409</v>
      </c>
      <c r="C592" s="182">
        <v>1819</v>
      </c>
      <c r="D592" s="182">
        <v>41590</v>
      </c>
      <c r="E592" s="183">
        <v>32</v>
      </c>
      <c r="F592" s="183">
        <v>43377</v>
      </c>
    </row>
    <row r="593" spans="1:6" ht="15.6" customHeight="1" x14ac:dyDescent="0.25">
      <c r="A593" s="152" t="s">
        <v>432</v>
      </c>
      <c r="B593" s="182">
        <v>181284</v>
      </c>
      <c r="C593" s="182">
        <v>16681</v>
      </c>
      <c r="D593" s="182">
        <v>164603</v>
      </c>
      <c r="E593" s="183">
        <v>6</v>
      </c>
      <c r="F593" s="183">
        <v>181278</v>
      </c>
    </row>
    <row r="594" spans="1:6" ht="15.6" customHeight="1" x14ac:dyDescent="0.25">
      <c r="A594" s="152" t="s">
        <v>433</v>
      </c>
      <c r="B594" s="182">
        <v>643</v>
      </c>
      <c r="C594" s="182">
        <v>53</v>
      </c>
      <c r="D594" s="182">
        <v>590</v>
      </c>
      <c r="E594" s="183">
        <v>0</v>
      </c>
      <c r="F594" s="183">
        <v>643</v>
      </c>
    </row>
    <row r="595" spans="1:6" ht="15.6" customHeight="1" x14ac:dyDescent="0.25">
      <c r="A595" s="152" t="s">
        <v>143</v>
      </c>
      <c r="B595" s="182">
        <v>72298</v>
      </c>
      <c r="C595" s="182">
        <v>1292</v>
      </c>
      <c r="D595" s="182">
        <v>71006</v>
      </c>
      <c r="E595" s="183">
        <v>87</v>
      </c>
      <c r="F595" s="183">
        <v>72211</v>
      </c>
    </row>
    <row r="596" spans="1:6" ht="15.6" customHeight="1" x14ac:dyDescent="0.25">
      <c r="A596" s="156" t="s">
        <v>516</v>
      </c>
      <c r="B596" s="182" t="s">
        <v>516</v>
      </c>
      <c r="C596" s="182" t="s">
        <v>516</v>
      </c>
      <c r="D596" s="182" t="s">
        <v>516</v>
      </c>
      <c r="E596" s="183" t="s">
        <v>516</v>
      </c>
      <c r="F596" s="183" t="s">
        <v>516</v>
      </c>
    </row>
    <row r="597" spans="1:6" ht="15.6" customHeight="1" x14ac:dyDescent="0.25">
      <c r="A597" s="178" t="s">
        <v>516</v>
      </c>
      <c r="B597" s="182" t="s">
        <v>516</v>
      </c>
      <c r="C597" s="182" t="s">
        <v>516</v>
      </c>
      <c r="D597" s="183" t="s">
        <v>516</v>
      </c>
      <c r="E597" s="183" t="s">
        <v>516</v>
      </c>
      <c r="F597" s="183" t="s">
        <v>516</v>
      </c>
    </row>
    <row r="598" spans="1:6" ht="15.6" customHeight="1" x14ac:dyDescent="0.25">
      <c r="A598" s="179" t="s">
        <v>574</v>
      </c>
      <c r="B598" s="180">
        <v>170835</v>
      </c>
      <c r="C598" s="180">
        <v>19463</v>
      </c>
      <c r="D598" s="180">
        <v>151372</v>
      </c>
      <c r="E598" s="181">
        <v>4867</v>
      </c>
      <c r="F598" s="181">
        <v>165968</v>
      </c>
    </row>
    <row r="599" spans="1:6" ht="15.6" customHeight="1" x14ac:dyDescent="0.25">
      <c r="A599" s="152" t="s">
        <v>435</v>
      </c>
      <c r="B599" s="182">
        <v>5838</v>
      </c>
      <c r="C599" s="182">
        <v>75</v>
      </c>
      <c r="D599" s="182">
        <v>5763</v>
      </c>
      <c r="E599" s="183">
        <v>0</v>
      </c>
      <c r="F599" s="183">
        <v>5838</v>
      </c>
    </row>
    <row r="600" spans="1:6" ht="15.6" customHeight="1" x14ac:dyDescent="0.25">
      <c r="A600" s="152" t="s">
        <v>436</v>
      </c>
      <c r="B600" s="182">
        <v>533</v>
      </c>
      <c r="C600" s="182">
        <v>0</v>
      </c>
      <c r="D600" s="182">
        <v>533</v>
      </c>
      <c r="E600" s="183">
        <v>0</v>
      </c>
      <c r="F600" s="183">
        <v>533</v>
      </c>
    </row>
    <row r="601" spans="1:6" ht="15.6" customHeight="1" x14ac:dyDescent="0.25">
      <c r="A601" s="152" t="s">
        <v>437</v>
      </c>
      <c r="B601" s="182">
        <v>10130</v>
      </c>
      <c r="C601" s="182">
        <v>1304</v>
      </c>
      <c r="D601" s="182">
        <v>8826</v>
      </c>
      <c r="E601" s="183">
        <v>78</v>
      </c>
      <c r="F601" s="183">
        <v>10052</v>
      </c>
    </row>
    <row r="602" spans="1:6" ht="15.6" customHeight="1" x14ac:dyDescent="0.25">
      <c r="A602" s="152" t="s">
        <v>143</v>
      </c>
      <c r="B602" s="182">
        <v>154334</v>
      </c>
      <c r="C602" s="182">
        <v>18084</v>
      </c>
      <c r="D602" s="182">
        <v>136250</v>
      </c>
      <c r="E602" s="183">
        <v>4789</v>
      </c>
      <c r="F602" s="183">
        <v>149545</v>
      </c>
    </row>
    <row r="603" spans="1:6" ht="15.6" customHeight="1" x14ac:dyDescent="0.25">
      <c r="A603" s="184" t="s">
        <v>516</v>
      </c>
      <c r="B603" s="182" t="s">
        <v>516</v>
      </c>
      <c r="C603" s="182" t="s">
        <v>516</v>
      </c>
      <c r="D603" s="182" t="s">
        <v>516</v>
      </c>
      <c r="E603" s="183" t="s">
        <v>516</v>
      </c>
      <c r="F603" s="183" t="s">
        <v>516</v>
      </c>
    </row>
    <row r="604" spans="1:6" ht="15.6" customHeight="1" x14ac:dyDescent="0.25">
      <c r="A604" s="178" t="s">
        <v>516</v>
      </c>
      <c r="B604" s="182" t="s">
        <v>516</v>
      </c>
      <c r="C604" s="182" t="s">
        <v>516</v>
      </c>
      <c r="D604" s="183" t="s">
        <v>516</v>
      </c>
      <c r="E604" s="183" t="s">
        <v>516</v>
      </c>
      <c r="F604" s="183" t="s">
        <v>516</v>
      </c>
    </row>
    <row r="605" spans="1:6" ht="15.6" customHeight="1" x14ac:dyDescent="0.25">
      <c r="A605" s="179" t="s">
        <v>575</v>
      </c>
      <c r="B605" s="180">
        <v>407260</v>
      </c>
      <c r="C605" s="180">
        <v>27812</v>
      </c>
      <c r="D605" s="180">
        <v>379448</v>
      </c>
      <c r="E605" s="181">
        <v>6</v>
      </c>
      <c r="F605" s="181">
        <v>407254</v>
      </c>
    </row>
    <row r="606" spans="1:6" ht="15.6" customHeight="1" x14ac:dyDescent="0.25">
      <c r="A606" s="152" t="s">
        <v>242</v>
      </c>
      <c r="B606" s="182">
        <v>4523</v>
      </c>
      <c r="C606" s="182">
        <v>33</v>
      </c>
      <c r="D606" s="182">
        <v>4490</v>
      </c>
      <c r="E606" s="183">
        <v>0</v>
      </c>
      <c r="F606" s="183">
        <v>4523</v>
      </c>
    </row>
    <row r="607" spans="1:6" ht="15.6" customHeight="1" x14ac:dyDescent="0.25">
      <c r="A607" s="152" t="s">
        <v>439</v>
      </c>
      <c r="B607" s="182">
        <v>67196</v>
      </c>
      <c r="C607" s="182">
        <v>9839</v>
      </c>
      <c r="D607" s="182">
        <v>57357</v>
      </c>
      <c r="E607" s="183">
        <v>0</v>
      </c>
      <c r="F607" s="183">
        <v>67196</v>
      </c>
    </row>
    <row r="608" spans="1:6" ht="15.6" customHeight="1" x14ac:dyDescent="0.25">
      <c r="A608" s="152" t="s">
        <v>440</v>
      </c>
      <c r="B608" s="182">
        <v>54641</v>
      </c>
      <c r="C608" s="182">
        <v>2724</v>
      </c>
      <c r="D608" s="182">
        <v>51917</v>
      </c>
      <c r="E608" s="183">
        <v>6</v>
      </c>
      <c r="F608" s="183">
        <v>54635</v>
      </c>
    </row>
    <row r="609" spans="1:6" ht="15.6" customHeight="1" x14ac:dyDescent="0.25">
      <c r="A609" s="152" t="s">
        <v>441</v>
      </c>
      <c r="B609" s="182">
        <v>22306</v>
      </c>
      <c r="C609" s="182">
        <v>1558</v>
      </c>
      <c r="D609" s="182">
        <v>20748</v>
      </c>
      <c r="E609" s="183">
        <v>0</v>
      </c>
      <c r="F609" s="183">
        <v>22306</v>
      </c>
    </row>
    <row r="610" spans="1:6" ht="15.6" customHeight="1" x14ac:dyDescent="0.25">
      <c r="A610" s="152" t="s">
        <v>143</v>
      </c>
      <c r="B610" s="182">
        <v>258594</v>
      </c>
      <c r="C610" s="182">
        <v>13658</v>
      </c>
      <c r="D610" s="182">
        <v>244936</v>
      </c>
      <c r="E610" s="187">
        <v>0</v>
      </c>
      <c r="F610" s="187">
        <v>258594</v>
      </c>
    </row>
    <row r="611" spans="1:6" ht="15.6" customHeight="1" x14ac:dyDescent="0.25">
      <c r="A611" s="178" t="s">
        <v>516</v>
      </c>
      <c r="B611" s="182" t="s">
        <v>516</v>
      </c>
      <c r="C611" s="182" t="s">
        <v>516</v>
      </c>
      <c r="D611" s="182" t="s">
        <v>516</v>
      </c>
      <c r="E611" s="183" t="s">
        <v>516</v>
      </c>
      <c r="F611" s="183" t="s">
        <v>516</v>
      </c>
    </row>
    <row r="612" spans="1:6" ht="15.6" customHeight="1" x14ac:dyDescent="0.25">
      <c r="A612" s="178" t="s">
        <v>516</v>
      </c>
      <c r="B612" s="182" t="s">
        <v>516</v>
      </c>
      <c r="C612" s="182" t="s">
        <v>516</v>
      </c>
      <c r="D612" s="183" t="s">
        <v>516</v>
      </c>
      <c r="E612" s="183" t="s">
        <v>516</v>
      </c>
      <c r="F612" s="183" t="s">
        <v>516</v>
      </c>
    </row>
    <row r="613" spans="1:6" ht="15.6" customHeight="1" x14ac:dyDescent="0.25">
      <c r="A613" s="179" t="s">
        <v>576</v>
      </c>
      <c r="B613" s="180">
        <v>454757</v>
      </c>
      <c r="C613" s="180">
        <v>32039</v>
      </c>
      <c r="D613" s="180">
        <v>422718</v>
      </c>
      <c r="E613" s="181">
        <v>122</v>
      </c>
      <c r="F613" s="181">
        <v>454635</v>
      </c>
    </row>
    <row r="614" spans="1:6" ht="15.6" customHeight="1" x14ac:dyDescent="0.25">
      <c r="A614" s="152" t="s">
        <v>443</v>
      </c>
      <c r="B614" s="182">
        <v>44482</v>
      </c>
      <c r="C614" s="182">
        <v>2986</v>
      </c>
      <c r="D614" s="182">
        <v>41496</v>
      </c>
      <c r="E614" s="183">
        <v>0</v>
      </c>
      <c r="F614" s="183">
        <v>44482</v>
      </c>
    </row>
    <row r="615" spans="1:6" ht="15.6" customHeight="1" x14ac:dyDescent="0.25">
      <c r="A615" s="152" t="s">
        <v>444</v>
      </c>
      <c r="B615" s="182">
        <v>28548</v>
      </c>
      <c r="C615" s="182">
        <v>2307</v>
      </c>
      <c r="D615" s="182">
        <v>26241</v>
      </c>
      <c r="E615" s="183">
        <v>6</v>
      </c>
      <c r="F615" s="183">
        <v>28542</v>
      </c>
    </row>
    <row r="616" spans="1:6" ht="15.6" customHeight="1" x14ac:dyDescent="0.25">
      <c r="A616" s="152" t="s">
        <v>445</v>
      </c>
      <c r="B616" s="182">
        <v>16538</v>
      </c>
      <c r="C616" s="182">
        <v>2716</v>
      </c>
      <c r="D616" s="182">
        <v>13822</v>
      </c>
      <c r="E616" s="183">
        <v>0</v>
      </c>
      <c r="F616" s="183">
        <v>16538</v>
      </c>
    </row>
    <row r="617" spans="1:6" ht="15.6" customHeight="1" x14ac:dyDescent="0.25">
      <c r="A617" s="152" t="s">
        <v>446</v>
      </c>
      <c r="B617" s="182">
        <v>15156</v>
      </c>
      <c r="C617" s="182">
        <v>1499</v>
      </c>
      <c r="D617" s="182">
        <v>13657</v>
      </c>
      <c r="E617" s="183">
        <v>0</v>
      </c>
      <c r="F617" s="183">
        <v>15156</v>
      </c>
    </row>
    <row r="618" spans="1:6" ht="15.6" customHeight="1" x14ac:dyDescent="0.25">
      <c r="A618" s="152" t="s">
        <v>447</v>
      </c>
      <c r="B618" s="182">
        <v>37701</v>
      </c>
      <c r="C618" s="182">
        <v>4359</v>
      </c>
      <c r="D618" s="182">
        <v>33342</v>
      </c>
      <c r="E618" s="183">
        <v>0</v>
      </c>
      <c r="F618" s="183">
        <v>37701</v>
      </c>
    </row>
    <row r="619" spans="1:6" ht="15.6" customHeight="1" x14ac:dyDescent="0.25">
      <c r="A619" s="152" t="s">
        <v>448</v>
      </c>
      <c r="B619" s="182">
        <v>57839</v>
      </c>
      <c r="C619" s="182">
        <v>4269</v>
      </c>
      <c r="D619" s="182">
        <v>53570</v>
      </c>
      <c r="E619" s="183">
        <v>24</v>
      </c>
      <c r="F619" s="183">
        <v>57815</v>
      </c>
    </row>
    <row r="620" spans="1:6" ht="15.6" customHeight="1" x14ac:dyDescent="0.25">
      <c r="A620" s="152" t="s">
        <v>449</v>
      </c>
      <c r="B620" s="182">
        <v>36654</v>
      </c>
      <c r="C620" s="182">
        <v>3372</v>
      </c>
      <c r="D620" s="182">
        <v>33282</v>
      </c>
      <c r="E620" s="183">
        <v>0</v>
      </c>
      <c r="F620" s="183">
        <v>36654</v>
      </c>
    </row>
    <row r="621" spans="1:6" ht="15.6" customHeight="1" x14ac:dyDescent="0.25">
      <c r="A621" s="152" t="s">
        <v>143</v>
      </c>
      <c r="B621" s="182">
        <v>217839</v>
      </c>
      <c r="C621" s="182">
        <v>10531</v>
      </c>
      <c r="D621" s="182">
        <v>207308</v>
      </c>
      <c r="E621" s="183">
        <v>92</v>
      </c>
      <c r="F621" s="183">
        <v>217747</v>
      </c>
    </row>
    <row r="622" spans="1:6" ht="15.6" customHeight="1" x14ac:dyDescent="0.25">
      <c r="A622" s="184" t="s">
        <v>516</v>
      </c>
      <c r="B622" s="182" t="s">
        <v>516</v>
      </c>
      <c r="C622" s="182" t="s">
        <v>516</v>
      </c>
      <c r="D622" s="182" t="s">
        <v>516</v>
      </c>
      <c r="E622" s="183" t="s">
        <v>516</v>
      </c>
      <c r="F622" s="183" t="s">
        <v>516</v>
      </c>
    </row>
    <row r="623" spans="1:6" ht="15.6" customHeight="1" x14ac:dyDescent="0.25">
      <c r="A623" s="178" t="s">
        <v>516</v>
      </c>
      <c r="B623" s="182" t="s">
        <v>516</v>
      </c>
      <c r="C623" s="182" t="s">
        <v>516</v>
      </c>
      <c r="D623" s="183" t="s">
        <v>516</v>
      </c>
      <c r="E623" s="183" t="s">
        <v>516</v>
      </c>
      <c r="F623" s="183" t="s">
        <v>516</v>
      </c>
    </row>
    <row r="624" spans="1:6" ht="15.6" customHeight="1" x14ac:dyDescent="0.25">
      <c r="A624" s="179" t="s">
        <v>577</v>
      </c>
      <c r="B624" s="180">
        <v>120700</v>
      </c>
      <c r="C624" s="180">
        <v>27280</v>
      </c>
      <c r="D624" s="180">
        <v>93420</v>
      </c>
      <c r="E624" s="181">
        <v>8097</v>
      </c>
      <c r="F624" s="181">
        <v>112603</v>
      </c>
    </row>
    <row r="625" spans="1:6" ht="15.6" customHeight="1" x14ac:dyDescent="0.25">
      <c r="A625" s="152" t="s">
        <v>451</v>
      </c>
      <c r="B625" s="182">
        <v>2492</v>
      </c>
      <c r="C625" s="182">
        <v>74</v>
      </c>
      <c r="D625" s="182">
        <v>2418</v>
      </c>
      <c r="E625" s="183">
        <v>0</v>
      </c>
      <c r="F625" s="183">
        <v>2492</v>
      </c>
    </row>
    <row r="626" spans="1:6" ht="15.6" customHeight="1" x14ac:dyDescent="0.25">
      <c r="A626" s="152" t="s">
        <v>452</v>
      </c>
      <c r="B626" s="182">
        <v>1072</v>
      </c>
      <c r="C626" s="182">
        <v>84</v>
      </c>
      <c r="D626" s="182">
        <v>988</v>
      </c>
      <c r="E626" s="183">
        <v>0</v>
      </c>
      <c r="F626" s="183">
        <v>1072</v>
      </c>
    </row>
    <row r="627" spans="1:6" ht="15.6" customHeight="1" x14ac:dyDescent="0.25">
      <c r="A627" s="152" t="s">
        <v>453</v>
      </c>
      <c r="B627" s="182">
        <v>719</v>
      </c>
      <c r="C627" s="182">
        <v>16</v>
      </c>
      <c r="D627" s="182">
        <v>703</v>
      </c>
      <c r="E627" s="183">
        <v>0</v>
      </c>
      <c r="F627" s="183">
        <v>719</v>
      </c>
    </row>
    <row r="628" spans="1:6" ht="15.6" customHeight="1" x14ac:dyDescent="0.25">
      <c r="A628" s="152" t="s">
        <v>454</v>
      </c>
      <c r="B628" s="182">
        <v>805</v>
      </c>
      <c r="C628" s="182">
        <v>20</v>
      </c>
      <c r="D628" s="182">
        <v>785</v>
      </c>
      <c r="E628" s="183">
        <v>0</v>
      </c>
      <c r="F628" s="183">
        <v>805</v>
      </c>
    </row>
    <row r="629" spans="1:6" ht="15.6" customHeight="1" x14ac:dyDescent="0.25">
      <c r="A629" s="152" t="s">
        <v>455</v>
      </c>
      <c r="B629" s="182">
        <v>8454</v>
      </c>
      <c r="C629" s="182">
        <v>1745</v>
      </c>
      <c r="D629" s="182">
        <v>6709</v>
      </c>
      <c r="E629" s="183">
        <v>0</v>
      </c>
      <c r="F629" s="183">
        <v>8454</v>
      </c>
    </row>
    <row r="630" spans="1:6" ht="15.6" customHeight="1" x14ac:dyDescent="0.25">
      <c r="A630" s="152" t="s">
        <v>143</v>
      </c>
      <c r="B630" s="182">
        <v>107158</v>
      </c>
      <c r="C630" s="182">
        <v>25341</v>
      </c>
      <c r="D630" s="182">
        <v>81817</v>
      </c>
      <c r="E630" s="183">
        <v>8097</v>
      </c>
      <c r="F630" s="183">
        <v>99061</v>
      </c>
    </row>
    <row r="631" spans="1:6" ht="15.6" customHeight="1" x14ac:dyDescent="0.25">
      <c r="A631" s="179" t="s">
        <v>516</v>
      </c>
      <c r="B631" s="182" t="s">
        <v>516</v>
      </c>
      <c r="C631" s="182" t="s">
        <v>516</v>
      </c>
      <c r="D631" s="182" t="s">
        <v>516</v>
      </c>
      <c r="E631" s="183" t="s">
        <v>516</v>
      </c>
      <c r="F631" s="183" t="s">
        <v>516</v>
      </c>
    </row>
    <row r="632" spans="1:6" ht="15.6" customHeight="1" x14ac:dyDescent="0.25">
      <c r="A632" s="178" t="s">
        <v>516</v>
      </c>
      <c r="B632" s="182" t="s">
        <v>516</v>
      </c>
      <c r="C632" s="182" t="s">
        <v>516</v>
      </c>
      <c r="D632" s="183" t="s">
        <v>516</v>
      </c>
      <c r="E632" s="183" t="s">
        <v>516</v>
      </c>
      <c r="F632" s="183" t="s">
        <v>516</v>
      </c>
    </row>
    <row r="633" spans="1:6" ht="15.6" customHeight="1" x14ac:dyDescent="0.25">
      <c r="A633" s="179" t="s">
        <v>578</v>
      </c>
      <c r="B633" s="180">
        <v>44690</v>
      </c>
      <c r="C633" s="180">
        <v>3139</v>
      </c>
      <c r="D633" s="180">
        <v>41551</v>
      </c>
      <c r="E633" s="181">
        <v>2593</v>
      </c>
      <c r="F633" s="181">
        <v>42097</v>
      </c>
    </row>
    <row r="634" spans="1:6" ht="15.6" customHeight="1" x14ac:dyDescent="0.25">
      <c r="A634" s="152" t="s">
        <v>457</v>
      </c>
      <c r="B634" s="182">
        <v>691</v>
      </c>
      <c r="C634" s="182">
        <v>-21</v>
      </c>
      <c r="D634" s="182">
        <v>712</v>
      </c>
      <c r="E634" s="183">
        <v>0</v>
      </c>
      <c r="F634" s="183">
        <v>691</v>
      </c>
    </row>
    <row r="635" spans="1:6" ht="15.6" customHeight="1" x14ac:dyDescent="0.25">
      <c r="A635" s="152" t="s">
        <v>458</v>
      </c>
      <c r="B635" s="182">
        <v>6860</v>
      </c>
      <c r="C635" s="182">
        <v>10</v>
      </c>
      <c r="D635" s="182">
        <v>6850</v>
      </c>
      <c r="E635" s="183">
        <v>0</v>
      </c>
      <c r="F635" s="183">
        <v>6860</v>
      </c>
    </row>
    <row r="636" spans="1:6" ht="15.6" customHeight="1" x14ac:dyDescent="0.25">
      <c r="A636" s="152" t="s">
        <v>143</v>
      </c>
      <c r="B636" s="182">
        <v>37139</v>
      </c>
      <c r="C636" s="182">
        <v>3150</v>
      </c>
      <c r="D636" s="182">
        <v>33989</v>
      </c>
      <c r="E636" s="183">
        <v>2593</v>
      </c>
      <c r="F636" s="183">
        <v>34546</v>
      </c>
    </row>
    <row r="637" spans="1:6" ht="15.6" customHeight="1" x14ac:dyDescent="0.25">
      <c r="A637" s="184" t="s">
        <v>516</v>
      </c>
      <c r="B637" s="182" t="s">
        <v>516</v>
      </c>
      <c r="C637" s="182" t="s">
        <v>516</v>
      </c>
      <c r="D637" s="182" t="s">
        <v>516</v>
      </c>
      <c r="E637" s="183" t="s">
        <v>516</v>
      </c>
      <c r="F637" s="183" t="s">
        <v>516</v>
      </c>
    </row>
    <row r="638" spans="1:6" ht="15.6" customHeight="1" x14ac:dyDescent="0.25">
      <c r="A638" s="178" t="s">
        <v>516</v>
      </c>
      <c r="B638" s="182" t="s">
        <v>516</v>
      </c>
      <c r="C638" s="182" t="s">
        <v>516</v>
      </c>
      <c r="D638" s="183" t="s">
        <v>516</v>
      </c>
      <c r="E638" s="183" t="s">
        <v>516</v>
      </c>
      <c r="F638" s="183" t="s">
        <v>516</v>
      </c>
    </row>
    <row r="639" spans="1:6" ht="15.6" customHeight="1" x14ac:dyDescent="0.25">
      <c r="A639" s="179" t="s">
        <v>579</v>
      </c>
      <c r="B639" s="180">
        <v>22295</v>
      </c>
      <c r="C639" s="180">
        <v>-275</v>
      </c>
      <c r="D639" s="180">
        <v>22570</v>
      </c>
      <c r="E639" s="181">
        <v>2429</v>
      </c>
      <c r="F639" s="181">
        <v>19866</v>
      </c>
    </row>
    <row r="640" spans="1:6" ht="15.6" customHeight="1" x14ac:dyDescent="0.25">
      <c r="A640" s="152" t="s">
        <v>460</v>
      </c>
      <c r="B640" s="182">
        <v>6954</v>
      </c>
      <c r="C640" s="182">
        <v>-63</v>
      </c>
      <c r="D640" s="182">
        <v>7017</v>
      </c>
      <c r="E640" s="183">
        <v>0</v>
      </c>
      <c r="F640" s="183">
        <v>6954</v>
      </c>
    </row>
    <row r="641" spans="1:6" ht="15.6" customHeight="1" x14ac:dyDescent="0.25">
      <c r="A641" s="152" t="s">
        <v>143</v>
      </c>
      <c r="B641" s="182">
        <v>15341</v>
      </c>
      <c r="C641" s="182">
        <v>-212</v>
      </c>
      <c r="D641" s="182">
        <v>15553</v>
      </c>
      <c r="E641" s="183">
        <v>2429</v>
      </c>
      <c r="F641" s="183">
        <v>12912</v>
      </c>
    </row>
    <row r="642" spans="1:6" ht="15.6" customHeight="1" x14ac:dyDescent="0.25">
      <c r="A642" s="184" t="s">
        <v>516</v>
      </c>
      <c r="B642" s="182" t="s">
        <v>516</v>
      </c>
      <c r="C642" s="182" t="s">
        <v>516</v>
      </c>
      <c r="D642" s="182" t="s">
        <v>516</v>
      </c>
      <c r="E642" s="183" t="s">
        <v>516</v>
      </c>
      <c r="F642" s="183" t="s">
        <v>516</v>
      </c>
    </row>
    <row r="643" spans="1:6" ht="15.6" customHeight="1" x14ac:dyDescent="0.25">
      <c r="A643" s="178" t="s">
        <v>516</v>
      </c>
      <c r="B643" s="182" t="s">
        <v>516</v>
      </c>
      <c r="C643" s="182" t="s">
        <v>516</v>
      </c>
      <c r="D643" s="183" t="s">
        <v>516</v>
      </c>
      <c r="E643" s="183" t="s">
        <v>516</v>
      </c>
      <c r="F643" s="183" t="s">
        <v>516</v>
      </c>
    </row>
    <row r="644" spans="1:6" ht="15.6" customHeight="1" x14ac:dyDescent="0.25">
      <c r="A644" s="179" t="s">
        <v>580</v>
      </c>
      <c r="B644" s="180">
        <v>15947</v>
      </c>
      <c r="C644" s="180">
        <v>412</v>
      </c>
      <c r="D644" s="180">
        <v>15535</v>
      </c>
      <c r="E644" s="181">
        <v>5212</v>
      </c>
      <c r="F644" s="181">
        <v>10735</v>
      </c>
    </row>
    <row r="645" spans="1:6" ht="15.6" customHeight="1" x14ac:dyDescent="0.25">
      <c r="A645" s="152" t="s">
        <v>462</v>
      </c>
      <c r="B645" s="182">
        <v>1818</v>
      </c>
      <c r="C645" s="182">
        <v>-79</v>
      </c>
      <c r="D645" s="182">
        <v>1897</v>
      </c>
      <c r="E645" s="183">
        <v>0</v>
      </c>
      <c r="F645" s="183">
        <v>1818</v>
      </c>
    </row>
    <row r="646" spans="1:6" ht="15.6" customHeight="1" x14ac:dyDescent="0.25">
      <c r="A646" s="152" t="s">
        <v>463</v>
      </c>
      <c r="B646" s="182">
        <v>258</v>
      </c>
      <c r="C646" s="182">
        <v>3</v>
      </c>
      <c r="D646" s="182">
        <v>255</v>
      </c>
      <c r="E646" s="183">
        <v>0</v>
      </c>
      <c r="F646" s="183">
        <v>258</v>
      </c>
    </row>
    <row r="647" spans="1:6" ht="15.6" customHeight="1" x14ac:dyDescent="0.25">
      <c r="A647" s="152" t="s">
        <v>721</v>
      </c>
      <c r="B647" s="182">
        <v>322</v>
      </c>
      <c r="C647" s="182">
        <v>-85</v>
      </c>
      <c r="D647" s="182">
        <v>407</v>
      </c>
      <c r="E647" s="183">
        <v>0</v>
      </c>
      <c r="F647" s="183">
        <v>322</v>
      </c>
    </row>
    <row r="648" spans="1:6" ht="15.6" customHeight="1" x14ac:dyDescent="0.25">
      <c r="A648" s="152" t="s">
        <v>521</v>
      </c>
      <c r="B648" s="182">
        <v>13549</v>
      </c>
      <c r="C648" s="182">
        <v>573</v>
      </c>
      <c r="D648" s="182">
        <v>12976</v>
      </c>
      <c r="E648" s="183">
        <v>5212</v>
      </c>
      <c r="F648" s="183">
        <v>8337</v>
      </c>
    </row>
    <row r="649" spans="1:6" ht="15.6" customHeight="1" x14ac:dyDescent="0.25">
      <c r="A649" s="184" t="s">
        <v>516</v>
      </c>
      <c r="B649" s="182" t="s">
        <v>516</v>
      </c>
      <c r="C649" s="182" t="s">
        <v>516</v>
      </c>
      <c r="D649" s="182" t="s">
        <v>516</v>
      </c>
      <c r="E649" s="183" t="s">
        <v>516</v>
      </c>
      <c r="F649" s="183" t="s">
        <v>516</v>
      </c>
    </row>
    <row r="650" spans="1:6" ht="15.6" customHeight="1" x14ac:dyDescent="0.25">
      <c r="A650" s="178" t="s">
        <v>516</v>
      </c>
      <c r="B650" s="182" t="s">
        <v>516</v>
      </c>
      <c r="C650" s="182" t="s">
        <v>516</v>
      </c>
      <c r="D650" s="183" t="s">
        <v>516</v>
      </c>
      <c r="E650" s="183" t="s">
        <v>516</v>
      </c>
      <c r="F650" s="183" t="s">
        <v>516</v>
      </c>
    </row>
    <row r="651" spans="1:6" ht="15.6" customHeight="1" x14ac:dyDescent="0.25">
      <c r="A651" s="179" t="s">
        <v>581</v>
      </c>
      <c r="B651" s="180">
        <v>523405</v>
      </c>
      <c r="C651" s="180">
        <v>28812</v>
      </c>
      <c r="D651" s="180">
        <v>494593</v>
      </c>
      <c r="E651" s="181">
        <v>1660</v>
      </c>
      <c r="F651" s="181">
        <v>521745</v>
      </c>
    </row>
    <row r="652" spans="1:6" ht="15.6" customHeight="1" x14ac:dyDescent="0.25">
      <c r="A652" s="152" t="s">
        <v>466</v>
      </c>
      <c r="B652" s="182">
        <v>65569</v>
      </c>
      <c r="C652" s="182">
        <v>4564</v>
      </c>
      <c r="D652" s="182">
        <v>61005</v>
      </c>
      <c r="E652" s="183">
        <v>30</v>
      </c>
      <c r="F652" s="183">
        <v>65539</v>
      </c>
    </row>
    <row r="653" spans="1:6" ht="15.6" customHeight="1" x14ac:dyDescent="0.25">
      <c r="A653" s="152" t="s">
        <v>467</v>
      </c>
      <c r="B653" s="182">
        <v>4288</v>
      </c>
      <c r="C653" s="182">
        <v>41</v>
      </c>
      <c r="D653" s="182">
        <v>4247</v>
      </c>
      <c r="E653" s="183">
        <v>0</v>
      </c>
      <c r="F653" s="183">
        <v>4288</v>
      </c>
    </row>
    <row r="654" spans="1:6" ht="15.6" customHeight="1" x14ac:dyDescent="0.25">
      <c r="A654" s="152" t="s">
        <v>468</v>
      </c>
      <c r="B654" s="182">
        <v>20434</v>
      </c>
      <c r="C654" s="182">
        <v>1114</v>
      </c>
      <c r="D654" s="182">
        <v>19320</v>
      </c>
      <c r="E654" s="183">
        <v>0</v>
      </c>
      <c r="F654" s="183">
        <v>20434</v>
      </c>
    </row>
    <row r="655" spans="1:6" ht="15.6" customHeight="1" x14ac:dyDescent="0.25">
      <c r="A655" s="152" t="s">
        <v>469</v>
      </c>
      <c r="B655" s="182">
        <v>32775</v>
      </c>
      <c r="C655" s="182">
        <v>5744</v>
      </c>
      <c r="D655" s="182">
        <v>27031</v>
      </c>
      <c r="E655" s="183">
        <v>0</v>
      </c>
      <c r="F655" s="183">
        <v>32775</v>
      </c>
    </row>
    <row r="656" spans="1:6" ht="15.6" customHeight="1" x14ac:dyDescent="0.25">
      <c r="A656" s="152" t="s">
        <v>470</v>
      </c>
      <c r="B656" s="182">
        <v>89984</v>
      </c>
      <c r="C656" s="182">
        <v>4802</v>
      </c>
      <c r="D656" s="182">
        <v>85182</v>
      </c>
      <c r="E656" s="183">
        <v>0</v>
      </c>
      <c r="F656" s="183">
        <v>89984</v>
      </c>
    </row>
    <row r="657" spans="1:6" ht="15.6" customHeight="1" x14ac:dyDescent="0.25">
      <c r="A657" s="152" t="s">
        <v>471</v>
      </c>
      <c r="B657" s="182">
        <v>21509</v>
      </c>
      <c r="C657" s="182">
        <v>759</v>
      </c>
      <c r="D657" s="182">
        <v>20750</v>
      </c>
      <c r="E657" s="183">
        <v>0</v>
      </c>
      <c r="F657" s="183">
        <v>21509</v>
      </c>
    </row>
    <row r="658" spans="1:6" ht="15.6" customHeight="1" x14ac:dyDescent="0.25">
      <c r="A658" s="152" t="s">
        <v>124</v>
      </c>
      <c r="B658" s="182">
        <v>60</v>
      </c>
      <c r="C658" s="182">
        <v>0</v>
      </c>
      <c r="D658" s="182">
        <v>60</v>
      </c>
      <c r="E658" s="183">
        <v>0</v>
      </c>
      <c r="F658" s="183">
        <v>60</v>
      </c>
    </row>
    <row r="659" spans="1:6" ht="15.6" customHeight="1" x14ac:dyDescent="0.25">
      <c r="A659" s="152" t="s">
        <v>472</v>
      </c>
      <c r="B659" s="182">
        <v>11890</v>
      </c>
      <c r="C659" s="182">
        <v>231</v>
      </c>
      <c r="D659" s="182">
        <v>11659</v>
      </c>
      <c r="E659" s="183">
        <v>0</v>
      </c>
      <c r="F659" s="183">
        <v>11890</v>
      </c>
    </row>
    <row r="660" spans="1:6" ht="15.6" customHeight="1" x14ac:dyDescent="0.25">
      <c r="A660" s="152" t="s">
        <v>473</v>
      </c>
      <c r="B660" s="182">
        <v>2691</v>
      </c>
      <c r="C660" s="182">
        <v>67</v>
      </c>
      <c r="D660" s="182">
        <v>2624</v>
      </c>
      <c r="E660" s="183">
        <v>0</v>
      </c>
      <c r="F660" s="183">
        <v>2691</v>
      </c>
    </row>
    <row r="661" spans="1:6" ht="15.6" customHeight="1" x14ac:dyDescent="0.25">
      <c r="A661" s="152" t="s">
        <v>474</v>
      </c>
      <c r="B661" s="182">
        <v>25803</v>
      </c>
      <c r="C661" s="182">
        <v>3339</v>
      </c>
      <c r="D661" s="182">
        <v>22464</v>
      </c>
      <c r="E661" s="183">
        <v>0</v>
      </c>
      <c r="F661" s="183">
        <v>25803</v>
      </c>
    </row>
    <row r="662" spans="1:6" ht="15.6" customHeight="1" x14ac:dyDescent="0.25">
      <c r="A662" s="152" t="s">
        <v>475</v>
      </c>
      <c r="B662" s="182">
        <v>1994</v>
      </c>
      <c r="C662" s="182">
        <v>202</v>
      </c>
      <c r="D662" s="182">
        <v>1792</v>
      </c>
      <c r="E662" s="183">
        <v>0</v>
      </c>
      <c r="F662" s="183">
        <v>1994</v>
      </c>
    </row>
    <row r="663" spans="1:6" ht="15.6" customHeight="1" x14ac:dyDescent="0.25">
      <c r="A663" s="152" t="s">
        <v>476</v>
      </c>
      <c r="B663" s="182">
        <v>11850</v>
      </c>
      <c r="C663" s="182">
        <v>1251</v>
      </c>
      <c r="D663" s="182">
        <v>10599</v>
      </c>
      <c r="E663" s="183">
        <v>0</v>
      </c>
      <c r="F663" s="183">
        <v>11850</v>
      </c>
    </row>
    <row r="664" spans="1:6" ht="15.6" customHeight="1" x14ac:dyDescent="0.25">
      <c r="A664" s="152" t="s">
        <v>477</v>
      </c>
      <c r="B664" s="182">
        <v>40722</v>
      </c>
      <c r="C664" s="182">
        <v>2585</v>
      </c>
      <c r="D664" s="182">
        <v>38137</v>
      </c>
      <c r="E664" s="183">
        <v>6</v>
      </c>
      <c r="F664" s="183">
        <v>40716</v>
      </c>
    </row>
    <row r="665" spans="1:6" ht="15.6" customHeight="1" x14ac:dyDescent="0.25">
      <c r="A665" s="152" t="s">
        <v>478</v>
      </c>
      <c r="B665" s="182">
        <v>1745</v>
      </c>
      <c r="C665" s="182">
        <v>9</v>
      </c>
      <c r="D665" s="182">
        <v>1736</v>
      </c>
      <c r="E665" s="183">
        <v>0</v>
      </c>
      <c r="F665" s="183">
        <v>1745</v>
      </c>
    </row>
    <row r="666" spans="1:6" ht="15.6" customHeight="1" x14ac:dyDescent="0.25">
      <c r="A666" s="152" t="s">
        <v>479</v>
      </c>
      <c r="B666" s="182">
        <v>3084</v>
      </c>
      <c r="C666" s="182">
        <v>52</v>
      </c>
      <c r="D666" s="182">
        <v>3032</v>
      </c>
      <c r="E666" s="183">
        <v>0</v>
      </c>
      <c r="F666" s="183">
        <v>3084</v>
      </c>
    </row>
    <row r="667" spans="1:6" ht="15.6" customHeight="1" x14ac:dyDescent="0.25">
      <c r="A667" s="152" t="s">
        <v>480</v>
      </c>
      <c r="B667" s="182">
        <v>59625</v>
      </c>
      <c r="C667" s="182">
        <v>3577</v>
      </c>
      <c r="D667" s="182">
        <v>56048</v>
      </c>
      <c r="E667" s="183">
        <v>0</v>
      </c>
      <c r="F667" s="183">
        <v>59625</v>
      </c>
    </row>
    <row r="668" spans="1:6" ht="15.6" customHeight="1" x14ac:dyDescent="0.25">
      <c r="A668" s="152" t="s">
        <v>481</v>
      </c>
      <c r="B668" s="182">
        <v>12677</v>
      </c>
      <c r="C668" s="182">
        <v>425</v>
      </c>
      <c r="D668" s="182">
        <v>12252</v>
      </c>
      <c r="E668" s="183">
        <v>0</v>
      </c>
      <c r="F668" s="183">
        <v>12677</v>
      </c>
    </row>
    <row r="669" spans="1:6" ht="15.6" customHeight="1" x14ac:dyDescent="0.25">
      <c r="A669" s="152" t="s">
        <v>143</v>
      </c>
      <c r="B669" s="182">
        <v>116705</v>
      </c>
      <c r="C669" s="182">
        <v>50</v>
      </c>
      <c r="D669" s="182">
        <v>116655</v>
      </c>
      <c r="E669" s="183">
        <v>1624</v>
      </c>
      <c r="F669" s="183">
        <v>115081</v>
      </c>
    </row>
    <row r="670" spans="1:6" ht="15.6" customHeight="1" x14ac:dyDescent="0.25">
      <c r="A670" s="179" t="s">
        <v>722</v>
      </c>
      <c r="B670" s="182" t="s">
        <v>516</v>
      </c>
      <c r="C670" s="182" t="s">
        <v>516</v>
      </c>
      <c r="D670" s="182" t="s">
        <v>516</v>
      </c>
      <c r="E670" s="183" t="s">
        <v>516</v>
      </c>
      <c r="F670" s="183" t="s">
        <v>516</v>
      </c>
    </row>
    <row r="671" spans="1:6" ht="15.6" customHeight="1" x14ac:dyDescent="0.25">
      <c r="A671" s="152" t="s">
        <v>722</v>
      </c>
      <c r="B671" s="182" t="s">
        <v>516</v>
      </c>
      <c r="C671" s="182" t="s">
        <v>516</v>
      </c>
      <c r="D671" s="183" t="s">
        <v>516</v>
      </c>
      <c r="E671" s="183" t="s">
        <v>516</v>
      </c>
      <c r="F671" s="183" t="s">
        <v>516</v>
      </c>
    </row>
    <row r="672" spans="1:6" ht="15.6" customHeight="1" x14ac:dyDescent="0.25">
      <c r="A672" s="179" t="s">
        <v>582</v>
      </c>
      <c r="B672" s="180">
        <v>31909</v>
      </c>
      <c r="C672" s="180">
        <v>1133</v>
      </c>
      <c r="D672" s="180">
        <v>30776</v>
      </c>
      <c r="E672" s="181">
        <v>2813</v>
      </c>
      <c r="F672" s="181">
        <v>29096</v>
      </c>
    </row>
    <row r="673" spans="1:6" ht="15.6" customHeight="1" x14ac:dyDescent="0.25">
      <c r="A673" s="152" t="s">
        <v>483</v>
      </c>
      <c r="B673" s="182">
        <v>275</v>
      </c>
      <c r="C673" s="182">
        <v>-18</v>
      </c>
      <c r="D673" s="182">
        <v>293</v>
      </c>
      <c r="E673" s="183">
        <v>0</v>
      </c>
      <c r="F673" s="183">
        <v>275</v>
      </c>
    </row>
    <row r="674" spans="1:6" ht="15.6" customHeight="1" x14ac:dyDescent="0.25">
      <c r="A674" s="152" t="s">
        <v>484</v>
      </c>
      <c r="B674" s="182">
        <v>469</v>
      </c>
      <c r="C674" s="182">
        <v>12</v>
      </c>
      <c r="D674" s="182">
        <v>457</v>
      </c>
      <c r="E674" s="183">
        <v>0</v>
      </c>
      <c r="F674" s="183">
        <v>469</v>
      </c>
    </row>
    <row r="675" spans="1:6" ht="15.6" customHeight="1" x14ac:dyDescent="0.25">
      <c r="A675" s="152" t="s">
        <v>143</v>
      </c>
      <c r="B675" s="182">
        <v>31165</v>
      </c>
      <c r="C675" s="182">
        <v>1139</v>
      </c>
      <c r="D675" s="182">
        <v>30026</v>
      </c>
      <c r="E675" s="183">
        <v>2813</v>
      </c>
      <c r="F675" s="183">
        <v>28352</v>
      </c>
    </row>
    <row r="676" spans="1:6" ht="15.6" customHeight="1" x14ac:dyDescent="0.25">
      <c r="A676" s="179" t="s">
        <v>516</v>
      </c>
      <c r="B676" s="182" t="s">
        <v>516</v>
      </c>
      <c r="C676" s="182" t="s">
        <v>516</v>
      </c>
      <c r="D676" s="182" t="s">
        <v>516</v>
      </c>
      <c r="E676" s="183" t="s">
        <v>516</v>
      </c>
      <c r="F676" s="183" t="s">
        <v>516</v>
      </c>
    </row>
    <row r="677" spans="1:6" ht="15.6" customHeight="1" x14ac:dyDescent="0.25">
      <c r="A677" s="178" t="s">
        <v>516</v>
      </c>
      <c r="B677" s="182" t="s">
        <v>516</v>
      </c>
      <c r="C677" s="182" t="s">
        <v>516</v>
      </c>
      <c r="D677" s="183" t="s">
        <v>516</v>
      </c>
      <c r="E677" s="183" t="s">
        <v>516</v>
      </c>
      <c r="F677" s="183" t="s">
        <v>516</v>
      </c>
    </row>
    <row r="678" spans="1:6" ht="15.6" customHeight="1" x14ac:dyDescent="0.25">
      <c r="A678" s="179" t="s">
        <v>583</v>
      </c>
      <c r="B678" s="180">
        <v>65301</v>
      </c>
      <c r="C678" s="180">
        <v>10258</v>
      </c>
      <c r="D678" s="180">
        <v>55043</v>
      </c>
      <c r="E678" s="181">
        <v>1521</v>
      </c>
      <c r="F678" s="181">
        <v>63780</v>
      </c>
    </row>
    <row r="679" spans="1:6" ht="15.6" customHeight="1" x14ac:dyDescent="0.25">
      <c r="A679" s="152" t="s">
        <v>486</v>
      </c>
      <c r="B679" s="182">
        <v>5471</v>
      </c>
      <c r="C679" s="182">
        <v>294</v>
      </c>
      <c r="D679" s="182">
        <v>5177</v>
      </c>
      <c r="E679" s="183">
        <v>39</v>
      </c>
      <c r="F679" s="183">
        <v>5432</v>
      </c>
    </row>
    <row r="680" spans="1:6" ht="15.6" customHeight="1" x14ac:dyDescent="0.25">
      <c r="A680" s="152" t="s">
        <v>487</v>
      </c>
      <c r="B680" s="182">
        <v>3240</v>
      </c>
      <c r="C680" s="182">
        <v>1453</v>
      </c>
      <c r="D680" s="182">
        <v>1787</v>
      </c>
      <c r="E680" s="183">
        <v>0</v>
      </c>
      <c r="F680" s="183">
        <v>3240</v>
      </c>
    </row>
    <row r="681" spans="1:6" ht="15.6" customHeight="1" x14ac:dyDescent="0.25">
      <c r="A681" s="152" t="s">
        <v>488</v>
      </c>
      <c r="B681" s="182">
        <v>601</v>
      </c>
      <c r="C681" s="182">
        <v>-43</v>
      </c>
      <c r="D681" s="182">
        <v>644</v>
      </c>
      <c r="E681" s="183">
        <v>0</v>
      </c>
      <c r="F681" s="183">
        <v>601</v>
      </c>
    </row>
    <row r="682" spans="1:6" ht="15.6" customHeight="1" x14ac:dyDescent="0.25">
      <c r="A682" s="152" t="s">
        <v>143</v>
      </c>
      <c r="B682" s="182">
        <v>55989</v>
      </c>
      <c r="C682" s="182">
        <v>8554</v>
      </c>
      <c r="D682" s="182">
        <v>47435</v>
      </c>
      <c r="E682" s="183">
        <v>1482</v>
      </c>
      <c r="F682" s="183">
        <v>54507</v>
      </c>
    </row>
    <row r="683" spans="1:6" ht="15.6" customHeight="1" x14ac:dyDescent="0.25">
      <c r="A683" s="179" t="s">
        <v>516</v>
      </c>
      <c r="B683" s="182" t="s">
        <v>516</v>
      </c>
      <c r="C683" s="182" t="s">
        <v>516</v>
      </c>
      <c r="D683" s="182" t="s">
        <v>516</v>
      </c>
      <c r="E683" s="183" t="s">
        <v>516</v>
      </c>
      <c r="F683" s="183" t="s">
        <v>516</v>
      </c>
    </row>
    <row r="684" spans="1:6" ht="15.6" customHeight="1" x14ac:dyDescent="0.25">
      <c r="A684" s="178" t="s">
        <v>516</v>
      </c>
      <c r="B684" s="182" t="s">
        <v>516</v>
      </c>
      <c r="C684" s="182" t="s">
        <v>516</v>
      </c>
      <c r="D684" s="183" t="s">
        <v>516</v>
      </c>
      <c r="E684" s="183" t="s">
        <v>516</v>
      </c>
      <c r="F684" s="183" t="s">
        <v>516</v>
      </c>
    </row>
    <row r="685" spans="1:6" ht="15.6" customHeight="1" x14ac:dyDescent="0.25">
      <c r="A685" s="179" t="s">
        <v>584</v>
      </c>
      <c r="B685" s="180">
        <v>24985</v>
      </c>
      <c r="C685" s="180">
        <v>89</v>
      </c>
      <c r="D685" s="180">
        <v>24896</v>
      </c>
      <c r="E685" s="181">
        <v>2289</v>
      </c>
      <c r="F685" s="181">
        <v>22696</v>
      </c>
    </row>
    <row r="686" spans="1:6" ht="15.6" customHeight="1" x14ac:dyDescent="0.25">
      <c r="A686" s="152" t="s">
        <v>490</v>
      </c>
      <c r="B686" s="182">
        <v>293</v>
      </c>
      <c r="C686" s="182">
        <v>-118</v>
      </c>
      <c r="D686" s="182">
        <v>411</v>
      </c>
      <c r="E686" s="183">
        <v>0</v>
      </c>
      <c r="F686" s="183">
        <v>293</v>
      </c>
    </row>
    <row r="687" spans="1:6" ht="15.6" customHeight="1" x14ac:dyDescent="0.25">
      <c r="A687" s="152" t="s">
        <v>491</v>
      </c>
      <c r="B687" s="182">
        <v>3466</v>
      </c>
      <c r="C687" s="182">
        <v>-139</v>
      </c>
      <c r="D687" s="182">
        <v>3605</v>
      </c>
      <c r="E687" s="183">
        <v>0</v>
      </c>
      <c r="F687" s="183">
        <v>3466</v>
      </c>
    </row>
    <row r="688" spans="1:6" ht="15.6" customHeight="1" x14ac:dyDescent="0.25">
      <c r="A688" s="152" t="s">
        <v>492</v>
      </c>
      <c r="B688" s="182">
        <v>233</v>
      </c>
      <c r="C688" s="182">
        <v>-37</v>
      </c>
      <c r="D688" s="182">
        <v>270</v>
      </c>
      <c r="E688" s="183">
        <v>0</v>
      </c>
      <c r="F688" s="183">
        <v>233</v>
      </c>
    </row>
    <row r="689" spans="1:6" ht="15.6" customHeight="1" x14ac:dyDescent="0.25">
      <c r="A689" s="152" t="s">
        <v>493</v>
      </c>
      <c r="B689" s="182">
        <v>744</v>
      </c>
      <c r="C689" s="182">
        <v>57</v>
      </c>
      <c r="D689" s="182">
        <v>687</v>
      </c>
      <c r="E689" s="183">
        <v>0</v>
      </c>
      <c r="F689" s="183">
        <v>744</v>
      </c>
    </row>
    <row r="690" spans="1:6" ht="15.6" customHeight="1" x14ac:dyDescent="0.25">
      <c r="A690" s="152" t="s">
        <v>494</v>
      </c>
      <c r="B690" s="182">
        <v>380</v>
      </c>
      <c r="C690" s="182">
        <v>-3</v>
      </c>
      <c r="D690" s="182">
        <v>383</v>
      </c>
      <c r="E690" s="183">
        <v>0</v>
      </c>
      <c r="F690" s="183">
        <v>380</v>
      </c>
    </row>
    <row r="691" spans="1:6" ht="15.6" customHeight="1" x14ac:dyDescent="0.25">
      <c r="A691" s="152" t="s">
        <v>143</v>
      </c>
      <c r="B691" s="182">
        <v>19869</v>
      </c>
      <c r="C691" s="182">
        <v>329</v>
      </c>
      <c r="D691" s="182">
        <v>19540</v>
      </c>
      <c r="E691" s="183">
        <v>2289</v>
      </c>
      <c r="F691" s="183">
        <v>17580</v>
      </c>
    </row>
    <row r="692" spans="1:6" ht="15.6" customHeight="1" x14ac:dyDescent="0.25">
      <c r="A692" s="188"/>
      <c r="B692" s="183"/>
      <c r="C692" s="183"/>
      <c r="D692" s="183"/>
      <c r="E692" s="183"/>
      <c r="F692" s="183"/>
    </row>
    <row r="693" spans="1:6" ht="15.6" customHeight="1" x14ac:dyDescent="0.25">
      <c r="A693" s="172" t="s">
        <v>689</v>
      </c>
      <c r="B693" s="173">
        <v>20484142</v>
      </c>
      <c r="C693" s="173">
        <v>1682810</v>
      </c>
      <c r="D693" s="173">
        <v>18801332</v>
      </c>
      <c r="E693" s="173">
        <v>120275</v>
      </c>
      <c r="F693" s="173">
        <v>20363867</v>
      </c>
    </row>
    <row r="694" spans="1:6" ht="15.6" customHeight="1" x14ac:dyDescent="0.25">
      <c r="A694" s="172"/>
      <c r="B694" s="182"/>
      <c r="C694" s="182"/>
      <c r="D694" s="183"/>
      <c r="E694" s="183"/>
      <c r="F694" s="183"/>
    </row>
    <row r="695" spans="1:6" ht="15.6" customHeight="1" x14ac:dyDescent="0.25">
      <c r="A695" s="189" t="s">
        <v>723</v>
      </c>
      <c r="B695" s="182">
        <v>10368756</v>
      </c>
      <c r="C695" s="182">
        <v>915575</v>
      </c>
      <c r="D695" s="182">
        <v>9453181</v>
      </c>
      <c r="E695" s="182">
        <v>18946</v>
      </c>
      <c r="F695" s="182">
        <v>10349810</v>
      </c>
    </row>
    <row r="696" spans="1:6" ht="15.6" customHeight="1" x14ac:dyDescent="0.25">
      <c r="A696" s="189" t="s">
        <v>724</v>
      </c>
      <c r="B696" s="182">
        <v>10115386</v>
      </c>
      <c r="C696" s="182">
        <v>767235</v>
      </c>
      <c r="D696" s="182">
        <v>9348151</v>
      </c>
      <c r="E696" s="182">
        <v>101329</v>
      </c>
      <c r="F696" s="182">
        <v>10014057</v>
      </c>
    </row>
    <row r="697" spans="1:6" ht="15.6" customHeight="1" x14ac:dyDescent="0.25">
      <c r="A697" s="186"/>
      <c r="B697" s="182"/>
      <c r="C697" s="182"/>
      <c r="D697" s="183"/>
      <c r="E697" s="183"/>
      <c r="F697" s="183"/>
    </row>
    <row r="698" spans="1:6" ht="15.6" customHeight="1" x14ac:dyDescent="0.25">
      <c r="A698" s="189"/>
      <c r="B698" s="182"/>
      <c r="C698" s="182"/>
      <c r="D698" s="183"/>
      <c r="E698" s="183"/>
      <c r="F698" s="183"/>
    </row>
    <row r="699" spans="1:6" ht="15.6" customHeight="1" x14ac:dyDescent="0.25">
      <c r="A699" s="186" t="s">
        <v>727</v>
      </c>
      <c r="B699" s="182"/>
      <c r="C699" s="182"/>
      <c r="D699" s="183"/>
      <c r="E699" s="183"/>
      <c r="F699" s="183"/>
    </row>
    <row r="700" spans="1:6" ht="15.6" customHeight="1" x14ac:dyDescent="0.25">
      <c r="A700" s="189" t="s">
        <v>728</v>
      </c>
      <c r="B700" s="182"/>
      <c r="C700" s="182"/>
      <c r="D700" s="183"/>
      <c r="E700" s="183"/>
      <c r="F700" s="183"/>
    </row>
    <row r="701" spans="1:6" ht="15.6" customHeight="1" x14ac:dyDescent="0.25">
      <c r="A701" s="186" t="s">
        <v>1339</v>
      </c>
      <c r="B701" s="182"/>
      <c r="C701" s="182"/>
      <c r="D701" s="183"/>
      <c r="E701" s="183"/>
      <c r="F701" s="183"/>
    </row>
    <row r="702" spans="1:6" ht="15.6" customHeight="1" x14ac:dyDescent="0.25">
      <c r="A702" s="186" t="s">
        <v>1340</v>
      </c>
      <c r="B702" s="182"/>
      <c r="C702" s="182"/>
      <c r="D702" s="183"/>
      <c r="E702" s="183"/>
      <c r="F702" s="183"/>
    </row>
  </sheetData>
  <mergeCells count="1">
    <mergeCell ref="A2:F2"/>
  </mergeCells>
  <conditionalFormatting sqref="B70:B99">
    <cfRule type="expression" dxfId="257" priority="133" stopIfTrue="1">
      <formula>NOT(ISERROR(SEARCH("County",B70)))</formula>
    </cfRule>
  </conditionalFormatting>
  <conditionalFormatting sqref="B10:C20">
    <cfRule type="expression" dxfId="256" priority="4" stopIfTrue="1">
      <formula>NOT(ISERROR(SEARCH("County",B10)))</formula>
    </cfRule>
  </conditionalFormatting>
  <conditionalFormatting sqref="B22:C27">
    <cfRule type="expression" dxfId="255" priority="5" stopIfTrue="1">
      <formula>NOT(ISERROR(SEARCH("County",B22)))</formula>
    </cfRule>
  </conditionalFormatting>
  <conditionalFormatting sqref="B29:C38">
    <cfRule type="expression" dxfId="254" priority="6" stopIfTrue="1">
      <formula>NOT(ISERROR(SEARCH("County",B29)))</formula>
    </cfRule>
  </conditionalFormatting>
  <conditionalFormatting sqref="B40:C46">
    <cfRule type="expression" dxfId="253" priority="8" stopIfTrue="1">
      <formula>NOT(ISERROR(SEARCH("County",B40)))</formula>
    </cfRule>
  </conditionalFormatting>
  <conditionalFormatting sqref="B48:C68">
    <cfRule type="expression" dxfId="252" priority="10" stopIfTrue="1">
      <formula>NOT(ISERROR(SEARCH("County",B48)))</formula>
    </cfRule>
  </conditionalFormatting>
  <conditionalFormatting sqref="B100:C107">
    <cfRule type="expression" dxfId="251" priority="12" stopIfTrue="1">
      <formula>NOT(ISERROR(SEARCH("County",B100)))</formula>
    </cfRule>
  </conditionalFormatting>
  <conditionalFormatting sqref="B109:C112">
    <cfRule type="expression" dxfId="250" priority="16" stopIfTrue="1">
      <formula>NOT(ISERROR(SEARCH("County",B109)))</formula>
    </cfRule>
  </conditionalFormatting>
  <conditionalFormatting sqref="B114:C118">
    <cfRule type="expression" dxfId="249" priority="18" stopIfTrue="1">
      <formula>NOT(ISERROR(SEARCH("County",B114)))</formula>
    </cfRule>
  </conditionalFormatting>
  <conditionalFormatting sqref="B120:C125">
    <cfRule type="expression" dxfId="248" priority="20" stopIfTrue="1">
      <formula>NOT(ISERROR(SEARCH("County",B120)))</formula>
    </cfRule>
  </conditionalFormatting>
  <conditionalFormatting sqref="B127:C133">
    <cfRule type="expression" dxfId="247" priority="22" stopIfTrue="1">
      <formula>NOT(ISERROR(SEARCH("County",B127)))</formula>
    </cfRule>
  </conditionalFormatting>
  <conditionalFormatting sqref="B135:C139">
    <cfRule type="expression" dxfId="246" priority="23" stopIfTrue="1">
      <formula>NOT(ISERROR(SEARCH("County",B135)))</formula>
    </cfRule>
  </conditionalFormatting>
  <conditionalFormatting sqref="B141:C144">
    <cfRule type="expression" dxfId="245" priority="25" stopIfTrue="1">
      <formula>NOT(ISERROR(SEARCH("County",B141)))</formula>
    </cfRule>
  </conditionalFormatting>
  <conditionalFormatting sqref="B146:C164">
    <cfRule type="expression" dxfId="244" priority="27" stopIfTrue="1">
      <formula>NOT(ISERROR(SEARCH("County",B146)))</formula>
    </cfRule>
  </conditionalFormatting>
  <conditionalFormatting sqref="B166:C173">
    <cfRule type="expression" dxfId="243" priority="33" stopIfTrue="1">
      <formula>NOT(ISERROR(SEARCH("County",B166)))</formula>
    </cfRule>
  </conditionalFormatting>
  <conditionalFormatting sqref="B175:C179">
    <cfRule type="expression" dxfId="242" priority="35" stopIfTrue="1">
      <formula>NOT(ISERROR(SEARCH("County",B175)))</formula>
    </cfRule>
  </conditionalFormatting>
  <conditionalFormatting sqref="B181:C189">
    <cfRule type="expression" dxfId="241" priority="37" stopIfTrue="1">
      <formula>NOT(ISERROR(SEARCH("County",B181)))</formula>
    </cfRule>
  </conditionalFormatting>
  <conditionalFormatting sqref="B191:C196">
    <cfRule type="expression" dxfId="240" priority="39" stopIfTrue="1">
      <formula>NOT(ISERROR(SEARCH("County",B191)))</formula>
    </cfRule>
  </conditionalFormatting>
  <conditionalFormatting sqref="B198:C201">
    <cfRule type="expression" dxfId="239" priority="41" stopIfTrue="1">
      <formula>NOT(ISERROR(SEARCH("County",B198)))</formula>
    </cfRule>
  </conditionalFormatting>
  <conditionalFormatting sqref="B203:C207">
    <cfRule type="expression" dxfId="238" priority="43" stopIfTrue="1">
      <formula>NOT(ISERROR(SEARCH("County",B203)))</formula>
    </cfRule>
  </conditionalFormatting>
  <conditionalFormatting sqref="B209:C214">
    <cfRule type="expression" dxfId="237" priority="45" stopIfTrue="1">
      <formula>NOT(ISERROR(SEARCH("County",B209)))</formula>
    </cfRule>
  </conditionalFormatting>
  <conditionalFormatting sqref="B216:C221">
    <cfRule type="expression" dxfId="236" priority="47" stopIfTrue="1">
      <formula>NOT(ISERROR(SEARCH("County",B216)))</formula>
    </cfRule>
  </conditionalFormatting>
  <conditionalFormatting sqref="B223:C227">
    <cfRule type="expression" dxfId="235" priority="49" stopIfTrue="1">
      <formula>NOT(ISERROR(SEARCH("County",B223)))</formula>
    </cfRule>
  </conditionalFormatting>
  <conditionalFormatting sqref="B229:C233">
    <cfRule type="expression" dxfId="234" priority="52" stopIfTrue="1">
      <formula>NOT(ISERROR(SEARCH("County",B229)))</formula>
    </cfRule>
  </conditionalFormatting>
  <conditionalFormatting sqref="B235:C240">
    <cfRule type="expression" dxfId="233" priority="51" stopIfTrue="1">
      <formula>NOT(ISERROR(SEARCH("County",B235)))</formula>
    </cfRule>
  </conditionalFormatting>
  <conditionalFormatting sqref="B242:C247">
    <cfRule type="expression" dxfId="232" priority="55" stopIfTrue="1">
      <formula>NOT(ISERROR(SEARCH("County",B242)))</formula>
    </cfRule>
  </conditionalFormatting>
  <conditionalFormatting sqref="B249:C256">
    <cfRule type="expression" dxfId="231" priority="57" stopIfTrue="1">
      <formula>NOT(ISERROR(SEARCH("County",B249)))</formula>
    </cfRule>
  </conditionalFormatting>
  <conditionalFormatting sqref="B258:C265">
    <cfRule type="expression" dxfId="230" priority="59" stopIfTrue="1">
      <formula>NOT(ISERROR(SEARCH("County",B258)))</formula>
    </cfRule>
  </conditionalFormatting>
  <conditionalFormatting sqref="B267:C280">
    <cfRule type="expression" dxfId="229" priority="61" stopIfTrue="1">
      <formula>NOT(ISERROR(SEARCH("County",B267)))</formula>
    </cfRule>
  </conditionalFormatting>
  <conditionalFormatting sqref="B282:C285">
    <cfRule type="expression" dxfId="228" priority="64" stopIfTrue="1">
      <formula>NOT(ISERROR(SEARCH("County",B282)))</formula>
    </cfRule>
  </conditionalFormatting>
  <conditionalFormatting sqref="B287:C290">
    <cfRule type="expression" dxfId="227" priority="63" stopIfTrue="1">
      <formula>NOT(ISERROR(SEARCH("County",B287)))</formula>
    </cfRule>
  </conditionalFormatting>
  <conditionalFormatting sqref="B292:C308">
    <cfRule type="expression" dxfId="226" priority="67" stopIfTrue="1">
      <formula>NOT(ISERROR(SEARCH("County",B292)))</formula>
    </cfRule>
  </conditionalFormatting>
  <conditionalFormatting sqref="B310:C318">
    <cfRule type="expression" dxfId="225" priority="69" stopIfTrue="1">
      <formula>NOT(ISERROR(SEARCH("County",B310)))</formula>
    </cfRule>
  </conditionalFormatting>
  <conditionalFormatting sqref="B320:C323">
    <cfRule type="expression" dxfId="224" priority="71" stopIfTrue="1">
      <formula>NOT(ISERROR(SEARCH("County",B320)))</formula>
    </cfRule>
  </conditionalFormatting>
  <conditionalFormatting sqref="B325:C335">
    <cfRule type="expression" dxfId="223" priority="73" stopIfTrue="1">
      <formula>NOT(ISERROR(SEARCH("County",B325)))</formula>
    </cfRule>
  </conditionalFormatting>
  <conditionalFormatting sqref="B337:C340">
    <cfRule type="expression" dxfId="222" priority="75" stopIfTrue="1">
      <formula>NOT(ISERROR(SEARCH("County",B337)))</formula>
    </cfRule>
  </conditionalFormatting>
  <conditionalFormatting sqref="B342:C347">
    <cfRule type="expression" dxfId="221" priority="77" stopIfTrue="1">
      <formula>NOT(ISERROR(SEARCH("County",B342)))</formula>
    </cfRule>
  </conditionalFormatting>
  <conditionalFormatting sqref="B349:C357">
    <cfRule type="expression" dxfId="220" priority="79" stopIfTrue="1">
      <formula>NOT(ISERROR(SEARCH("County",B349)))</formula>
    </cfRule>
  </conditionalFormatting>
  <conditionalFormatting sqref="B359:C366">
    <cfRule type="expression" dxfId="219" priority="81" stopIfTrue="1">
      <formula>NOT(ISERROR(SEARCH("County",B359)))</formula>
    </cfRule>
  </conditionalFormatting>
  <conditionalFormatting sqref="B368:C374">
    <cfRule type="expression" dxfId="218" priority="83" stopIfTrue="1">
      <formula>NOT(ISERROR(SEARCH("County",B368)))</formula>
    </cfRule>
  </conditionalFormatting>
  <conditionalFormatting sqref="B376:C377">
    <cfRule type="expression" dxfId="217" priority="86" stopIfTrue="1">
      <formula>NOT(ISERROR(SEARCH("County",B376)))</formula>
    </cfRule>
  </conditionalFormatting>
  <conditionalFormatting sqref="B391:C413">
    <cfRule type="expression" dxfId="216" priority="85" stopIfTrue="1">
      <formula>NOT(ISERROR(SEARCH("County",B391)))</formula>
    </cfRule>
  </conditionalFormatting>
  <conditionalFormatting sqref="B415:C422">
    <cfRule type="expression" dxfId="215" priority="87" stopIfTrue="1">
      <formula>NOT(ISERROR(SEARCH("County",B415)))</formula>
    </cfRule>
  </conditionalFormatting>
  <conditionalFormatting sqref="B424:C429">
    <cfRule type="expression" dxfId="214" priority="89" stopIfTrue="1">
      <formula>NOT(ISERROR(SEARCH("County",B424)))</formula>
    </cfRule>
  </conditionalFormatting>
  <conditionalFormatting sqref="B431:C442">
    <cfRule type="expression" dxfId="213" priority="91" stopIfTrue="1">
      <formula>NOT(ISERROR(SEARCH("County",B431)))</formula>
    </cfRule>
  </conditionalFormatting>
  <conditionalFormatting sqref="B444:C447">
    <cfRule type="expression" dxfId="212" priority="93" stopIfTrue="1">
      <formula>NOT(ISERROR(SEARCH("County",B444)))</formula>
    </cfRule>
  </conditionalFormatting>
  <conditionalFormatting sqref="B449:C464">
    <cfRule type="expression" dxfId="211" priority="95" stopIfTrue="1">
      <formula>NOT(ISERROR(SEARCH("County",B449)))</formula>
    </cfRule>
  </conditionalFormatting>
  <conditionalFormatting sqref="B466:C470">
    <cfRule type="expression" dxfId="210" priority="97" stopIfTrue="1">
      <formula>NOT(ISERROR(SEARCH("County",B466)))</formula>
    </cfRule>
  </conditionalFormatting>
  <conditionalFormatting sqref="B472:C513">
    <cfRule type="expression" dxfId="209" priority="2" stopIfTrue="1">
      <formula>NOT(ISERROR(SEARCH("County",B472)))</formula>
    </cfRule>
  </conditionalFormatting>
  <conditionalFormatting sqref="B515:C523">
    <cfRule type="expression" dxfId="208" priority="101" stopIfTrue="1">
      <formula>NOT(ISERROR(SEARCH("County",B515)))</formula>
    </cfRule>
  </conditionalFormatting>
  <conditionalFormatting sqref="B525:C525">
    <cfRule type="expression" dxfId="207" priority="106" stopIfTrue="1">
      <formula>NOT(ISERROR(SEARCH("County",B525)))</formula>
    </cfRule>
  </conditionalFormatting>
  <conditionalFormatting sqref="B550:C551">
    <cfRule type="expression" dxfId="206" priority="103" stopIfTrue="1">
      <formula>NOT(ISERROR(SEARCH("County",B550)))</formula>
    </cfRule>
  </conditionalFormatting>
  <conditionalFormatting sqref="B553:C572">
    <cfRule type="expression" dxfId="205" priority="105" stopIfTrue="1">
      <formula>NOT(ISERROR(SEARCH("County",B553)))</formula>
    </cfRule>
  </conditionalFormatting>
  <conditionalFormatting sqref="B574:C581">
    <cfRule type="expression" dxfId="204" priority="107" stopIfTrue="1">
      <formula>NOT(ISERROR(SEARCH("County",B574)))</formula>
    </cfRule>
  </conditionalFormatting>
  <conditionalFormatting sqref="B583:C589">
    <cfRule type="expression" dxfId="203" priority="109" stopIfTrue="1">
      <formula>NOT(ISERROR(SEARCH("County",B583)))</formula>
    </cfRule>
  </conditionalFormatting>
  <conditionalFormatting sqref="B591:C596">
    <cfRule type="expression" dxfId="202" priority="111" stopIfTrue="1">
      <formula>NOT(ISERROR(SEARCH("County",B591)))</formula>
    </cfRule>
  </conditionalFormatting>
  <conditionalFormatting sqref="B598:C603">
    <cfRule type="expression" dxfId="201" priority="113" stopIfTrue="1">
      <formula>NOT(ISERROR(SEARCH("County",B598)))</formula>
    </cfRule>
  </conditionalFormatting>
  <conditionalFormatting sqref="B605:C611">
    <cfRule type="expression" dxfId="200" priority="115" stopIfTrue="1">
      <formula>NOT(ISERROR(SEARCH("County",B605)))</formula>
    </cfRule>
  </conditionalFormatting>
  <conditionalFormatting sqref="B613:C622">
    <cfRule type="expression" dxfId="199" priority="117" stopIfTrue="1">
      <formula>NOT(ISERROR(SEARCH("County",B613)))</formula>
    </cfRule>
  </conditionalFormatting>
  <conditionalFormatting sqref="B624:C624">
    <cfRule type="expression" dxfId="198" priority="122" stopIfTrue="1">
      <formula>NOT(ISERROR(SEARCH("County",B624)))</formula>
    </cfRule>
  </conditionalFormatting>
  <conditionalFormatting sqref="B630:C630">
    <cfRule type="expression" dxfId="197" priority="119" stopIfTrue="1">
      <formula>NOT(ISERROR(SEARCH("County",B630)))</formula>
    </cfRule>
  </conditionalFormatting>
  <conditionalFormatting sqref="B633:C637">
    <cfRule type="expression" dxfId="196" priority="121" stopIfTrue="1">
      <formula>NOT(ISERROR(SEARCH("County",B633)))</formula>
    </cfRule>
  </conditionalFormatting>
  <conditionalFormatting sqref="B639:C642">
    <cfRule type="expression" dxfId="195" priority="123" stopIfTrue="1">
      <formula>NOT(ISERROR(SEARCH("County",B639)))</formula>
    </cfRule>
  </conditionalFormatting>
  <conditionalFormatting sqref="B644:C649">
    <cfRule type="expression" dxfId="194" priority="125" stopIfTrue="1">
      <formula>NOT(ISERROR(SEARCH("County",B644)))</formula>
    </cfRule>
  </conditionalFormatting>
  <conditionalFormatting sqref="B651:C670">
    <cfRule type="expression" dxfId="193" priority="127" stopIfTrue="1">
      <formula>NOT(ISERROR(SEARCH("County",B651)))</formula>
    </cfRule>
  </conditionalFormatting>
  <conditionalFormatting sqref="B672:C676">
    <cfRule type="expression" dxfId="192" priority="129" stopIfTrue="1">
      <formula>NOT(ISERROR(SEARCH("County",B672)))</formula>
    </cfRule>
  </conditionalFormatting>
  <conditionalFormatting sqref="B678:C683">
    <cfRule type="expression" dxfId="191" priority="131" stopIfTrue="1">
      <formula>NOT(ISERROR(SEARCH("County",B678)))</formula>
    </cfRule>
  </conditionalFormatting>
  <conditionalFormatting sqref="C69:C99 B378:B385 C378:C390 B387:B390 B526:B527 C526:C549 B531:B549 B625:B628 C625:C629 C631 B685:C691">
    <cfRule type="expression" dxfId="190" priority="137" stopIfTrue="1">
      <formula>NOT(ISERROR(SEARCH("County",B69)))</formula>
    </cfRule>
  </conditionalFormatting>
  <conditionalFormatting sqref="C695:C696">
    <cfRule type="expression" dxfId="189" priority="1" stopIfTrue="1">
      <formula>NOT(ISERROR(SEARCH("County",C695)))</formula>
    </cfRule>
  </conditionalFormatting>
  <pageMargins left="0.65" right="0.65" top="0.8" bottom="0.8" header="0.4" footer="0.3"/>
  <pageSetup orientation="portrait" r:id="rId1"/>
  <headerFooter>
    <oddHeader>&amp;C&amp;"-,Bold"&amp;14Estimates of Population by County and City in Florida: April 1, 2017</oddHeader>
    <oddFooter>&amp;LBureau of Economic and Business Research, University of Florida&amp;RFlorida Estimates of Population 2017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04B0B8652BD2C49901724E5267B8DD6" ma:contentTypeVersion="20" ma:contentTypeDescription="Create a new document." ma:contentTypeScope="" ma:versionID="d8122ad3db2b178ecdea0b7451d0c634">
  <xsd:schema xmlns:xsd="http://www.w3.org/2001/XMLSchema" xmlns:xs="http://www.w3.org/2001/XMLSchema" xmlns:p="http://schemas.microsoft.com/office/2006/metadata/properties" xmlns:ns2="1febc2bf-f2c6-4efd-b14b-7a212a84dca3" xmlns:ns3="5e6a9333-784e-4594-8d06-6336b5265ed9" targetNamespace="http://schemas.microsoft.com/office/2006/metadata/properties" ma:root="true" ma:fieldsID="1e6476366808592d6fea4b61cb1c9558" ns2:_="" ns3:_="">
    <xsd:import namespace="1febc2bf-f2c6-4efd-b14b-7a212a84dca3"/>
    <xsd:import namespace="5e6a9333-784e-4594-8d06-6336b5265ed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TWOTitle" minOccurs="0"/>
                <xsd:element ref="ns3:SharedWithUsers" minOccurs="0"/>
                <xsd:element ref="ns3:SharedWithDetails" minOccurs="0"/>
                <xsd:element ref="ns2:MarkAsFinal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ebc2bf-f2c6-4efd-b14b-7a212a84dc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TWOTitle" ma:index="16" nillable="true" ma:displayName="TWO Title" ma:description="Short title of TWO" ma:format="Dropdown" ma:internalName="TWOTitle">
      <xsd:simpleType>
        <xsd:restriction base="dms:Text">
          <xsd:maxLength value="255"/>
        </xsd:restriction>
      </xsd:simpleType>
    </xsd:element>
    <xsd:element name="MarkAsFinal" ma:index="19" nillable="true" ma:displayName="Mark As Final" ma:default="0" ma:format="Dropdown" ma:internalName="MarkAsFinal">
      <xsd:simpleType>
        <xsd:restriction base="dms:Boolean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90d9232b-3ef6-462c-bf90-a33a2db08da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6a9333-784e-4594-8d06-6336b5265ed9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d0568610-9d9e-4eaf-916d-92ba2ca3ce8a}" ma:internalName="TaxCatchAll" ma:showField="CatchAllData" ma:web="5e6a9333-784e-4594-8d06-6336b5265ed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90d9232b-3ef6-462c-bf90-a33a2db08da6" ContentTypeId="0x01" PreviousValue="false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arkAsFinal xmlns="1febc2bf-f2c6-4efd-b14b-7a212a84dca3">false</MarkAsFinal>
    <TaxCatchAll xmlns="5e6a9333-784e-4594-8d06-6336b5265ed9" xsi:nil="true"/>
    <lcf76f155ced4ddcb4097134ff3c332f xmlns="1febc2bf-f2c6-4efd-b14b-7a212a84dca3">
      <Terms xmlns="http://schemas.microsoft.com/office/infopath/2007/PartnerControls"/>
    </lcf76f155ced4ddcb4097134ff3c332f>
    <TWOTitle xmlns="1febc2bf-f2c6-4efd-b14b-7a212a84dca3" xsi:nil="true"/>
  </documentManagement>
</p:properties>
</file>

<file path=customXml/itemProps1.xml><?xml version="1.0" encoding="utf-8"?>
<ds:datastoreItem xmlns:ds="http://schemas.openxmlformats.org/officeDocument/2006/customXml" ds:itemID="{E96A9E7B-75CF-4F2A-87B0-97C910E9EC49}"/>
</file>

<file path=customXml/itemProps2.xml><?xml version="1.0" encoding="utf-8"?>
<ds:datastoreItem xmlns:ds="http://schemas.openxmlformats.org/officeDocument/2006/customXml" ds:itemID="{B1503CBF-3CCC-4E6F-89C3-EFD40AC2A54E}"/>
</file>

<file path=customXml/itemProps3.xml><?xml version="1.0" encoding="utf-8"?>
<ds:datastoreItem xmlns:ds="http://schemas.openxmlformats.org/officeDocument/2006/customXml" ds:itemID="{09F6F29F-07E2-465B-AB38-F23B8690079A}"/>
</file>

<file path=customXml/itemProps4.xml><?xml version="1.0" encoding="utf-8"?>
<ds:datastoreItem xmlns:ds="http://schemas.openxmlformats.org/officeDocument/2006/customXml" ds:itemID="{EFF314C7-98C1-4B0D-9AF6-F2406A5DBBA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22</vt:i4>
      </vt:variant>
    </vt:vector>
  </HeadingPairs>
  <TitlesOfParts>
    <vt:vector size="39" baseType="lpstr">
      <vt:lpstr>City Pop Est 2025</vt:lpstr>
      <vt:lpstr>BEBR2023</vt:lpstr>
      <vt:lpstr>BEBR2024</vt:lpstr>
      <vt:lpstr>BEBR2025</vt:lpstr>
      <vt:lpstr>City Check</vt:lpstr>
      <vt:lpstr>BEBR 2020</vt:lpstr>
      <vt:lpstr>BEBR 2019 Estimates</vt:lpstr>
      <vt:lpstr>BEBR 2018 Estimates</vt:lpstr>
      <vt:lpstr>BEBR 2017 Estimates</vt:lpstr>
      <vt:lpstr>BEBR 2016 Estimates</vt:lpstr>
      <vt:lpstr>BEBR 2015 Estimates</vt:lpstr>
      <vt:lpstr>BEBR 2014 Estimates</vt:lpstr>
      <vt:lpstr>BEBR 2013 Estimates</vt:lpstr>
      <vt:lpstr>BEBR 2012 Estimates</vt:lpstr>
      <vt:lpstr>City Pop Est 2019</vt:lpstr>
      <vt:lpstr>City Pop Est 2018</vt:lpstr>
      <vt:lpstr>City Pop Est 2017</vt:lpstr>
      <vt:lpstr>'BEBR 2018 Estimates'!Print_Area</vt:lpstr>
      <vt:lpstr>'BEBR 2019 Estimates'!Print_Area</vt:lpstr>
      <vt:lpstr>BEBR2023!Print_Area</vt:lpstr>
      <vt:lpstr>BEBR2024!Print_Area</vt:lpstr>
      <vt:lpstr>'City Check'!Print_Area</vt:lpstr>
      <vt:lpstr>'City Pop Est 2018'!Print_Area</vt:lpstr>
      <vt:lpstr>'City Pop Est 2019'!Print_Area</vt:lpstr>
      <vt:lpstr>'City Pop Est 2025'!Print_Area</vt:lpstr>
      <vt:lpstr>'BEBR 2012 Estimates'!Print_Titles</vt:lpstr>
      <vt:lpstr>'BEBR 2015 Estimates'!Print_Titles</vt:lpstr>
      <vt:lpstr>'BEBR 2016 Estimates'!Print_Titles</vt:lpstr>
      <vt:lpstr>'BEBR 2017 Estimates'!Print_Titles</vt:lpstr>
      <vt:lpstr>'BEBR 2018 Estimates'!Print_Titles</vt:lpstr>
      <vt:lpstr>'BEBR 2019 Estimates'!Print_Titles</vt:lpstr>
      <vt:lpstr>'BEBR 2020'!Print_Titles</vt:lpstr>
      <vt:lpstr>BEBR2023!Print_Titles</vt:lpstr>
      <vt:lpstr>BEBR2024!Print_Titles</vt:lpstr>
      <vt:lpstr>'City Check'!Print_Titles</vt:lpstr>
      <vt:lpstr>'City Pop Est 2017'!Print_Titles</vt:lpstr>
      <vt:lpstr>'City Pop Est 2018'!Print_Titles</vt:lpstr>
      <vt:lpstr>'City Pop Est 2019'!Print_Titles</vt:lpstr>
      <vt:lpstr>'City Pop Est 2025'!Print_Titles</vt:lpstr>
    </vt:vector>
  </TitlesOfParts>
  <Manager/>
  <Company>bebr - uf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scottc</dc:creator>
  <cp:keywords/>
  <dc:description/>
  <cp:lastModifiedBy>Jia Fang</cp:lastModifiedBy>
  <cp:revision/>
  <dcterms:created xsi:type="dcterms:W3CDTF">2011-10-31T16:01:55Z</dcterms:created>
  <dcterms:modified xsi:type="dcterms:W3CDTF">2026-04-16T17:30:53Z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2c5a1dc9-2c2f-4391-9247-9e8f5ea53d14</vt:lpwstr>
  </property>
  <property fmtid="{D5CDD505-2E9C-101B-9397-08002B2CF9AE}" pid="3" name="ContentTypeId">
    <vt:lpwstr>0x010100904B0B8652BD2C49901724E5267B8DD6</vt:lpwstr>
  </property>
</Properties>
</file>